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defaultThemeVersion="124226"/>
  <bookViews>
    <workbookView xWindow="-105" yWindow="-105" windowWidth="23250" windowHeight="12570" tabRatio="611" activeTab="1"/>
  </bookViews>
  <sheets>
    <sheet name="ICIC CURSOS.2024" sheetId="1" r:id="rId1"/>
    <sheet name="CMIC CJA.GTO 2024" sheetId="18" r:id="rId2"/>
    <sheet name="2 AL MILLAR" sheetId="21" r:id="rId3"/>
    <sheet name="AFILIACION " sheetId="31" r:id="rId4"/>
    <sheet name=" SIEM" sheetId="30" r:id="rId5"/>
    <sheet name="Hoja1" sheetId="24" r:id="rId6"/>
  </sheets>
  <definedNames>
    <definedName name="_xlnm._FilterDatabase" localSheetId="2" hidden="1">'2 AL MILLAR'!$G$1:$G$5</definedName>
    <definedName name="_xlnm._FilterDatabase" localSheetId="3" hidden="1">'AFILIACION '!$A$258:$F$345</definedName>
    <definedName name="_xlnm._FilterDatabase" localSheetId="1" hidden="1">'CMIC CJA.GTO 2024'!$A$250:$Q$282</definedName>
    <definedName name="_xlnm._FilterDatabase" localSheetId="0" hidden="1">'ICIC CURSOS.2024'!$G$1:$G$22</definedName>
    <definedName name="_xlnm.Print_Titles" localSheetId="4">' SIEM'!#REF!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357" i="18" l="1"/>
  <c r="F358" i="18"/>
  <c r="F359" i="18"/>
  <c r="F361" i="18" l="1"/>
  <c r="F362" i="18"/>
  <c r="F363" i="18"/>
  <c r="F364" i="18"/>
  <c r="F365" i="18"/>
  <c r="F366" i="18"/>
  <c r="F367" i="18"/>
  <c r="F368" i="18"/>
  <c r="F369" i="18"/>
  <c r="F370" i="18"/>
  <c r="F371" i="18"/>
  <c r="F372" i="18"/>
  <c r="F373" i="18"/>
  <c r="F360" i="18"/>
  <c r="F183" i="1" l="1"/>
  <c r="F184" i="1"/>
  <c r="F185" i="1"/>
  <c r="F186" i="1"/>
  <c r="F187" i="1"/>
  <c r="F188" i="1"/>
  <c r="F189" i="1"/>
  <c r="F182" i="1"/>
  <c r="F181" i="1"/>
  <c r="D344" i="18" l="1"/>
  <c r="D340" i="18" s="1"/>
  <c r="D100" i="21" l="1"/>
  <c r="F97" i="21"/>
  <c r="E99" i="21"/>
  <c r="F99" i="21"/>
  <c r="D99" i="21"/>
  <c r="E694" i="31"/>
  <c r="E693" i="31" l="1"/>
  <c r="E695" i="31" s="1"/>
  <c r="D173" i="1" l="1"/>
  <c r="E334" i="18"/>
  <c r="D334" i="18"/>
  <c r="D337" i="18" s="1"/>
  <c r="D339" i="18" s="1"/>
  <c r="F332" i="18" l="1"/>
  <c r="F324" i="18"/>
  <c r="F325" i="18"/>
  <c r="F326" i="18"/>
  <c r="F327" i="18"/>
  <c r="F328" i="18"/>
  <c r="F329" i="18"/>
  <c r="F330" i="18"/>
  <c r="F331" i="18"/>
  <c r="F323" i="18"/>
  <c r="F318" i="18"/>
  <c r="F319" i="18"/>
  <c r="F320" i="18"/>
  <c r="F321" i="18"/>
  <c r="F322" i="18"/>
  <c r="F315" i="18"/>
  <c r="F314" i="18"/>
  <c r="F317" i="18"/>
  <c r="F316" i="18"/>
  <c r="F313" i="18"/>
  <c r="F308" i="18"/>
  <c r="F305" i="18"/>
  <c r="F306" i="18"/>
  <c r="F307" i="18"/>
  <c r="F309" i="18"/>
  <c r="F310" i="18"/>
  <c r="F311" i="18"/>
  <c r="F312" i="18"/>
  <c r="E177" i="30" l="1"/>
  <c r="D90" i="21"/>
  <c r="D89" i="21"/>
  <c r="D285" i="18"/>
  <c r="D287" i="18" l="1"/>
  <c r="D290" i="18"/>
  <c r="E285" i="18"/>
  <c r="D149" i="1"/>
  <c r="D151" i="1" s="1"/>
  <c r="E149" i="1"/>
  <c r="E151" i="1" s="1"/>
  <c r="E162" i="30"/>
  <c r="E672" i="31"/>
  <c r="F86" i="21"/>
  <c r="F161" i="1"/>
  <c r="F162" i="1"/>
  <c r="F163" i="1"/>
  <c r="F164" i="1"/>
  <c r="F165" i="1"/>
  <c r="F166" i="1"/>
  <c r="F167" i="1"/>
  <c r="F168" i="1"/>
  <c r="F169" i="1"/>
  <c r="F160" i="1"/>
  <c r="F144" i="1"/>
  <c r="F143" i="1"/>
  <c r="F142" i="1"/>
  <c r="F304" i="18"/>
  <c r="F334" i="18" s="1"/>
  <c r="F282" i="18"/>
  <c r="F281" i="18"/>
  <c r="F280" i="18"/>
  <c r="F279" i="18"/>
  <c r="F278" i="18"/>
  <c r="F141" i="1" l="1"/>
  <c r="F277" i="18"/>
  <c r="F276" i="18"/>
  <c r="F275" i="18"/>
  <c r="F274" i="18"/>
  <c r="F273" i="18"/>
  <c r="F272" i="18" l="1"/>
  <c r="F271" i="18"/>
  <c r="F138" i="1" l="1"/>
  <c r="F139" i="1"/>
  <c r="F140" i="1"/>
  <c r="F137" i="1"/>
  <c r="F136" i="1"/>
  <c r="F135" i="1"/>
  <c r="F270" i="18"/>
  <c r="F269" i="18"/>
  <c r="F131" i="1" l="1"/>
  <c r="F132" i="1"/>
  <c r="F133" i="1"/>
  <c r="F134" i="1"/>
  <c r="F130" i="1"/>
  <c r="F149" i="1" l="1"/>
  <c r="F151" i="1" s="1"/>
  <c r="F252" i="18"/>
  <c r="F253" i="18"/>
  <c r="F254" i="18"/>
  <c r="F255" i="18"/>
  <c r="F256" i="18"/>
  <c r="F257" i="18"/>
  <c r="F258" i="18"/>
  <c r="F259" i="18"/>
  <c r="F260" i="18"/>
  <c r="F261" i="18"/>
  <c r="F262" i="18"/>
  <c r="F263" i="18"/>
  <c r="F264" i="18"/>
  <c r="F265" i="18"/>
  <c r="F266" i="18"/>
  <c r="F267" i="18"/>
  <c r="F268" i="18"/>
  <c r="J265" i="18" l="1"/>
  <c r="D236" i="18"/>
  <c r="D78" i="21"/>
  <c r="D77" i="21"/>
  <c r="E145" i="30"/>
  <c r="E652" i="31"/>
  <c r="D120" i="1" l="1"/>
  <c r="D227" i="18"/>
  <c r="D234" i="18" s="1"/>
  <c r="E89" i="21" l="1"/>
  <c r="E77" i="21"/>
  <c r="F85" i="21"/>
  <c r="F89" i="21" s="1"/>
  <c r="F75" i="21"/>
  <c r="F74" i="21"/>
  <c r="F112" i="1"/>
  <c r="F113" i="1"/>
  <c r="F114" i="1"/>
  <c r="F115" i="1"/>
  <c r="F116" i="1"/>
  <c r="F117" i="1"/>
  <c r="F251" i="18"/>
  <c r="F285" i="18" s="1"/>
  <c r="E227" i="18"/>
  <c r="F204" i="18"/>
  <c r="F199" i="18"/>
  <c r="F200" i="18"/>
  <c r="F201" i="18"/>
  <c r="F202" i="18"/>
  <c r="F203" i="18"/>
  <c r="F205" i="18"/>
  <c r="F206" i="18"/>
  <c r="F207" i="18"/>
  <c r="F208" i="18"/>
  <c r="F209" i="18"/>
  <c r="F210" i="18"/>
  <c r="F211" i="18"/>
  <c r="F212" i="18"/>
  <c r="F213" i="18"/>
  <c r="F214" i="18"/>
  <c r="F215" i="18"/>
  <c r="F216" i="18"/>
  <c r="F217" i="18"/>
  <c r="F218" i="18"/>
  <c r="F219" i="18"/>
  <c r="F220" i="18"/>
  <c r="F221" i="18"/>
  <c r="F222" i="18"/>
  <c r="F223" i="18"/>
  <c r="F198" i="18"/>
  <c r="F227" i="18" l="1"/>
  <c r="F77" i="21"/>
  <c r="F111" i="1"/>
  <c r="D65" i="21"/>
  <c r="D175" i="18"/>
  <c r="D181" i="18"/>
  <c r="E64" i="21"/>
  <c r="D64" i="21"/>
  <c r="F62" i="21"/>
  <c r="F61" i="21"/>
  <c r="D171" i="18"/>
  <c r="F167" i="18"/>
  <c r="F166" i="18"/>
  <c r="F165" i="18"/>
  <c r="F64" i="21" l="1"/>
  <c r="D179" i="18"/>
  <c r="D180" i="18" s="1"/>
  <c r="D95" i="1"/>
  <c r="D98" i="1" s="1"/>
  <c r="E95" i="1"/>
  <c r="D79" i="1"/>
  <c r="E129" i="30"/>
  <c r="E631" i="31"/>
  <c r="F164" i="18"/>
  <c r="F163" i="18"/>
  <c r="F162" i="18" l="1"/>
  <c r="F161" i="18" l="1"/>
  <c r="F160" i="18"/>
  <c r="F159" i="18"/>
  <c r="F158" i="18"/>
  <c r="F157" i="18"/>
  <c r="F156" i="18" l="1"/>
  <c r="F155" i="18"/>
  <c r="F154" i="18" l="1"/>
  <c r="F153" i="18"/>
  <c r="F152" i="18"/>
  <c r="F151" i="18" l="1"/>
  <c r="F150" i="18"/>
  <c r="F149" i="18"/>
  <c r="F88" i="1" l="1"/>
  <c r="F89" i="1"/>
  <c r="F90" i="1"/>
  <c r="F91" i="1"/>
  <c r="F92" i="1"/>
  <c r="F87" i="1"/>
  <c r="F95" i="1" l="1"/>
  <c r="E171" i="18"/>
  <c r="F141" i="18" l="1"/>
  <c r="F142" i="18"/>
  <c r="F143" i="18"/>
  <c r="F144" i="18"/>
  <c r="F145" i="18"/>
  <c r="F146" i="18"/>
  <c r="F147" i="18"/>
  <c r="F148" i="18"/>
  <c r="F140" i="18"/>
  <c r="D122" i="18"/>
  <c r="D50" i="21"/>
  <c r="D52" i="21"/>
  <c r="E50" i="21"/>
  <c r="E111" i="30"/>
  <c r="E610" i="31"/>
  <c r="E113" i="18"/>
  <c r="F171" i="18" l="1"/>
  <c r="F108" i="18"/>
  <c r="D100" i="18" l="1"/>
  <c r="D103" i="18"/>
  <c r="D104" i="18"/>
  <c r="F44" i="21"/>
  <c r="F45" i="21"/>
  <c r="F46" i="21"/>
  <c r="F47" i="21"/>
  <c r="F48" i="21"/>
  <c r="F43" i="21"/>
  <c r="F31" i="21"/>
  <c r="F50" i="21" l="1"/>
  <c r="D113" i="18"/>
  <c r="D119" i="18" s="1"/>
  <c r="F76" i="1"/>
  <c r="F69" i="1"/>
  <c r="F70" i="1"/>
  <c r="F71" i="1"/>
  <c r="F72" i="1"/>
  <c r="F73" i="1"/>
  <c r="F74" i="1"/>
  <c r="F75" i="1"/>
  <c r="F68" i="1"/>
  <c r="F97" i="18" l="1"/>
  <c r="F98" i="18"/>
  <c r="F99" i="18"/>
  <c r="F100" i="18"/>
  <c r="F101" i="18"/>
  <c r="F102" i="18"/>
  <c r="F103" i="18"/>
  <c r="F104" i="18"/>
  <c r="F105" i="18"/>
  <c r="F106" i="18"/>
  <c r="F107" i="18"/>
  <c r="F109" i="18"/>
  <c r="F110" i="18"/>
  <c r="F111" i="18"/>
  <c r="F96" i="18"/>
  <c r="F113" i="18" l="1"/>
  <c r="D36" i="21"/>
  <c r="E94" i="30" l="1"/>
  <c r="E590" i="31"/>
  <c r="E34" i="21" l="1"/>
  <c r="D34" i="21"/>
  <c r="D78" i="18"/>
  <c r="D70" i="18"/>
  <c r="D75" i="18" s="1"/>
  <c r="E70" i="18"/>
  <c r="F65" i="18" l="1"/>
  <c r="F52" i="1" l="1"/>
  <c r="F53" i="1"/>
  <c r="F54" i="1"/>
  <c r="F55" i="1"/>
  <c r="F56" i="1"/>
  <c r="F57" i="1"/>
  <c r="F51" i="1"/>
  <c r="F60" i="18"/>
  <c r="F61" i="18"/>
  <c r="F62" i="18"/>
  <c r="F63" i="18"/>
  <c r="F64" i="18"/>
  <c r="F66" i="18"/>
  <c r="F67" i="18"/>
  <c r="F30" i="21"/>
  <c r="F32" i="21"/>
  <c r="F58" i="18" l="1"/>
  <c r="F59" i="18"/>
  <c r="F57" i="18"/>
  <c r="F29" i="21"/>
  <c r="F34" i="21" s="1"/>
  <c r="F70" i="18" l="1"/>
  <c r="E72" i="30"/>
  <c r="E563" i="31"/>
  <c r="D23" i="21" l="1"/>
  <c r="D10" i="21"/>
  <c r="E21" i="21"/>
  <c r="D21" i="21"/>
  <c r="D40" i="18"/>
  <c r="F25" i="1" l="1"/>
  <c r="D34" i="18"/>
  <c r="D37" i="18" s="1"/>
  <c r="F19" i="21" l="1"/>
  <c r="F21" i="21" s="1"/>
  <c r="F30" i="18"/>
  <c r="F41" i="1"/>
  <c r="F40" i="1"/>
  <c r="F39" i="1"/>
  <c r="F38" i="1"/>
  <c r="F37" i="1"/>
  <c r="F36" i="1"/>
  <c r="F35" i="1"/>
  <c r="F34" i="1"/>
  <c r="F33" i="1"/>
  <c r="F32" i="1"/>
  <c r="E29" i="18" l="1"/>
  <c r="F29" i="18" s="1"/>
  <c r="E28" i="18"/>
  <c r="F26" i="1"/>
  <c r="F27" i="1"/>
  <c r="F28" i="1"/>
  <c r="F29" i="1"/>
  <c r="F30" i="1"/>
  <c r="F31" i="1"/>
  <c r="F28" i="18" l="1"/>
  <c r="F34" i="18" s="1"/>
  <c r="F37" i="18" s="1"/>
  <c r="E34" i="18"/>
  <c r="E37" i="18" s="1"/>
  <c r="D14" i="18"/>
  <c r="E8" i="21" l="1"/>
  <c r="D8" i="21"/>
  <c r="E524" i="31" l="1"/>
  <c r="E527" i="31" s="1"/>
  <c r="E37" i="30" l="1"/>
  <c r="E40" i="30" s="1"/>
  <c r="F346" i="31"/>
  <c r="C466" i="31" s="1"/>
  <c r="F464" i="31" l="1"/>
  <c r="C470" i="31" s="1"/>
  <c r="F446" i="31"/>
  <c r="C469" i="31" s="1"/>
  <c r="F416" i="31"/>
  <c r="C468" i="31" s="1"/>
  <c r="F372" i="31"/>
  <c r="C467" i="31" s="1"/>
  <c r="F234" i="31"/>
  <c r="C247" i="31" s="1"/>
  <c r="F214" i="31"/>
  <c r="C245" i="31" s="1"/>
  <c r="C246" i="31" s="1"/>
  <c r="F179" i="31"/>
  <c r="C243" i="31" s="1"/>
  <c r="F134" i="31"/>
  <c r="F136" i="31" s="1"/>
  <c r="F100" i="31"/>
  <c r="C239" i="31" s="1"/>
  <c r="F472" i="31" l="1"/>
  <c r="C241" i="31"/>
  <c r="C242" i="31" s="1"/>
  <c r="F250" i="31"/>
  <c r="C244" i="31"/>
  <c r="C240" i="31"/>
  <c r="C248" i="31"/>
  <c r="C472" i="31"/>
  <c r="C250" i="31" l="1"/>
  <c r="E9" i="18"/>
  <c r="D9" i="18"/>
  <c r="D11" i="18" s="1"/>
  <c r="E16" i="1" l="1"/>
  <c r="D16" i="1"/>
  <c r="F7" i="18" l="1"/>
  <c r="F7" i="1"/>
  <c r="F8" i="1"/>
  <c r="F9" i="1"/>
  <c r="F10" i="1"/>
  <c r="F11" i="1"/>
  <c r="F6" i="21"/>
  <c r="F6" i="18" l="1"/>
  <c r="F9" i="18" s="1"/>
  <c r="D241" i="1" l="1"/>
  <c r="D227" i="1" l="1"/>
  <c r="D209" i="1" l="1"/>
  <c r="D212" i="1" s="1"/>
  <c r="F210" i="1" l="1"/>
  <c r="F173" i="1" l="1"/>
  <c r="D43" i="1" l="1"/>
  <c r="F5" i="21" l="1"/>
  <c r="F8" i="21" s="1"/>
  <c r="F6" i="1" l="1"/>
  <c r="F5" i="1" l="1"/>
  <c r="F16" i="1" s="1"/>
  <c r="E241" i="1" l="1"/>
  <c r="F241" i="1"/>
  <c r="E227" i="1" l="1"/>
  <c r="F227" i="1" l="1"/>
  <c r="E209" i="1" l="1"/>
  <c r="E212" i="1" s="1"/>
  <c r="F209" i="1" l="1"/>
  <c r="F212" i="1" s="1"/>
  <c r="E191" i="1" l="1"/>
  <c r="D191" i="1"/>
  <c r="F191" i="1" l="1"/>
  <c r="E173" i="1" l="1"/>
  <c r="E120" i="1" l="1"/>
  <c r="F120" i="1" l="1"/>
  <c r="F79" i="1" l="1"/>
  <c r="E79" i="1" l="1"/>
  <c r="E60" i="1" l="1"/>
  <c r="D60" i="1"/>
  <c r="F60" i="1" l="1"/>
  <c r="E43" i="1" l="1"/>
  <c r="F43" i="1" l="1"/>
</calcChain>
</file>

<file path=xl/sharedStrings.xml><?xml version="1.0" encoding="utf-8"?>
<sst xmlns="http://schemas.openxmlformats.org/spreadsheetml/2006/main" count="3470" uniqueCount="1271">
  <si>
    <t>FOLIO</t>
  </si>
  <si>
    <t>FECHA</t>
  </si>
  <si>
    <t>RAZÓN SOCIAL</t>
  </si>
  <si>
    <t>SUBTOTAL</t>
  </si>
  <si>
    <t>IVA</t>
  </si>
  <si>
    <t>TOTAL</t>
  </si>
  <si>
    <t>CONCEPTO</t>
  </si>
  <si>
    <t>ENERO</t>
  </si>
  <si>
    <t>FORMA DE PAGO</t>
  </si>
  <si>
    <t>CÁMARA MEXICANA DE LA INDUSTRIA DE LA CONSTRUCCIÓN-ICIC</t>
  </si>
  <si>
    <t xml:space="preserve">RETENCIONES 2 AL MILLAR </t>
  </si>
  <si>
    <t>T</t>
  </si>
  <si>
    <t>FEBRERO</t>
  </si>
  <si>
    <t xml:space="preserve">FEBRERO </t>
  </si>
  <si>
    <t xml:space="preserve"> </t>
  </si>
  <si>
    <t xml:space="preserve">MARZO </t>
  </si>
  <si>
    <t>ABRIL</t>
  </si>
  <si>
    <t xml:space="preserve">ABRIL </t>
  </si>
  <si>
    <t>MAYO</t>
  </si>
  <si>
    <t>JUNIO</t>
  </si>
  <si>
    <t>JULIO</t>
  </si>
  <si>
    <t>AGOSTO</t>
  </si>
  <si>
    <t>SEPTIEMBRE</t>
  </si>
  <si>
    <t>INSTITUTO TECNOLOGICO DE LA CONSTRUCCION AC</t>
  </si>
  <si>
    <t>OCTUBRE</t>
  </si>
  <si>
    <t xml:space="preserve">TOTAL FACTURADO OCTUBRE </t>
  </si>
  <si>
    <t xml:space="preserve">OCTUBRE </t>
  </si>
  <si>
    <t>NOVIEMBRE</t>
  </si>
  <si>
    <t>DICIEMBRE</t>
  </si>
  <si>
    <t xml:space="preserve">DICIEMBRE </t>
  </si>
  <si>
    <t>TOTAL FACTURADO ENERO 4235 1012 0001</t>
  </si>
  <si>
    <t xml:space="preserve">TOTAL FACTURADO FEBRERO 4235 1012 0001 </t>
  </si>
  <si>
    <t>KARLA IVETH LOPEZ ALDAPE</t>
  </si>
  <si>
    <t>MDX INGENIEROS</t>
  </si>
  <si>
    <t>TOTAL FACTURADO MARZO  4235 1012 0001</t>
  </si>
  <si>
    <t>TOTAL FACTURADO ABRIL  4235 1012 0001</t>
  </si>
  <si>
    <t xml:space="preserve">TOTAL FACTURADO JUNIO  </t>
  </si>
  <si>
    <t xml:space="preserve">4235 1012 0001 </t>
  </si>
  <si>
    <t xml:space="preserve">4735 1012 0003 </t>
  </si>
  <si>
    <t>FORMA PAGO</t>
  </si>
  <si>
    <t>MARZO</t>
  </si>
  <si>
    <t xml:space="preserve">JUNIO </t>
  </si>
  <si>
    <t xml:space="preserve">JULIO </t>
  </si>
  <si>
    <t xml:space="preserve">CAJA VARIOS </t>
  </si>
  <si>
    <t xml:space="preserve">TOTAL FACTURADO JULIO  4235 1012 0001 </t>
  </si>
  <si>
    <t xml:space="preserve">TOTAL FACTURADO AGOSTO 4235 1012 0001  </t>
  </si>
  <si>
    <t xml:space="preserve"> ICIC</t>
  </si>
  <si>
    <t>ICIC</t>
  </si>
  <si>
    <t xml:space="preserve">SIN FACTURA  4735 1012 0003 </t>
  </si>
  <si>
    <t xml:space="preserve">TOTAL FACTURADO SEPTIEMBRE 4235 1012 0001 </t>
  </si>
  <si>
    <t xml:space="preserve">DEP. SIN FACTURA  PAGO CURSO </t>
  </si>
  <si>
    <t xml:space="preserve">TOTAL INGRESOS OCTUBRE  4235 1012 0001 </t>
  </si>
  <si>
    <t xml:space="preserve">TOTAL FACTURADO DICIEMBRE 4235 1012 0001  </t>
  </si>
  <si>
    <t xml:space="preserve">TOTAL FACTURADO NOVIEMBRE 4235 1012 0001  </t>
  </si>
  <si>
    <t>CÁMARA MEXICANA DE LA INDUSTRIA DE LA CONSTRUCCIÓN  2024</t>
  </si>
  <si>
    <t>APORTACIÓN EXTRAORDINARIA CURSO NOM-031-STPS</t>
  </si>
  <si>
    <t>APORTACIÓN EXTRAORDINARIA CURSO PLANEACION Y CONTROL DE OBRA</t>
  </si>
  <si>
    <t>RENTA DE AULAS PARA CAPACITACIÓN Y EDUCACIÓN DICIEMBRE 2023</t>
  </si>
  <si>
    <t>ARMANDO DE JESUS SERVIN SANCHEZ</t>
  </si>
  <si>
    <t>APORTACION EXTRAORDINARIA 2 AL MILLAR PARA CAPACITACION</t>
  </si>
  <si>
    <t xml:space="preserve">PUBLICO EN GENERAL </t>
  </si>
  <si>
    <t>ASOCIACION SOCIAL</t>
  </si>
  <si>
    <t>RICARDO RAFAEL VILLALOBOS CORRAL</t>
  </si>
  <si>
    <t>APORTACION EXTRAORDINARIA CURSO NOM-031-STPS</t>
  </si>
  <si>
    <t>APORTACION EXTRAORDINARIAS CURSO REFORMAS Y ESTIMULADOS FISCALES</t>
  </si>
  <si>
    <t xml:space="preserve">APORTACION EXTRAORDINARIA CURSO PRIMEROS AUXILIOS </t>
  </si>
  <si>
    <t>CONSTRUCTORA MERVIRE</t>
  </si>
  <si>
    <t>APORTACION EXTRAORDINARIA CURSO NOM-004, NOM-031 Y NOM-033</t>
  </si>
  <si>
    <t>POWER TOUGH TOOLS</t>
  </si>
  <si>
    <t>APORTACION EXTRAORDINARIA CURSO DESARROLLO DE PROVEDORES</t>
  </si>
  <si>
    <t xml:space="preserve">APORTACION EXTRAORDINARIA CURSO DESARROLLO  DE PROVEDORS </t>
  </si>
  <si>
    <t>LIRA CARRILLO Y ASOCIADOS</t>
  </si>
  <si>
    <t xml:space="preserve">APORTACION EXTRAORDINARIA CURSO REDACCION PROFESIONAL </t>
  </si>
  <si>
    <t>RENTA DE AULAS PARA CAPACITACIÓN Y EDUCACIÓN DICIEMBRE 2024</t>
  </si>
  <si>
    <t xml:space="preserve">ICICAC S.A DE C.V </t>
  </si>
  <si>
    <t>TOTAL FACTURADO ENERO</t>
  </si>
  <si>
    <t xml:space="preserve">TOTAL CONTABILIDAD </t>
  </si>
  <si>
    <t>4135 1012</t>
  </si>
  <si>
    <t>4535 1012</t>
  </si>
  <si>
    <t xml:space="preserve">INGRESOS SIN FACTURA MODULOS 4200 5012 </t>
  </si>
  <si>
    <t xml:space="preserve">AFILIADOS 2024 LEÓN </t>
  </si>
  <si>
    <t>CTA.</t>
  </si>
  <si>
    <t>SOCIO Y/O EMPRESA</t>
  </si>
  <si>
    <t>FACTURA</t>
  </si>
  <si>
    <t>VENCIMIENTO</t>
  </si>
  <si>
    <t>L</t>
  </si>
  <si>
    <t>IMPORTE</t>
  </si>
  <si>
    <t>OCTAVIO MANUEL MORENO OLIVA</t>
  </si>
  <si>
    <t>13AGTO-3591</t>
  </si>
  <si>
    <t>NOV. 2023</t>
  </si>
  <si>
    <t>LYSMA CONSTRUCCIONES</t>
  </si>
  <si>
    <t>13AGTO-3594</t>
  </si>
  <si>
    <t>ATYCO MB</t>
  </si>
  <si>
    <t>13AGTO-3596</t>
  </si>
  <si>
    <t>GUSTAVO GUILLERMO BAÑUELOS ORTEGA</t>
  </si>
  <si>
    <t>13AGTO-3598</t>
  </si>
  <si>
    <t>URBANIZADORA HARCO</t>
  </si>
  <si>
    <t>13AGTO-3601</t>
  </si>
  <si>
    <t>JF SUPERVISION Y COORDINACION DE OBRA</t>
  </si>
  <si>
    <t>13AGTO-3602</t>
  </si>
  <si>
    <t>CREACIONES EN INGENIERIA Y SERVICIOS</t>
  </si>
  <si>
    <t>13AGTO-3604</t>
  </si>
  <si>
    <t>HECTOR IVAN CARDONA MENDEZ</t>
  </si>
  <si>
    <t>13AGTO-3609</t>
  </si>
  <si>
    <t>CONSTRUCTORA TORRE ALTA</t>
  </si>
  <si>
    <t>13AGTO-3611</t>
  </si>
  <si>
    <t>LOSMA ELECTRICA</t>
  </si>
  <si>
    <t>13AGTO-3612</t>
  </si>
  <si>
    <t>ALTA ARQUITECTURA, ARQUITECTOS ASOCIADOS</t>
  </si>
  <si>
    <t>13AGTO-3613</t>
  </si>
  <si>
    <t>JOEL NAVARRO HERNANDEZ</t>
  </si>
  <si>
    <t>13AGTO-3614</t>
  </si>
  <si>
    <t>EDGAR DAVID RAMIREZ HERRERA</t>
  </si>
  <si>
    <t>13AGTO-3616</t>
  </si>
  <si>
    <t>CONSTRUCTORA CHAS</t>
  </si>
  <si>
    <t>13AGTO-3621</t>
  </si>
  <si>
    <t>13AGTO-3622</t>
  </si>
  <si>
    <t>INSTALACIONES DRAC</t>
  </si>
  <si>
    <t>13AGTO-3626</t>
  </si>
  <si>
    <t>ANMED</t>
  </si>
  <si>
    <t>13AGTO-3627</t>
  </si>
  <si>
    <t>MEXICANO SUPERVISION Y CONSTRUCCION DE OBRA</t>
  </si>
  <si>
    <t>13AGTO-3628</t>
  </si>
  <si>
    <t>ENLACE CONSTRUCTIVO</t>
  </si>
  <si>
    <t>13AGTO-3633</t>
  </si>
  <si>
    <t>CONSTRUCCIONES XUANG</t>
  </si>
  <si>
    <t>13AGTO-3634</t>
  </si>
  <si>
    <t>URBANIZADORA Y CONSTRUCTORA AG</t>
  </si>
  <si>
    <t>13AGTO-3636</t>
  </si>
  <si>
    <t>CONSTRUCTORA MARIVE</t>
  </si>
  <si>
    <t>13AGTO-3637</t>
  </si>
  <si>
    <t>ELISEO LARA DURAN</t>
  </si>
  <si>
    <t>13AGTO-3639</t>
  </si>
  <si>
    <t>G. OBRAX</t>
  </si>
  <si>
    <t>13AGTO-3642</t>
  </si>
  <si>
    <t>ESTUDIOS, EDIFICACIONES Y PRESFORZADOS IBARRA</t>
  </si>
  <si>
    <t>13AGTO-3645</t>
  </si>
  <si>
    <t>GRUPO CONSTRUCTOR CHICOME</t>
  </si>
  <si>
    <t>13AGTO-3649</t>
  </si>
  <si>
    <t>ASESORIA, ESTUDIOS, PROYECTOS Y CONSTRUCCIONES</t>
  </si>
  <si>
    <t>13AGTO-3651</t>
  </si>
  <si>
    <t>GRUPO ARCCO DEL BAJIO</t>
  </si>
  <si>
    <t>13AGTO-3652</t>
  </si>
  <si>
    <t>EDIFICADORA Y URBANIZADORA CAP</t>
  </si>
  <si>
    <t>13AGTO-3654</t>
  </si>
  <si>
    <t>OCCA ELECTRIC MEXICO</t>
  </si>
  <si>
    <t>13AGTO-3656</t>
  </si>
  <si>
    <t>HIN.CO CONSTRUCTIONS AND SERVICES</t>
  </si>
  <si>
    <t>13AGTO-3660</t>
  </si>
  <si>
    <t>PROYECTO, ARQUITECTURA, DISEÑO, INGENIERIA Y SUPERVISION</t>
  </si>
  <si>
    <t>13AGTO-3661</t>
  </si>
  <si>
    <t>INMOBILIARIA DIMARJ</t>
  </si>
  <si>
    <t>13AGTO-3664</t>
  </si>
  <si>
    <t>INMOBILIARIA AHCOR</t>
  </si>
  <si>
    <t>13AGTO-3665</t>
  </si>
  <si>
    <t>EDGAR DANIEL RAMIREZ MORENO</t>
  </si>
  <si>
    <t>13AGTO-3666</t>
  </si>
  <si>
    <t>CONSULTORIA INTEGRAL EN TRANSPORTES CITRAN</t>
  </si>
  <si>
    <t>13AGTO-3667</t>
  </si>
  <si>
    <t>OLAEZ CONSTRUCCION Y PROYECTOS</t>
  </si>
  <si>
    <t>13AGTO-3668</t>
  </si>
  <si>
    <t>CONSORCIO DE EMPRESAS DE INGENIERIA</t>
  </si>
  <si>
    <t>13AGTO-3669</t>
  </si>
  <si>
    <t>CONSTRUCTORA COIBSA</t>
  </si>
  <si>
    <t>13AGTO-3674</t>
  </si>
  <si>
    <t>CONSTRUCCION Y ARRENDAMIENTO LEONES</t>
  </si>
  <si>
    <t>13AGTO-3675</t>
  </si>
  <si>
    <t>INTELIGENCIA Y VIALIDAD</t>
  </si>
  <si>
    <t>13AGTO-3677</t>
  </si>
  <si>
    <t>COMPLEJO EDIFICADOR INMOBILIARIO</t>
  </si>
  <si>
    <t>13AGTO-3679</t>
  </si>
  <si>
    <t>CEPI</t>
  </si>
  <si>
    <t>13AGTO-3682</t>
  </si>
  <si>
    <t>JORGE LUIS CASTRO GARCIA</t>
  </si>
  <si>
    <t>13AGTO-3683</t>
  </si>
  <si>
    <t>PAXTLE CONSTRUCCIONES</t>
  </si>
  <si>
    <t>13AGTO-3694</t>
  </si>
  <si>
    <t>CONTRATISTAS CENTENARIO</t>
  </si>
  <si>
    <t>13AGTO-3695</t>
  </si>
  <si>
    <t>CONSTRUCTORA Y MANTENIMIENTO GUERRERO</t>
  </si>
  <si>
    <t>13AGTO-3699</t>
  </si>
  <si>
    <t>URBANIZACIONES LUNTA</t>
  </si>
  <si>
    <t>13AGTO-3703</t>
  </si>
  <si>
    <t>BENJAMIN PONTON ZUÑIGA</t>
  </si>
  <si>
    <t>13AGTO-3705</t>
  </si>
  <si>
    <t>JOSE ANTONIO GARCIA RANGEL</t>
  </si>
  <si>
    <t>13AGTO-3708</t>
  </si>
  <si>
    <t>GIL ENRIQUE VAZQUEZ AVILA</t>
  </si>
  <si>
    <t>13AGTO-3710</t>
  </si>
  <si>
    <t>ARSA CONSTRUYE</t>
  </si>
  <si>
    <t>13AGTO-3714</t>
  </si>
  <si>
    <t>ARPE PAVIMENTACION Y EDIFICACIONES</t>
  </si>
  <si>
    <t>13AGTO-3716</t>
  </si>
  <si>
    <t>STACK MANAGEMENT</t>
  </si>
  <si>
    <t>13AGTO-3717</t>
  </si>
  <si>
    <t>ARQEING GRUPO CONSTRUCTOR</t>
  </si>
  <si>
    <t>13AGTO-3718</t>
  </si>
  <si>
    <t>LIZETH GUTIERREZ PEDROZA</t>
  </si>
  <si>
    <t>13AGTO-3719</t>
  </si>
  <si>
    <t>ACQUA CONSULTA</t>
  </si>
  <si>
    <t>13AGTO-3720</t>
  </si>
  <si>
    <t>DIC. 2023</t>
  </si>
  <si>
    <t>URBANIZACIONES Y CONSTRUCCIONES RODIE</t>
  </si>
  <si>
    <t>13AGTO-3723</t>
  </si>
  <si>
    <t>ELECTRO OBRA DEL BAJIO</t>
  </si>
  <si>
    <t>13AGTO-3724</t>
  </si>
  <si>
    <t>ARPAD INGENIERIA Y CONTRUCCION</t>
  </si>
  <si>
    <t>13AGTO-3725</t>
  </si>
  <si>
    <t>AXA PROYECTOS Y CONSTRUCCION</t>
  </si>
  <si>
    <t>13AGTO-3727</t>
  </si>
  <si>
    <t>TALLER DE ARQUITECTURA Y PROMOTORIA</t>
  </si>
  <si>
    <t>13AGTO-3729</t>
  </si>
  <si>
    <t>VEZTRA DESARROLLO</t>
  </si>
  <si>
    <t>13AGTO-3730</t>
  </si>
  <si>
    <t>JOSE PABLO SANCEN GONZALEZ</t>
  </si>
  <si>
    <t>13AGTO-3732</t>
  </si>
  <si>
    <t>CONSTRUCTORA POR</t>
  </si>
  <si>
    <t>13AGTO-3734</t>
  </si>
  <si>
    <t>URBANIZADORA HS</t>
  </si>
  <si>
    <t>13AGTO-3736</t>
  </si>
  <si>
    <t>13AGTO-3738</t>
  </si>
  <si>
    <t>GRUPO CONSTRUCTOR VIPASE</t>
  </si>
  <si>
    <t>13AGTO-3740</t>
  </si>
  <si>
    <t>MONTBLANC CONSTRUCCIONES</t>
  </si>
  <si>
    <t>13AGTO-3741</t>
  </si>
  <si>
    <t>GRUPO GUCS</t>
  </si>
  <si>
    <t>13AGTO-3742</t>
  </si>
  <si>
    <t>CENTRUM OPERA GC</t>
  </si>
  <si>
    <t>13AGTO-3744</t>
  </si>
  <si>
    <t>DIEZ INGENIEROS ESPECIALISTAS</t>
  </si>
  <si>
    <t>13AGTO-3745</t>
  </si>
  <si>
    <t>CONSTRUCTORA E INMOBILIARIA ONTI</t>
  </si>
  <si>
    <t>13AGTO-3746</t>
  </si>
  <si>
    <t>PRIVADA LA MONTAÑA</t>
  </si>
  <si>
    <t>13AGTO-3747</t>
  </si>
  <si>
    <t>CONSTRUCTORA Y PAVIMENTADORA 403</t>
  </si>
  <si>
    <t>13AGTO-3748</t>
  </si>
  <si>
    <t>ARRENDADORA DE MAQUINARIA ELEMENTAL</t>
  </si>
  <si>
    <t>13AGTO-3750</t>
  </si>
  <si>
    <t>FRANCISCA MUÑOZ AYALA</t>
  </si>
  <si>
    <t>13AGTO-3751</t>
  </si>
  <si>
    <t>CONSTRUCCION Y SERVICIOS DEL BAJIO</t>
  </si>
  <si>
    <t>13AGTO-3752</t>
  </si>
  <si>
    <t>CONSTRUCTORA TERRESTRE</t>
  </si>
  <si>
    <t>13AGTO-3754</t>
  </si>
  <si>
    <t>CONSTRUCCION Y PROYECTO VIZAJO</t>
  </si>
  <si>
    <t>13AGTO-3757</t>
  </si>
  <si>
    <t>CONSTRUCTORA LAN</t>
  </si>
  <si>
    <t>13AGTO-3759</t>
  </si>
  <si>
    <t>CONSTRUCTORA CRISTIANE DE MEXICO</t>
  </si>
  <si>
    <t>13AGTO-3763</t>
  </si>
  <si>
    <t>CONSTRUCASA ARQUITECTURA Y SUMINISTRO PARA LA CONSTRUCCION</t>
  </si>
  <si>
    <t>13AGTO-3766</t>
  </si>
  <si>
    <t>13AGTO-3771</t>
  </si>
  <si>
    <t>GURAM CONSTRUCTORA</t>
  </si>
  <si>
    <t>13AGTO-3773</t>
  </si>
  <si>
    <t>E.M.S. Y CONTROL DE CALIDAD PARA LA CONSTRUCCION</t>
  </si>
  <si>
    <t>13AGTO-3774</t>
  </si>
  <si>
    <t>JOSE DE JESUS GASCA RUBIO</t>
  </si>
  <si>
    <t>13AGTO-3777</t>
  </si>
  <si>
    <t>13AGTO-3780</t>
  </si>
  <si>
    <t>CONSTRUCTORA COEROG</t>
  </si>
  <si>
    <t>13AGTO-3782</t>
  </si>
  <si>
    <t>FIRMA CONSTRUCTORA 2FA</t>
  </si>
  <si>
    <t>13AGTO-3786</t>
  </si>
  <si>
    <t>ALTEC INGENIERIA Y ARQUITECTURA</t>
  </si>
  <si>
    <t>13AGTO-3788</t>
  </si>
  <si>
    <t>ARCCO PROFESIONALES EN CONSTRUCCION</t>
  </si>
  <si>
    <t>13AGTO-3790</t>
  </si>
  <si>
    <t>13AGTO-3792</t>
  </si>
  <si>
    <t>DALEGO CONSTRUCCIONES</t>
  </si>
  <si>
    <t>13AGTO-3793</t>
  </si>
  <si>
    <t>PONCE MATA CONSTRUCTORES</t>
  </si>
  <si>
    <t>13AGTO-3794</t>
  </si>
  <si>
    <t xml:space="preserve">AFILIADOS 2024 CELAYA </t>
  </si>
  <si>
    <t>ANGEL EDUARDO CAZARES CABALLERO</t>
  </si>
  <si>
    <t>13AGTO-3610</t>
  </si>
  <si>
    <t>C</t>
  </si>
  <si>
    <t>AGREGADOS LA ROCA</t>
  </si>
  <si>
    <t>13AGTO-3617</t>
  </si>
  <si>
    <t>CONSTRUCTORA E INMOBILIARIA ARHEGA</t>
  </si>
  <si>
    <t>13AGTO-3620</t>
  </si>
  <si>
    <t>ROMUALDO ORTIZ CHAVEZ</t>
  </si>
  <si>
    <t>13AGTO-3625</t>
  </si>
  <si>
    <t>JORGE PEREZ GUERRERO</t>
  </si>
  <si>
    <t>13AGTO-3630</t>
  </si>
  <si>
    <t>ARQS CONSTRUCTORA</t>
  </si>
  <si>
    <t>13AGTO-3635</t>
  </si>
  <si>
    <t>COARBA</t>
  </si>
  <si>
    <t>13AGTO-3640</t>
  </si>
  <si>
    <t>MARIA FRANCISCA GUTIERREZ RIVERA</t>
  </si>
  <si>
    <t>13AGTO-3648</t>
  </si>
  <si>
    <t>JOSE PAULO PEREZ LEMUS</t>
  </si>
  <si>
    <t>13AGTO-3653</t>
  </si>
  <si>
    <t>INGENIERIA Y ESPACIO</t>
  </si>
  <si>
    <t>13AGTO-3655</t>
  </si>
  <si>
    <t>RUTH GRISELDA RAMIREZ PAREDES</t>
  </si>
  <si>
    <t>13AGTO-3663</t>
  </si>
  <si>
    <t>CONSTRUCCIONES HERNANDEZ RABAGO</t>
  </si>
  <si>
    <t>13AGTO-3670</t>
  </si>
  <si>
    <t>OSCAR ANTONIO ALMANZA VEGA</t>
  </si>
  <si>
    <t>13AGTO-3680</t>
  </si>
  <si>
    <t>CESAREO CONSTRUCCIONES</t>
  </si>
  <si>
    <t>13AGTO-3687</t>
  </si>
  <si>
    <t>JUAN DANIEL PRIETO DELGADO</t>
  </si>
  <si>
    <t>13AGTO-3693</t>
  </si>
  <si>
    <t>GESTION DE INGENIERIA Y PROYECTOS VIALES</t>
  </si>
  <si>
    <t>13AGTO-3698</t>
  </si>
  <si>
    <t>GRUPO CELARK</t>
  </si>
  <si>
    <t>13AGTO-3704</t>
  </si>
  <si>
    <t>FRANCISCO ARELLANO TINAJERO</t>
  </si>
  <si>
    <t>13AGTO-3711</t>
  </si>
  <si>
    <t>PERFORACIONES BONANZA</t>
  </si>
  <si>
    <t>13AGTO-3712</t>
  </si>
  <si>
    <t>SEÑAL PLUS</t>
  </si>
  <si>
    <t>13AGTO-3726</t>
  </si>
  <si>
    <t>13AGTO-3731</t>
  </si>
  <si>
    <t>ESTA FACTURA CANCELA Y SUSTITUYE LA 13AGTO-3687</t>
  </si>
  <si>
    <t>MA. DE LOURDES MARTINEZ GARCIA</t>
  </si>
  <si>
    <t>13AGTO-3733</t>
  </si>
  <si>
    <t>JORGE ENRIQUE MIRANDA CARRERA</t>
  </si>
  <si>
    <t>13AGTO-3735</t>
  </si>
  <si>
    <t>RNG PERFORACION</t>
  </si>
  <si>
    <t>13AGTO-3753</t>
  </si>
  <si>
    <t>AGREGADOS Y ASFALTOS DE GUANAJUATO</t>
  </si>
  <si>
    <t>13AGTO-3755</t>
  </si>
  <si>
    <t>GRUPO CONSTRUCTOR PATE</t>
  </si>
  <si>
    <t>13AGTO-3758</t>
  </si>
  <si>
    <t>MONICA HERNANDEZ LUNA</t>
  </si>
  <si>
    <t>13AGTO-3764</t>
  </si>
  <si>
    <t>CONSTRUCTORA ACERCA</t>
  </si>
  <si>
    <t>13AGTO-3772</t>
  </si>
  <si>
    <t xml:space="preserve">MENOS FACTURA 13AGTO-3687 CANCELADA EN DICIEMBRE  </t>
  </si>
  <si>
    <t>AFILIADOS 2024 GUANAJUATO</t>
  </si>
  <si>
    <t>JORGE ZAVALA RAMIREZ</t>
  </si>
  <si>
    <t>13AGTO-3588</t>
  </si>
  <si>
    <t>G</t>
  </si>
  <si>
    <t>CONSTRUCTORA HERNANDEZ PARRA</t>
  </si>
  <si>
    <t>13AGTO-3589</t>
  </si>
  <si>
    <t>INTERNATIONAL KONSTRUKTION VERBINDUNG</t>
  </si>
  <si>
    <t>13AGTO-3590</t>
  </si>
  <si>
    <t>GRUPO ESCA DEL BAJIO</t>
  </si>
  <si>
    <t>13AGTO-3600</t>
  </si>
  <si>
    <t>LUIS JAVIER TORRES VARGAS</t>
  </si>
  <si>
    <t>13AGTO-3603</t>
  </si>
  <si>
    <t>RT CONSTRUCCIONES</t>
  </si>
  <si>
    <t>13AGTO-3605</t>
  </si>
  <si>
    <t>CORPORATIVO VAPE</t>
  </si>
  <si>
    <t>13AGTO-3606</t>
  </si>
  <si>
    <t>BERENICE GUTIERREZ DURAN</t>
  </si>
  <si>
    <t>13AGTO-3607</t>
  </si>
  <si>
    <t>SISTEMAS DE INGENIERIA Y PROCESOS</t>
  </si>
  <si>
    <t>13AGTO-3623</t>
  </si>
  <si>
    <t>MARCELINO GOMEZ MARTINEZ</t>
  </si>
  <si>
    <t>13AGTO-3631</t>
  </si>
  <si>
    <t>EZEQUIEL GUILLERMO RAMIREZ NEGRETE</t>
  </si>
  <si>
    <t>13AGTO-3638</t>
  </si>
  <si>
    <t>DOROSA CONSTRUCCIONES DEL BAJIO</t>
  </si>
  <si>
    <t>13AGTO-3647</t>
  </si>
  <si>
    <t>ANGEL IVAN MIER RANGEL</t>
  </si>
  <si>
    <t>13AGTO-3657</t>
  </si>
  <si>
    <t>BLANCA YANETH ARITA AGUILAR</t>
  </si>
  <si>
    <t>13AGTO-3658</t>
  </si>
  <si>
    <t>ERICK MIER RANGEL</t>
  </si>
  <si>
    <t>13AGTO-3659</t>
  </si>
  <si>
    <t>MARCO URIEL HERNANDEZ GONZALEZ</t>
  </si>
  <si>
    <t>13AGTO-3671</t>
  </si>
  <si>
    <t>JOEL HUMBERTO AGUILAR GUTIERREZ</t>
  </si>
  <si>
    <t>13AGTO-3672</t>
  </si>
  <si>
    <t>VALADEZ CONSTRUCTORA E INMOBILIARIA DE GUANAJUATO</t>
  </si>
  <si>
    <t>13AGTO-3673</t>
  </si>
  <si>
    <t>MARIA DE LA LUZ PANTOJA CAMACHO</t>
  </si>
  <si>
    <t>13AGTO-3676</t>
  </si>
  <si>
    <t xml:space="preserve">CONSTRUCCIONES MOZADO </t>
  </si>
  <si>
    <t>13AGTO-3681</t>
  </si>
  <si>
    <t>BLANCA ESTELA ENRIQUEZ MARTINEZ</t>
  </si>
  <si>
    <t>13AGTO-3700</t>
  </si>
  <si>
    <t>BLANCA GABRIELA SANCHEZ ENRIQUEZ</t>
  </si>
  <si>
    <t>13AGTO-3702</t>
  </si>
  <si>
    <t>MARAVILLAS</t>
  </si>
  <si>
    <t>13AGTO-3706</t>
  </si>
  <si>
    <t>SERVICIOS DE CONSULTORIA EN INFRAESTRUCTURA VIAL</t>
  </si>
  <si>
    <t>13AGTO-3707</t>
  </si>
  <si>
    <t>KOOTROLLO</t>
  </si>
  <si>
    <t>13AGTO-3709</t>
  </si>
  <si>
    <t>MANTENIMIENTO PROYECTO Y CONSTRUCCION</t>
  </si>
  <si>
    <t>13AGTO-3715</t>
  </si>
  <si>
    <t>RIO SAN CONSTRUCCIONES</t>
  </si>
  <si>
    <t>13AGTO-3722</t>
  </si>
  <si>
    <t>LABORATORIO DISPAV</t>
  </si>
  <si>
    <t>13AGTO-3756</t>
  </si>
  <si>
    <t>RICARDO JOEL AVILES AGUILAR</t>
  </si>
  <si>
    <t>13AGTO-3760</t>
  </si>
  <si>
    <t>ALEXA DEL CARMEN ROLDAN GUTIERREZ</t>
  </si>
  <si>
    <t>13AGTO-3762</t>
  </si>
  <si>
    <t>CECILIA GIL SOTO</t>
  </si>
  <si>
    <t>13AGTO-3770</t>
  </si>
  <si>
    <t>LUIS RICARDO GONZALEZ HERNANDEZ</t>
  </si>
  <si>
    <t>13AGTO-3775</t>
  </si>
  <si>
    <t>FRANCISCO JAVIER SAUCEDO LOPEZ</t>
  </si>
  <si>
    <t>13AGTO-3778</t>
  </si>
  <si>
    <t>MARIA FERNANDA SAUCEDO LOPEZ</t>
  </si>
  <si>
    <t>13AGTO-3779</t>
  </si>
  <si>
    <t>MORAV CONSTRUCCIONES DEL BAJIO</t>
  </si>
  <si>
    <t>13AGTO-3783</t>
  </si>
  <si>
    <t>OMAR RAFAEL BARAJAS SOLIS</t>
  </si>
  <si>
    <t>13AGTO-3784</t>
  </si>
  <si>
    <t>HECTOR JAVIER MORALES RAMIREZ</t>
  </si>
  <si>
    <t>13AGTO-3785</t>
  </si>
  <si>
    <t>FRANCISCO JAVIER SAUCEDO ROCHA</t>
  </si>
  <si>
    <t>13AGTO-3789</t>
  </si>
  <si>
    <t xml:space="preserve">TOTAL </t>
  </si>
  <si>
    <t>AFILIADOS 2024 IRAPUATO</t>
  </si>
  <si>
    <t>SERVICIOS HIDRAULICOS CONSULTORIA Y  CONSTRUCCIONES</t>
  </si>
  <si>
    <t>13AGTO-3593</t>
  </si>
  <si>
    <t>I</t>
  </si>
  <si>
    <t>SERVICIOS HIDRAULICOS CONSULTORIA Y CONSTRUCCIONES</t>
  </si>
  <si>
    <t>13AGTO-3595</t>
  </si>
  <si>
    <t>PRIMHER PAVIMENTOS S.A. DE C.V.</t>
  </si>
  <si>
    <t>13AGTO-3597</t>
  </si>
  <si>
    <t>OSCAR FIGUEROA HERNANDEZ</t>
  </si>
  <si>
    <t>13AGTO-3629</t>
  </si>
  <si>
    <t>MA. ELIZAETH NEGRETE DAVALOS</t>
  </si>
  <si>
    <t>13AGTO-3632</t>
  </si>
  <si>
    <t>HEMCA Y ASOCIADOS</t>
  </si>
  <si>
    <t>13AGTO-3643</t>
  </si>
  <si>
    <t>HUGO CERVANTES REYES</t>
  </si>
  <si>
    <t>13AGTO-3644</t>
  </si>
  <si>
    <t>CONTROL DE CALIDAD Y CONSULTORIA EN INGENIERIA</t>
  </si>
  <si>
    <t>13AGTO-3650</t>
  </si>
  <si>
    <t>MAURICIO MARMOLEJO CERVANTES</t>
  </si>
  <si>
    <t>13AGTO-3662</t>
  </si>
  <si>
    <t>HILDA GABRIELA FLORES SILVA</t>
  </si>
  <si>
    <t>13AGTO-3678</t>
  </si>
  <si>
    <t>ISAAC LOPEZ PARAMO</t>
  </si>
  <si>
    <t>13AGTO-3684</t>
  </si>
  <si>
    <t>ICONCE CONSTRUCTORA</t>
  </si>
  <si>
    <t>13AGTO-3688</t>
  </si>
  <si>
    <t>ISRAEL VENTURA ORTEGA</t>
  </si>
  <si>
    <t>13AGTO-3689</t>
  </si>
  <si>
    <t>IBRIDO INTELIGENCIA E INNOVACION</t>
  </si>
  <si>
    <t>13AGTO-3690</t>
  </si>
  <si>
    <t>MIGUEL ANGEL VILLALOBOS VILLANUEVA</t>
  </si>
  <si>
    <t>13AGTO-3691</t>
  </si>
  <si>
    <t>RICARDO CINTORA ORTIZ</t>
  </si>
  <si>
    <t>13AGTO-3692</t>
  </si>
  <si>
    <t>GRUPO CONSTRUCTOR ALERAVE</t>
  </si>
  <si>
    <t>13AGTO-3696</t>
  </si>
  <si>
    <t>ALEJANDRO GUEVARA VENTURA</t>
  </si>
  <si>
    <t>13AGTO-3697</t>
  </si>
  <si>
    <t>ASOCIACION COURIA</t>
  </si>
  <si>
    <t>13AGTO-3713</t>
  </si>
  <si>
    <t>TEGNOCON</t>
  </si>
  <si>
    <t>13AGTO-3728</t>
  </si>
  <si>
    <t>ALEJANDRO SIERRA VILLAFAÑA</t>
  </si>
  <si>
    <t>13AGTO-3737</t>
  </si>
  <si>
    <t>CONSORCIO CONSTRUCTOR MAYA</t>
  </si>
  <si>
    <t>13AGTO-3739</t>
  </si>
  <si>
    <t>CONSTRUCTORA SCAFSA</t>
  </si>
  <si>
    <t>13AGTO-3765</t>
  </si>
  <si>
    <t>CALHER CONSTRUCCIONES</t>
  </si>
  <si>
    <t>13AGTO-3767</t>
  </si>
  <si>
    <t>J. JESUS GOMEZ FRAUSTO</t>
  </si>
  <si>
    <t>13AGTO-3768</t>
  </si>
  <si>
    <t>DESARROLLOS HABITACIONALES COGOOLSA</t>
  </si>
  <si>
    <t>13AGTO-3769</t>
  </si>
  <si>
    <t>ORALIA LEON SANDOVAL</t>
  </si>
  <si>
    <t>13AGTO-3776</t>
  </si>
  <si>
    <t>JOSE IVAN MORALES GASCA</t>
  </si>
  <si>
    <t>13AGTO-3787</t>
  </si>
  <si>
    <t>ESPINOSA INGENIEROS CONSTRUCTORES</t>
  </si>
  <si>
    <t>13AGTO-3791</t>
  </si>
  <si>
    <t xml:space="preserve">AFILIADOS 2024 SALAMANCA </t>
  </si>
  <si>
    <t>SALMANTINA DE INFRAESTRUCTURA</t>
  </si>
  <si>
    <t>13AGTO-3592</t>
  </si>
  <si>
    <t>S</t>
  </si>
  <si>
    <t>ACARREOS Y PAVIMENTOS DEL BAJIO</t>
  </si>
  <si>
    <t>13AGTO-3608</t>
  </si>
  <si>
    <t>PROMOTORA E INMOBILIARIA DE SALAMANCA</t>
  </si>
  <si>
    <t>13AGTO-3615</t>
  </si>
  <si>
    <t>ORDI CONSTRUCCIONES</t>
  </si>
  <si>
    <t>13AGTO-3624</t>
  </si>
  <si>
    <t>JOSE DE JESUS GONZALEZ NAVARRO</t>
  </si>
  <si>
    <t>13AGTO-3641</t>
  </si>
  <si>
    <t>SOLUCIONES INTELIGENTES EN INGENIERIA</t>
  </si>
  <si>
    <t>13AGTO-3646</t>
  </si>
  <si>
    <t>ROSALBA YAÑEZ ALVARADO</t>
  </si>
  <si>
    <t>13AGTO-3685</t>
  </si>
  <si>
    <t>JUAN MANUEL DIAZ PEREZ</t>
  </si>
  <si>
    <t>13AGTO-3686</t>
  </si>
  <si>
    <t>MANTENIMIENTO Y CONSTRUCCION MACIAS RANGEL</t>
  </si>
  <si>
    <t>13AGTO-3701</t>
  </si>
  <si>
    <t>JOSE MARTIN VILLARREAL HUERTA</t>
  </si>
  <si>
    <t>13AGTO-3721</t>
  </si>
  <si>
    <t>ROBERTO RODRIGUEZ DESCHAMPS</t>
  </si>
  <si>
    <t>13AGTO-3743</t>
  </si>
  <si>
    <t>JUAN FELIPE MURILLO HERRERA</t>
  </si>
  <si>
    <t>13AGTO-3749</t>
  </si>
  <si>
    <t>RICARDO DAVID MARTINEZ GONZALEZ</t>
  </si>
  <si>
    <t>13AGTO-3761</t>
  </si>
  <si>
    <t>ELISA MARGARITA RODRIGUEZ DESCHAMPS</t>
  </si>
  <si>
    <t>13AGTO-3781</t>
  </si>
  <si>
    <t>4002 1012 0001</t>
  </si>
  <si>
    <t>4003 1012 0001</t>
  </si>
  <si>
    <t>4002 1012 0002</t>
  </si>
  <si>
    <t>4003 1012 0002</t>
  </si>
  <si>
    <t>4002 1012 0003</t>
  </si>
  <si>
    <t>4003 1012 0003</t>
  </si>
  <si>
    <t>4002 1012 0004</t>
  </si>
  <si>
    <t>4003 1012 0004</t>
  </si>
  <si>
    <t>4002 1012 0005</t>
  </si>
  <si>
    <t>4003 1012 0005</t>
  </si>
  <si>
    <t>TOTAL GENERAL</t>
  </si>
  <si>
    <t xml:space="preserve">SIEM 2024 LEÓN </t>
  </si>
  <si>
    <t>13SGTO-1646</t>
  </si>
  <si>
    <t>13SGTO-1648</t>
  </si>
  <si>
    <t>13SGTO-1649</t>
  </si>
  <si>
    <t>13SGTO-1651</t>
  </si>
  <si>
    <t>13SGTO-1652</t>
  </si>
  <si>
    <t>13SGTO-1654</t>
  </si>
  <si>
    <t>13SGTO-1656</t>
  </si>
  <si>
    <t>13SGTO-1660</t>
  </si>
  <si>
    <t>13SGTO-1662</t>
  </si>
  <si>
    <t>13SGTO-1664</t>
  </si>
  <si>
    <t>13SGTO-1666</t>
  </si>
  <si>
    <t>13SGTO-1668</t>
  </si>
  <si>
    <t>13SGTO-1669</t>
  </si>
  <si>
    <t>13SGTO-1673</t>
  </si>
  <si>
    <t>13SGTO-1674</t>
  </si>
  <si>
    <t>13SGTO-1675</t>
  </si>
  <si>
    <t>VEESGAL CONSTRUCCIONES</t>
  </si>
  <si>
    <t>13SGTO-1679</t>
  </si>
  <si>
    <t>13SGTO-1681</t>
  </si>
  <si>
    <t>13SGTO-1682</t>
  </si>
  <si>
    <t>13SGTO-1684</t>
  </si>
  <si>
    <t>G.OBRAX</t>
  </si>
  <si>
    <t>13SGTO-1687</t>
  </si>
  <si>
    <t>13SGTO-1690</t>
  </si>
  <si>
    <t>13SGTO-1693</t>
  </si>
  <si>
    <t>13SGTO-1694</t>
  </si>
  <si>
    <t>13SGTO-1695</t>
  </si>
  <si>
    <t>13SGTO-1697</t>
  </si>
  <si>
    <t>13SGTO-1698</t>
  </si>
  <si>
    <t>13SGTO-1703</t>
  </si>
  <si>
    <t>13SGTO-1706</t>
  </si>
  <si>
    <t>13SGTO-1707</t>
  </si>
  <si>
    <t>13SGTO-1708</t>
  </si>
  <si>
    <t>13SGTO-1709</t>
  </si>
  <si>
    <t>13SGTO-1710</t>
  </si>
  <si>
    <t>13SGTO-1711</t>
  </si>
  <si>
    <t>13SGTO-1713</t>
  </si>
  <si>
    <t>13SGTO-1715</t>
  </si>
  <si>
    <t>13SGTO-1717</t>
  </si>
  <si>
    <t>13SGTO-1718</t>
  </si>
  <si>
    <t>13SGTO-1720</t>
  </si>
  <si>
    <t>13SGTO-1721</t>
  </si>
  <si>
    <t>13SGTO-1731</t>
  </si>
  <si>
    <t>13SGTO-1735</t>
  </si>
  <si>
    <t>13SGTO-1740</t>
  </si>
  <si>
    <t>13SGTO-1741</t>
  </si>
  <si>
    <t>13SGTO-1744</t>
  </si>
  <si>
    <t>13SGTO-1745</t>
  </si>
  <si>
    <t>13SGTO-1746</t>
  </si>
  <si>
    <t>13SGTO-1749</t>
  </si>
  <si>
    <t>13SGTO-1750</t>
  </si>
  <si>
    <t>13SGTO-1751</t>
  </si>
  <si>
    <t>13SGTO-1752</t>
  </si>
  <si>
    <t>13SGTO-1753</t>
  </si>
  <si>
    <t>13SGTO-1754</t>
  </si>
  <si>
    <t>13SGTO-1757</t>
  </si>
  <si>
    <t>13SGTO-1758</t>
  </si>
  <si>
    <t>13SGTO-1760</t>
  </si>
  <si>
    <t>ARPAD INGENIERIA Y CONSTRUCCION</t>
  </si>
  <si>
    <t>13SGTO-1761</t>
  </si>
  <si>
    <t>AXA PÑROYECTOS Y CONSTRUCCION</t>
  </si>
  <si>
    <t>13SGTO-1762</t>
  </si>
  <si>
    <t>13SGTO-1765</t>
  </si>
  <si>
    <t>13SGTO-1767</t>
  </si>
  <si>
    <t>13SGTO-1769</t>
  </si>
  <si>
    <t>13SGTO-1770</t>
  </si>
  <si>
    <t>13SGTO-1771</t>
  </si>
  <si>
    <t>13SGTO-1773</t>
  </si>
  <si>
    <t>13SGTO-1774</t>
  </si>
  <si>
    <t>13SGTO-1775</t>
  </si>
  <si>
    <t>13SGTO-1776</t>
  </si>
  <si>
    <t>13SGTO-1777</t>
  </si>
  <si>
    <t>13SGTO-1778</t>
  </si>
  <si>
    <t>13SGTO-1779</t>
  </si>
  <si>
    <t>13SGTO-1780</t>
  </si>
  <si>
    <t>13SGTO-1781</t>
  </si>
  <si>
    <t>13SGTO-1784</t>
  </si>
  <si>
    <t>13SGTO-1786</t>
  </si>
  <si>
    <t>13SGTO-1790</t>
  </si>
  <si>
    <t>13SGTO-1793</t>
  </si>
  <si>
    <t>13SGTO-1798</t>
  </si>
  <si>
    <t>13SGTO-1799</t>
  </si>
  <si>
    <t>13SGTO-1803</t>
  </si>
  <si>
    <t>13SGTO-1806</t>
  </si>
  <si>
    <t>CONSRUCTORA COEROG</t>
  </si>
  <si>
    <t>13SGTO-1808</t>
  </si>
  <si>
    <t>13SGTO-1812</t>
  </si>
  <si>
    <t>13SGTO-1815</t>
  </si>
  <si>
    <t>13SGTO-1817</t>
  </si>
  <si>
    <t>13SGTO-1818</t>
  </si>
  <si>
    <t>13SGTO-1819</t>
  </si>
  <si>
    <t xml:space="preserve">SIEM 2024 CELAYA </t>
  </si>
  <si>
    <t>13SGTO-1661</t>
  </si>
  <si>
    <t>13SGTO-1665</t>
  </si>
  <si>
    <t>13SGTO-1667</t>
  </si>
  <si>
    <t>ROMUALDO ORTIZ SANCHEZ</t>
  </si>
  <si>
    <t>13SGTO-1672</t>
  </si>
  <si>
    <t>13SGTO-1680</t>
  </si>
  <si>
    <t>13SGTO-1685</t>
  </si>
  <si>
    <t>MA FRANCISCA GUTIERREZ RIVERA</t>
  </si>
  <si>
    <t>13SGTO-1692</t>
  </si>
  <si>
    <t>13SGTO-1696</t>
  </si>
  <si>
    <t>13SGTO-1699</t>
  </si>
  <si>
    <t>13SGTO-1705</t>
  </si>
  <si>
    <t>13SGTO-1723</t>
  </si>
  <si>
    <t>13SGTO-1725</t>
  </si>
  <si>
    <t>13SGTO-1734</t>
  </si>
  <si>
    <t>13SGTO-1759</t>
  </si>
  <si>
    <t>13SGTO-1764</t>
  </si>
  <si>
    <t>13SGTO-1766</t>
  </si>
  <si>
    <t>13SGTO-1782</t>
  </si>
  <si>
    <t>13SGTO-1785</t>
  </si>
  <si>
    <t>13SGTO-1791</t>
  </si>
  <si>
    <t>13SGTO-1800</t>
  </si>
  <si>
    <t>SIEM 2024 GUANAJUATO</t>
  </si>
  <si>
    <t>13SGTO-1643</t>
  </si>
  <si>
    <t>13SGTO-1644</t>
  </si>
  <si>
    <t>13SGTO-1645</t>
  </si>
  <si>
    <t>13SGTO-1653</t>
  </si>
  <si>
    <t>13SGTO-1655</t>
  </si>
  <si>
    <t>13SGTO-1658</t>
  </si>
  <si>
    <t>13SGTO-1659</t>
  </si>
  <si>
    <t>13SGTO-1670</t>
  </si>
  <si>
    <t>13SGTO-1677</t>
  </si>
  <si>
    <t>13SGTO-1683</t>
  </si>
  <si>
    <t>13SGTO-1691</t>
  </si>
  <si>
    <t xml:space="preserve">ANGEL IVAN MIER </t>
  </si>
  <si>
    <t>13SGTO-1700</t>
  </si>
  <si>
    <t>13SGTO-1701</t>
  </si>
  <si>
    <t>13SGTO-1702</t>
  </si>
  <si>
    <t>13SGTO-1712</t>
  </si>
  <si>
    <t>13SGTO-1716</t>
  </si>
  <si>
    <t>CONSTRUCCIONES MOZADO</t>
  </si>
  <si>
    <t>13SGTO-1719</t>
  </si>
  <si>
    <t>13SGTO-1726</t>
  </si>
  <si>
    <t>13SGTO-1736</t>
  </si>
  <si>
    <t>13SGTO-1737</t>
  </si>
  <si>
    <t>13SGTO-1738</t>
  </si>
  <si>
    <t>13SGTO-1739</t>
  </si>
  <si>
    <t>13SGTO-1742</t>
  </si>
  <si>
    <t>13SGTO-1743</t>
  </si>
  <si>
    <t>13SGTO-1748</t>
  </si>
  <si>
    <t>13SGTO-1756</t>
  </si>
  <si>
    <t>13SGTO-1783</t>
  </si>
  <si>
    <t>13SGTO-1788</t>
  </si>
  <si>
    <t>13SGTO-1789</t>
  </si>
  <si>
    <t>13SGTO-1797</t>
  </si>
  <si>
    <t>13SGTO-1801</t>
  </si>
  <si>
    <t>13SGTO-1804</t>
  </si>
  <si>
    <t>13SGTO-1805</t>
  </si>
  <si>
    <t>13SGTO-1809</t>
  </si>
  <si>
    <t>13SGTO-1810</t>
  </si>
  <si>
    <t>13SGTO-1811</t>
  </si>
  <si>
    <t>FRANCISCO JAVIER SAUCEDO ROHA</t>
  </si>
  <si>
    <t>13SGTO-1814</t>
  </si>
  <si>
    <t>SIEM 2024 IRAPUATO</t>
  </si>
  <si>
    <t>13SGTO-1647</t>
  </si>
  <si>
    <t>PRIMHER PAVIMENTOS</t>
  </si>
  <si>
    <t>13SGTO-1650</t>
  </si>
  <si>
    <t>13SGTO-1676</t>
  </si>
  <si>
    <t>MA. ELIZABETH NEGRETE DAVALOS</t>
  </si>
  <si>
    <t>13SGTO-1678</t>
  </si>
  <si>
    <t>13SGTO-1688</t>
  </si>
  <si>
    <t>13SGTO-1689</t>
  </si>
  <si>
    <t>13SGTO-1704</t>
  </si>
  <si>
    <t>13SGTO-1714</t>
  </si>
  <si>
    <t>13SGTO-1722</t>
  </si>
  <si>
    <t>13SGTO-1727</t>
  </si>
  <si>
    <t>13SGTO-1728</t>
  </si>
  <si>
    <t>13SGTO-1729</t>
  </si>
  <si>
    <t>13SGTO-1730</t>
  </si>
  <si>
    <t>13SGTO-1732</t>
  </si>
  <si>
    <t>13SGTO-1733</t>
  </si>
  <si>
    <t>13SGTO-1747</t>
  </si>
  <si>
    <t>13SGTO-1768</t>
  </si>
  <si>
    <t>13SGTO-1792</t>
  </si>
  <si>
    <t>13SGTO-1794</t>
  </si>
  <si>
    <t>13SGTO-1795</t>
  </si>
  <si>
    <t>13SGTO-1796</t>
  </si>
  <si>
    <t>13SGTO-1802</t>
  </si>
  <si>
    <t>13SGTO-1813</t>
  </si>
  <si>
    <t>13SGTO-1816</t>
  </si>
  <si>
    <t xml:space="preserve">SIEM 2024 SALAMANCA </t>
  </si>
  <si>
    <t>13SGTO-1657</t>
  </si>
  <si>
    <t>13SGTO-1663</t>
  </si>
  <si>
    <t>13SGTO-1671</t>
  </si>
  <si>
    <t>13SGTO-1686</t>
  </si>
  <si>
    <t>13SGTO-1724</t>
  </si>
  <si>
    <t>13SGTO-1755</t>
  </si>
  <si>
    <t>13SGTO-1763</t>
  </si>
  <si>
    <t>13SGTO-1772</t>
  </si>
  <si>
    <t>13SGTO-1787</t>
  </si>
  <si>
    <t>13SGTO-1807</t>
  </si>
  <si>
    <t>4001 1012 0001</t>
  </si>
  <si>
    <t>4001 1012 0002</t>
  </si>
  <si>
    <t>4001 1012 0003</t>
  </si>
  <si>
    <t>4001 1012 0004</t>
  </si>
  <si>
    <t>4001 1012 0005</t>
  </si>
  <si>
    <t xml:space="preserve">TOTALES </t>
  </si>
  <si>
    <t>CÁMARA MEXICANA DE LA INDUSTRIA DE LA CONSTRUCCIÓN</t>
  </si>
  <si>
    <t xml:space="preserve">REPORTE DE COBRANZA SIEM 2024     </t>
  </si>
  <si>
    <t xml:space="preserve"> TOTALES ENERO</t>
  </si>
  <si>
    <t>RAZON SOCIAL</t>
  </si>
  <si>
    <t>13SGTO-1820</t>
  </si>
  <si>
    <t>PERICUES CONSTRUCTORA</t>
  </si>
  <si>
    <t>13SGTO-1821</t>
  </si>
  <si>
    <t>PROYECTO Y CONSTRUCCIONES CASABE</t>
  </si>
  <si>
    <t>13SGTO-1822</t>
  </si>
  <si>
    <t>CONSTRUCTORA NOARDIQ</t>
  </si>
  <si>
    <t>13SGTO-1823</t>
  </si>
  <si>
    <t>MIGUEL ANGEL VILLALOBOS CORRAL</t>
  </si>
  <si>
    <t>13SGTO-1824</t>
  </si>
  <si>
    <t>URBANIZADORA TORREZA DEL BAJIO</t>
  </si>
  <si>
    <t>13SGTO-1825</t>
  </si>
  <si>
    <t>CANCELADA (FACTURA PENDIENTE)</t>
  </si>
  <si>
    <t>13SGTO-1826</t>
  </si>
  <si>
    <t>ESTA FACTURA CANCELA Y SUSTITUYE LA SGTO-1799</t>
  </si>
  <si>
    <t>13SGTO-1827</t>
  </si>
  <si>
    <t>DANIEL RAMOS BARRIENTOS</t>
  </si>
  <si>
    <t>13SGTO-1828</t>
  </si>
  <si>
    <t>SOLUCIONES VIALES SUSTENTABLES</t>
  </si>
  <si>
    <t>13SGTO-1829</t>
  </si>
  <si>
    <t>ISRAEL ROMO MORENO</t>
  </si>
  <si>
    <t>13SGTO-1830</t>
  </si>
  <si>
    <t>CONSTRUCTORA COLUNBAR</t>
  </si>
  <si>
    <t>13SGTO-1831</t>
  </si>
  <si>
    <t>NOIMOSYNI INGENIERIA</t>
  </si>
  <si>
    <t>13SGTO-1832</t>
  </si>
  <si>
    <t>MARIANA PARRA SANCHEZ</t>
  </si>
  <si>
    <t>13SGTO-1833</t>
  </si>
  <si>
    <t>NEOLITO CONSTRUCCIONES</t>
  </si>
  <si>
    <t>13SGTO-1834</t>
  </si>
  <si>
    <t>VISE</t>
  </si>
  <si>
    <t>13SGTO-1835</t>
  </si>
  <si>
    <t>PATRICIA HISARAITH HERNANDEZ HERNANDEZ</t>
  </si>
  <si>
    <t>13SGTO-1836</t>
  </si>
  <si>
    <t>DESARROLLADORA Y PAVIMENTADORA DE LEON</t>
  </si>
  <si>
    <t>13SGTO-1837</t>
  </si>
  <si>
    <t>MEGFOUR CONSTRUCTORES</t>
  </si>
  <si>
    <t>13SGTO-1838</t>
  </si>
  <si>
    <t>PROMOTORA AMBIENTAL Y DE SERVICIOS INDUSTRIALES</t>
  </si>
  <si>
    <t>13SGTO-1839</t>
  </si>
  <si>
    <t>INGENIERIA Y ARQUITECTURA INTEGRADAS</t>
  </si>
  <si>
    <t>13SGTO-1840</t>
  </si>
  <si>
    <t>13SGTO-1841</t>
  </si>
  <si>
    <t>EXITUS INGENIERIA Y CONSTRUCCION</t>
  </si>
  <si>
    <t>13SGTO-1842</t>
  </si>
  <si>
    <t>DIANA CRUCES SERRANO</t>
  </si>
  <si>
    <t>13SGTO-1843</t>
  </si>
  <si>
    <t>CONSTRUOBRAS SUSTENTABLES</t>
  </si>
  <si>
    <t>13SGTO-1844</t>
  </si>
  <si>
    <t>RIEGOS ASFALTICOS</t>
  </si>
  <si>
    <t>13SGTO-1845</t>
  </si>
  <si>
    <t>CONSTRUCTORA GRK</t>
  </si>
  <si>
    <t>13SGTO-1846</t>
  </si>
  <si>
    <t>MIGUEL ANGEL MATA SEGOVIANO</t>
  </si>
  <si>
    <t>13SGTO-1847</t>
  </si>
  <si>
    <t>ERIC VALDEZ AVILA</t>
  </si>
  <si>
    <t>13SGTO-1848</t>
  </si>
  <si>
    <t>BEEBSA</t>
  </si>
  <si>
    <t xml:space="preserve">REPORTE DE COBRANZA AFILIACION 2024     </t>
  </si>
  <si>
    <t>DESCUENTO ADICIONAL</t>
  </si>
  <si>
    <t>13AGTO-3795</t>
  </si>
  <si>
    <t>13AGTO-3796</t>
  </si>
  <si>
    <t>13AGTO-3797</t>
  </si>
  <si>
    <t>FIDENCIO JAVIER RODRIGUEZ FLORES</t>
  </si>
  <si>
    <t>13AGTO-3798</t>
  </si>
  <si>
    <t>INGENIERIA DE COSTOS Y CONTROL DE CALIDAD</t>
  </si>
  <si>
    <t>13AGTO-3799</t>
  </si>
  <si>
    <t>13AGTO-3800</t>
  </si>
  <si>
    <t>13AGTO-3801</t>
  </si>
  <si>
    <t>13AGTO-3802</t>
  </si>
  <si>
    <t>13AGTO-3803</t>
  </si>
  <si>
    <t>13AGTO-3804</t>
  </si>
  <si>
    <t>13AGTO-3805</t>
  </si>
  <si>
    <t>PASA DEL BAJIO</t>
  </si>
  <si>
    <t>13AGTO-3806</t>
  </si>
  <si>
    <t>13AGTO-3807</t>
  </si>
  <si>
    <t>13AGTO-3808</t>
  </si>
  <si>
    <t>ENRIQUE OCTAVIO ARANDA FLORES</t>
  </si>
  <si>
    <t>13AGTO-3809</t>
  </si>
  <si>
    <t>13AGTO-3810</t>
  </si>
  <si>
    <t>J. ISAAC ROCHA RANGEL</t>
  </si>
  <si>
    <t>13AGTO-3811</t>
  </si>
  <si>
    <t>JORGE PRECIADO PLASCENCIA</t>
  </si>
  <si>
    <t>13AGTO-3812</t>
  </si>
  <si>
    <t>YGNACIO VILLAFUERTE CRUZ</t>
  </si>
  <si>
    <t>13AGTO-3813</t>
  </si>
  <si>
    <t>13AGTO-3814</t>
  </si>
  <si>
    <t>GRUPO INTEGRAL DE INGENIERIA CIVIL</t>
  </si>
  <si>
    <t>13AGTO-3815</t>
  </si>
  <si>
    <t>13AGTO-3816</t>
  </si>
  <si>
    <t>13AGTO-3817</t>
  </si>
  <si>
    <t>13AGTO-3818</t>
  </si>
  <si>
    <t>ALFONSO ORTEGA ORTIZ DE MONTELLANO</t>
  </si>
  <si>
    <t>13AGTO-3819</t>
  </si>
  <si>
    <t>13AGTO-3820</t>
  </si>
  <si>
    <t>JORGE ALFONSO GARCIA PALOMARES</t>
  </si>
  <si>
    <t>13AGTO-3821</t>
  </si>
  <si>
    <t>13AGTO-3822</t>
  </si>
  <si>
    <t>13AGTO-3823</t>
  </si>
  <si>
    <t>13AGTO-3824</t>
  </si>
  <si>
    <t>GZ MERIDIANO</t>
  </si>
  <si>
    <t>13AGTO-3825</t>
  </si>
  <si>
    <t>13AGTO-3826</t>
  </si>
  <si>
    <t>13AGTO-3827</t>
  </si>
  <si>
    <t>13AGTO-3828</t>
  </si>
  <si>
    <t>13AGTO-3829</t>
  </si>
  <si>
    <t>13AGTO-3830</t>
  </si>
  <si>
    <t>13AGTO-3831</t>
  </si>
  <si>
    <t>ALBERTO AGUSTIN MARTINEZ PEREZ</t>
  </si>
  <si>
    <t>13AGTO-3832</t>
  </si>
  <si>
    <t>13AGTO-3833</t>
  </si>
  <si>
    <t xml:space="preserve">TOTAL INGRESOS ENERO 4002, 4003,   </t>
  </si>
  <si>
    <t>TOTAL INGRESOS NOV, DIC. 2023 4002, 4003</t>
  </si>
  <si>
    <t xml:space="preserve">TOTAL INGRESO ENERO 4001 </t>
  </si>
  <si>
    <t>INGRESOS NOV. Y DICIEMBRE 2023 4001</t>
  </si>
  <si>
    <t xml:space="preserve">MENOS CANCELACION FACTURA SGTO-1799 DIC 2023 </t>
  </si>
  <si>
    <t>ESTA FACTURA CANCELA Y SUSTITUYE LA AGTO-3773</t>
  </si>
  <si>
    <t xml:space="preserve">MENOS CANCELACION FACTURA SGTO-3773 DIC. 2023 </t>
  </si>
  <si>
    <t xml:space="preserve">              4035 1012 001</t>
  </si>
  <si>
    <t>4035 2012 001</t>
  </si>
  <si>
    <t>4035 3012 001</t>
  </si>
  <si>
    <t xml:space="preserve">INGRESOS SIN FACTURA MODULOS DE ATENCIÓN </t>
  </si>
  <si>
    <t xml:space="preserve">TOTAL INGRESOS ENERO </t>
  </si>
  <si>
    <t xml:space="preserve">A R P E PAVIMENTACION Y EDIFICACIONES </t>
  </si>
  <si>
    <t>APORTACION EXTRAORDINARIA CURSO PLANEACION Y CONTROL DE OBRA</t>
  </si>
  <si>
    <t>GRUPO CONSTRUCTORA CHICOME</t>
  </si>
  <si>
    <t>APORTACION EXTRAORDINARIA CURSO BASICO DE SEGURIDAD E HIGIENE</t>
  </si>
  <si>
    <t>APORTACION EXTRAORDINARIA CURSO ADMINISTRACION DE OBRA</t>
  </si>
  <si>
    <t>SALVADOR VARGAS AMBRIZ</t>
  </si>
  <si>
    <t>APORTACION EXTRAORDINARIA CURSO DISEÑO AVANZADODE PAVIMENTOS</t>
  </si>
  <si>
    <t>APORTACION EXTRAORDINARIA CURSO NPM-031</t>
  </si>
  <si>
    <t>E.M.S Y CONTROL DE CALIDAD PARA LA CONSTRCUCION</t>
  </si>
  <si>
    <t>APORTACION EXTRAORDINARIA CURSO TRABAJO EN ALTURAS</t>
  </si>
  <si>
    <t>ICICAC, S.A. DE C.V.</t>
  </si>
  <si>
    <t>RENTA DE AULAS PARA CAPACITACION Y EDUCACION</t>
  </si>
  <si>
    <t>INSTITUTO TECNOLOGICO DE LA CONSTRUCCION A.C.</t>
  </si>
  <si>
    <t>APORTACION EXTRAORDINARIA POR PARTICIPACION AL CURSO DISEÑA TU EMPRESA</t>
  </si>
  <si>
    <t>APORTACION EXTRAORDINARIA POR PARTICIPACION AL CURSO LEAN CONSTRUCTION</t>
  </si>
  <si>
    <t>SERVICIOS INTEGRALES PORTENTA</t>
  </si>
  <si>
    <t>APORTACION EXTRAORDINARIA CURSO NOM-086</t>
  </si>
  <si>
    <t>APORTACION EXTRAORDINARIA CURSO REFORMA LABORAL Y SEGURIDAD SOCIAL</t>
  </si>
  <si>
    <t>APORTACION EXTRAORDINARIA CURSO NOM-029</t>
  </si>
  <si>
    <t>APORTACION EXTRAORDINARIA CERTIFICACION ISO 45001:2018</t>
  </si>
  <si>
    <t>MAPEI DE MEXICO</t>
  </si>
  <si>
    <t>PUBLICO GENERAL</t>
  </si>
  <si>
    <t>APORTACION EXTRAORDINARIA 2 AL MILLAR PARA CAPACITACION FEBRERO 2024</t>
  </si>
  <si>
    <t>TOTAL FACTURADO FEBRERO</t>
  </si>
  <si>
    <t xml:space="preserve">TOTAL INGRESOS FEBRERO </t>
  </si>
  <si>
    <t>4100 5012</t>
  </si>
  <si>
    <t>INGRESOS SIN FACTURA 1% ENTERO DE RETENCIONES MUNICIPIO DE LEON</t>
  </si>
  <si>
    <t xml:space="preserve">INGRESOS SIN FACTURA 1% ENTERO DE RETENCIONES   4300 2012 </t>
  </si>
  <si>
    <t xml:space="preserve">CONTABILIDAD </t>
  </si>
  <si>
    <t xml:space="preserve"> TOTALES FEBRERO</t>
  </si>
  <si>
    <t>13AGTO-3834</t>
  </si>
  <si>
    <t>13AGTO-3835</t>
  </si>
  <si>
    <t>13AGTO-3836</t>
  </si>
  <si>
    <t>13AGTO-3837</t>
  </si>
  <si>
    <t>13AGTO-3838</t>
  </si>
  <si>
    <t>13AGTO-3839</t>
  </si>
  <si>
    <t>13AGTO-3840</t>
  </si>
  <si>
    <t>13AGTO-3841</t>
  </si>
  <si>
    <t>13AGTO-3842</t>
  </si>
  <si>
    <t>13AGTO-3843</t>
  </si>
  <si>
    <t>13AGTO-3844</t>
  </si>
  <si>
    <t>13AGTO-3845</t>
  </si>
  <si>
    <t>13AGTO-3846</t>
  </si>
  <si>
    <t>13AGTO-3847</t>
  </si>
  <si>
    <t>13AGTO-3848</t>
  </si>
  <si>
    <t>13AGTO-3849</t>
  </si>
  <si>
    <t>13AGTO-3850</t>
  </si>
  <si>
    <t>13AGTO-3851</t>
  </si>
  <si>
    <t>13AGTO-3852</t>
  </si>
  <si>
    <t>13AGTO-3853</t>
  </si>
  <si>
    <t>13AGTO-3854</t>
  </si>
  <si>
    <t>13AGTO-3855</t>
  </si>
  <si>
    <t>13AGTO-3856</t>
  </si>
  <si>
    <t>13AGTO-3857</t>
  </si>
  <si>
    <t>13AGTO-3858</t>
  </si>
  <si>
    <t>13AGTO-3859</t>
  </si>
  <si>
    <t>MC MAQUINARIA Y EQUIPOS</t>
  </si>
  <si>
    <t>MAQUINARIA INMOBILIARIA CAMINOS Y ACARREOS</t>
  </si>
  <si>
    <t>CONSTRUCTORA ELECTRICA DEL BAJIO</t>
  </si>
  <si>
    <t>FERNANDO MORALES AMEZOLA</t>
  </si>
  <si>
    <t>INGENIERIA Y DESARROLLO DEL AGUA</t>
  </si>
  <si>
    <t>MAURICIO ANDRES VEGA AYALA</t>
  </si>
  <si>
    <t>TERRACERIAS Y PAVIMENTOS ASFALTICOS</t>
  </si>
  <si>
    <t>VICTOR ALEJANDRO CHAVEZ BALTAZAR</t>
  </si>
  <si>
    <t>GRUPO CONSTRUCTOR MARCARME</t>
  </si>
  <si>
    <t>PABLO RODRIGUEZ VAZQUEZ</t>
  </si>
  <si>
    <t>ROCHA INGENIERIA SOPORTE Y CONSTRUCCION</t>
  </si>
  <si>
    <t>TOCOYPRO</t>
  </si>
  <si>
    <t>ARTURO PUENTE GUTIERREZ</t>
  </si>
  <si>
    <t>LABORATORIO Y CONSULTORIA LOA</t>
  </si>
  <si>
    <t>SILVERIO ARRIAGA GONZALEZ</t>
  </si>
  <si>
    <t>GERARDO ALONSO ROMERO</t>
  </si>
  <si>
    <t>OSCAR ALEJANDRO HERRERA GAYTAN</t>
  </si>
  <si>
    <t>SERVICIOS, EQUIPAMIENTO Y ACCESORIOS DE SEGURIDAD VIAL</t>
  </si>
  <si>
    <t>ROSALES-GAMA CONSTRUCCIONES</t>
  </si>
  <si>
    <t>LUIS ENRIQUE IBARROLA CORTES</t>
  </si>
  <si>
    <t>JOSE ARTURO PATLAN GARCIA</t>
  </si>
  <si>
    <t>RAMON MARTIN DOMINGUEZ TORRES</t>
  </si>
  <si>
    <t>LUIS GUILLERMO LEMUS MUÑOZ LEDO</t>
  </si>
  <si>
    <t>DANIEL MIRELES VASCO</t>
  </si>
  <si>
    <t>REAGA CONSTRUCCIONES DEL BAJIO</t>
  </si>
  <si>
    <t xml:space="preserve">TOTAL INGRESOS FEBRERO  4002, 4003,   </t>
  </si>
  <si>
    <t>13SGTO-1849</t>
  </si>
  <si>
    <t>13SGTO-1850</t>
  </si>
  <si>
    <t>13SGTO-1851</t>
  </si>
  <si>
    <t>13SGTO-1852</t>
  </si>
  <si>
    <t>13SGTO-1853</t>
  </si>
  <si>
    <t>13SGTO-1854</t>
  </si>
  <si>
    <t>13SGTO-1855</t>
  </si>
  <si>
    <t>13SGTO-1856</t>
  </si>
  <si>
    <t>13SGTO-1857</t>
  </si>
  <si>
    <t>CANCELADA</t>
  </si>
  <si>
    <t>13SGTO-1858</t>
  </si>
  <si>
    <t>13SGTO-1859</t>
  </si>
  <si>
    <t>PERCONSA</t>
  </si>
  <si>
    <t>13SGTO-1860</t>
  </si>
  <si>
    <t>13SGTO-1861</t>
  </si>
  <si>
    <t>13SGTO-1862</t>
  </si>
  <si>
    <t>13SGTO-1863</t>
  </si>
  <si>
    <t>GUSTAVO HERNANDEZ RODRIGUEZ</t>
  </si>
  <si>
    <t>13SGTO-1864</t>
  </si>
  <si>
    <t>13SGTO-1865</t>
  </si>
  <si>
    <t>13SGTO-1866</t>
  </si>
  <si>
    <t>13SGTO-1867</t>
  </si>
  <si>
    <t>13SGTO-1868</t>
  </si>
  <si>
    <t>LUIS GUILLERMO MUÑOZ LEDO</t>
  </si>
  <si>
    <t>13SGTO-1869</t>
  </si>
  <si>
    <t xml:space="preserve">TOTAL INGRESO FEBRERO 4001 </t>
  </si>
  <si>
    <t>APORTACION EXTRAORDINARIA RETENCION DE .05% PARA OBRAS DE BENEFICIO SOCIALES</t>
  </si>
  <si>
    <t>AXA PROYECTOS Y CONSTRUCCIONES</t>
  </si>
  <si>
    <t xml:space="preserve">APORTACIÓN EXTRAORDINARI APOR HOSPEDAJE EN ASISTENCIA A CONGRESO CMIC </t>
  </si>
  <si>
    <t>RENTA DE AULAS PARA CAPACITACIÓN Y EDUCACIÓN</t>
  </si>
  <si>
    <t>APORTACION EXTRAORDINARIA PARA EVENTO DESAYUNO REGION LEON</t>
  </si>
  <si>
    <t>DIANA CRUSES SERRANO</t>
  </si>
  <si>
    <t>APORTACION EXTRAORDINARIA OPERACIÓN SEGURA DE MAQUINARIA PESADA</t>
  </si>
  <si>
    <t>APORTACION EXTRAORDINARIA CONTABILIDAD PARA NO CONTADORES</t>
  </si>
  <si>
    <t>APORTACION EXTRAORDINARIA NOM-086 SEÑALAMIENTOS Y DISPOSITIVOS PARA PROTECCION</t>
  </si>
  <si>
    <t>APORTACION EXTRAORDINARIA OBRAS DE DRENAJE</t>
  </si>
  <si>
    <t xml:space="preserve">JUAN MANUEL DIAZ PEREZ </t>
  </si>
  <si>
    <t>E</t>
  </si>
  <si>
    <t>APORTACION EXTRAORDINARIA CURSO E-LEARNING PLANEACION Y PROGRAMACION DE OBRA</t>
  </si>
  <si>
    <t>ITALIAN MOTORS</t>
  </si>
  <si>
    <t>APORTACION PARA EVENTO COMIDA 20 DE MARZO</t>
  </si>
  <si>
    <t>CAL MOTORS</t>
  </si>
  <si>
    <t>PUBLICO EN GENERAL</t>
  </si>
  <si>
    <t>APORTACION EXTRAORDINARIA 2 AL MILLAR PARA CAPACITACION MARZO 2024</t>
  </si>
  <si>
    <t>TOTAL FACTURADO MARZO</t>
  </si>
  <si>
    <t xml:space="preserve">TOTAL INGRESOS MARZO </t>
  </si>
  <si>
    <t>4200 1012</t>
  </si>
  <si>
    <t>INGRESOS  1% ENTERO DE RETENCIONES   4300 2012</t>
  </si>
  <si>
    <t xml:space="preserve"> TOTALES MARZO</t>
  </si>
  <si>
    <t>13AGTO-3860</t>
  </si>
  <si>
    <t>13AGTO-3861</t>
  </si>
  <si>
    <t>13AGTO-3862</t>
  </si>
  <si>
    <t>13AGTO-3863</t>
  </si>
  <si>
    <t>13AGTO-3864</t>
  </si>
  <si>
    <t>13AGTO-3865</t>
  </si>
  <si>
    <t>13AGTO-3866</t>
  </si>
  <si>
    <t>13AGTO-3867</t>
  </si>
  <si>
    <t>13AGTO-3868</t>
  </si>
  <si>
    <t>13AGTO-3869</t>
  </si>
  <si>
    <t>13AGTO-3870</t>
  </si>
  <si>
    <t>13AGTO-3871</t>
  </si>
  <si>
    <t>13AGTO-3872</t>
  </si>
  <si>
    <t>13AGTO-3873</t>
  </si>
  <si>
    <t>13AGTO-3874</t>
  </si>
  <si>
    <t>13AGTO-3875</t>
  </si>
  <si>
    <t>ANA LAURA PEÑA RINCON</t>
  </si>
  <si>
    <t>VIGUETAS Y PRODUCTOS DE CONCRETO</t>
  </si>
  <si>
    <t>ROGELIO RANGEL GUTIERREZ</t>
  </si>
  <si>
    <t>PEDRO HERNANDEZ MARTINEZ</t>
  </si>
  <si>
    <t>CONSTRUCCIONES KAOMAXI</t>
  </si>
  <si>
    <t>ARGIMIRO RAMIREZ GARCIA</t>
  </si>
  <si>
    <t>CONSTRUCTORA Y ARRENDADORA DE MAQUINARIA DE LEON</t>
  </si>
  <si>
    <t>SIBA SOLUCIONES INDUSTRIALES DEL BAJIO</t>
  </si>
  <si>
    <t>URBANIZADORA MEXICANA TJ</t>
  </si>
  <si>
    <t>JOSE JUAN AVILA GUZMAN</t>
  </si>
  <si>
    <t>URBANIZADORA CARDONA &amp; CARDONA</t>
  </si>
  <si>
    <t>HECTOR BERNARDO TAPIA MARTINEZ</t>
  </si>
  <si>
    <t>PORFIRIO ZAVALETA GARCIA</t>
  </si>
  <si>
    <t>CORPORACION LANTANA</t>
  </si>
  <si>
    <t>ASOCIADO</t>
  </si>
  <si>
    <t>13SGTO-1870</t>
  </si>
  <si>
    <t>13SGTO-1871</t>
  </si>
  <si>
    <t>13SGTO-1872</t>
  </si>
  <si>
    <t>13SGTO-1873</t>
  </si>
  <si>
    <t>13SGTO-1874</t>
  </si>
  <si>
    <t>13SGTO-1875</t>
  </si>
  <si>
    <t>13SGTO-1876</t>
  </si>
  <si>
    <t>13SGTO-1877</t>
  </si>
  <si>
    <t>13SGTO-1878</t>
  </si>
  <si>
    <t>13SGTO-1879</t>
  </si>
  <si>
    <t>13SGTO-1880</t>
  </si>
  <si>
    <t xml:space="preserve">TOTAL INGRESO MARZO 4001 </t>
  </si>
  <si>
    <t xml:space="preserve">TOTAL INGRESOS MARZO  4002, 4003, 4005,   </t>
  </si>
  <si>
    <t>APORTACIÓN EXTRAORDINARIA PARA EVENTO DESAYUNO</t>
  </si>
  <si>
    <t>4200 5012</t>
  </si>
  <si>
    <t>APORTACION EXTRAORDINARIA CURSO ESTIMACIONES Y  NUMEROS GENERADOS</t>
  </si>
  <si>
    <t>APORTACION EXTRAORDINARIA CURSO NOM-031</t>
  </si>
  <si>
    <t>CUMONIO</t>
  </si>
  <si>
    <t>AGUILA</t>
  </si>
  <si>
    <t>APORTACION EXTRAORDINARIA CURSO SEGURIDAD, MANTENIMIENTO Y OPERACIÓN</t>
  </si>
  <si>
    <t>APORTACION EXTRAORDINARIA CURSO PLANEACION Y CONTROL DE PROYECTOS</t>
  </si>
  <si>
    <t>FC FACIL DE CONSTRUIR</t>
  </si>
  <si>
    <t>MITTSU MOTORS</t>
  </si>
  <si>
    <t>EQUIPOS Y TRACTORES DEL BAJIO</t>
  </si>
  <si>
    <t>APORTACIÓN EXTRAORDINARIA PARA EVENTO CMIC</t>
  </si>
  <si>
    <t>INSTITUTO TECNOLOGIOCO DE LA CONSTRUCCION A.C.</t>
  </si>
  <si>
    <t>APORTACION EXTRAORDINARIA POR ASISTENCIA AL 9NO, FORO CMIC</t>
  </si>
  <si>
    <t xml:space="preserve">ESTUDIOS EDIFICACIONES Y PRESFORZADOS IBARRA </t>
  </si>
  <si>
    <t>APORTACION EXTRAORDINARIA CURSOS PRIMEROS AUXILIOS</t>
  </si>
  <si>
    <t>GRUPO INTEGRALDE INGENIERIA CIVIL S.A. DE C.V.</t>
  </si>
  <si>
    <t>APORTACION EXTRAORDINARIA CERTIFICACION IMPLEMENTACION ISO 9001</t>
  </si>
  <si>
    <t>TOTAL FACTURADO ABRIL</t>
  </si>
  <si>
    <t xml:space="preserve"> TOTALES ABRIL</t>
  </si>
  <si>
    <t>13AGTO-3876</t>
  </si>
  <si>
    <t>13AGTO-3877</t>
  </si>
  <si>
    <t>13AGTO-3878</t>
  </si>
  <si>
    <t>13AGTO-3879</t>
  </si>
  <si>
    <t>13AGTO-3880</t>
  </si>
  <si>
    <t>13AGTO-3881</t>
  </si>
  <si>
    <t>13AGTO-3882</t>
  </si>
  <si>
    <t>13AGTO-3883</t>
  </si>
  <si>
    <t>13AGTO-3884</t>
  </si>
  <si>
    <t>AS URBANIZACIONES</t>
  </si>
  <si>
    <t>MARIA SOLEDAD KARINA GARCIA LOPEZ</t>
  </si>
  <si>
    <t>NOE RICARDO SALMERON CORTES</t>
  </si>
  <si>
    <t>GRUPO REINGENIERIA Y MANTENIMIENTO</t>
  </si>
  <si>
    <t>GRUPO CONSTRUALEA</t>
  </si>
  <si>
    <t xml:space="preserve">TOTAL INGRESOS ABRIL  4002, 4003, 4005,   </t>
  </si>
  <si>
    <t>13SGTO-1881</t>
  </si>
  <si>
    <t>13SGTO-1882</t>
  </si>
  <si>
    <t>13SGTO-1883</t>
  </si>
  <si>
    <t>13SGTO-1884</t>
  </si>
  <si>
    <t>13SGTO-1885</t>
  </si>
  <si>
    <t>GRUPO REINENIERIA Y MANTENIMIENTO</t>
  </si>
  <si>
    <t>13SGTO-1886</t>
  </si>
  <si>
    <t xml:space="preserve">TOTAL INGRESO ABRIL 4001 </t>
  </si>
  <si>
    <t>4100 1012</t>
  </si>
  <si>
    <t>4250 2012</t>
  </si>
  <si>
    <t xml:space="preserve">TOTAL INGRESOS ABRIL </t>
  </si>
  <si>
    <t xml:space="preserve">S/F PART. 9NO FORO JORGE ZAVALA </t>
  </si>
  <si>
    <t>CANCELADO</t>
  </si>
  <si>
    <t xml:space="preserve">CANCELADA </t>
  </si>
  <si>
    <t>APORTACION EXTRAORDINARIA PARA EVENTO 3 DE MAYO</t>
  </si>
  <si>
    <t>TC</t>
  </si>
  <si>
    <t>TOTAL FACTURADO MAYO</t>
  </si>
  <si>
    <t>DIPLOMADO EN SEGURIDAD PARA EL TRABAJO CON BASE LA NOM-ISO 45001:2018</t>
  </si>
  <si>
    <t>APORTACION EXTRAORDINARIA CURSO HABILIDADES GERENCIALES</t>
  </si>
  <si>
    <t>CH</t>
  </si>
  <si>
    <t>ESTUDIOS EDIFICACIONES Y PRESFORZADOS IBARRA</t>
  </si>
  <si>
    <t>TD</t>
  </si>
  <si>
    <t>INGENIERIA DE COSTOS CONTROL Y CALIDAD</t>
  </si>
  <si>
    <t>APORTACION EXTRAORDINARIA RENTA DE AULA</t>
  </si>
  <si>
    <t xml:space="preserve"> TOTALES MAYO</t>
  </si>
  <si>
    <t>13AGTO-3885</t>
  </si>
  <si>
    <t>GRUPO CONSTRUCTOR JAPAGUE</t>
  </si>
  <si>
    <t>13AGTO-3886</t>
  </si>
  <si>
    <t>KALI+GM</t>
  </si>
  <si>
    <t>13AGTO-3887</t>
  </si>
  <si>
    <t>IMPERMEABILIZANTES Y ADITIVOS PARA CONCRETO TORRES</t>
  </si>
  <si>
    <t>13AGTO-3888</t>
  </si>
  <si>
    <t>LUZ GISELA TRUJILLO RUIZ</t>
  </si>
  <si>
    <t>13AGTO-3889</t>
  </si>
  <si>
    <t>GERARDO REYNOSO OKHUYSEN</t>
  </si>
  <si>
    <t>13AGTO-3890</t>
  </si>
  <si>
    <t>INGENIERIA T4</t>
  </si>
  <si>
    <t>13AGTO-3891</t>
  </si>
  <si>
    <t>TAXBIC</t>
  </si>
  <si>
    <t xml:space="preserve">TOTAL INGRESOS MAYO 4002, 4003, 4005,   </t>
  </si>
  <si>
    <t>13SGTO-1887</t>
  </si>
  <si>
    <t>13SGTO-1888</t>
  </si>
  <si>
    <t>COMERCIALIZADORA INTERNACIONAL DE PRODUCTOS PARA LA INDUSTRIA</t>
  </si>
  <si>
    <t>13SGTO-1889</t>
  </si>
  <si>
    <t>13SGTO-1890</t>
  </si>
  <si>
    <t>13SGTO-1891</t>
  </si>
  <si>
    <t>13SGTO-1892</t>
  </si>
  <si>
    <t>13SGTO-1893</t>
  </si>
  <si>
    <t xml:space="preserve">TOTAL INGRESO MAYO  4001 </t>
  </si>
  <si>
    <t>TOTAL INGRESOS MAYO</t>
  </si>
  <si>
    <t xml:space="preserve">LOSMA ELECTRICA </t>
  </si>
  <si>
    <t>TOTAL INGRESOS MAYO 4235 1012 0001</t>
  </si>
  <si>
    <t xml:space="preserve">RECIBO 002 CMIC NUEVO LEON </t>
  </si>
  <si>
    <t xml:space="preserve">S/F GRUPO GUCS PART. DIPLOMADO </t>
  </si>
  <si>
    <t xml:space="preserve">CALHER CONSTRUCCIONES </t>
  </si>
  <si>
    <t xml:space="preserve">INMOBILIARIA DIMARJ </t>
  </si>
  <si>
    <t xml:space="preserve">OTROS INGRESOS SIN FACTURA </t>
  </si>
  <si>
    <t xml:space="preserve">INGRESOS SIN FACTURA MODULOS Y OTROS  4200 5012 </t>
  </si>
  <si>
    <t xml:space="preserve">S/F PART. 9NO FORO GRUPO ARCCO </t>
  </si>
  <si>
    <t xml:space="preserve">URBANIZADORA DEL CENTRO </t>
  </si>
  <si>
    <t>APORTACIÓN EXTRAORDINARIA DIPOMADO EN SEGUIDAD PARA EL TRABAJO CON BASE EN LA NORMA</t>
  </si>
  <si>
    <t>PROYECTO, ARQUITECTURA, DISEÑO, INGENERIA Y SUPERVISIÓN</t>
  </si>
  <si>
    <t xml:space="preserve">APORTACION EXTRAORDINARIA CURSO BASICO DE SEGURIDAD E HIGIENE </t>
  </si>
  <si>
    <t xml:space="preserve">TERRACERIA Y PAVIMENTOS ASFALTICOS </t>
  </si>
  <si>
    <t xml:space="preserve">APORTACION EXTRAORDINARIA DIPLOMADO EN SEGURIDAD PARA EL TRABAJO CON BASE EN LA NORMA </t>
  </si>
  <si>
    <t>MA DE JESUS FRAUSTO VELAZQUEZ</t>
  </si>
  <si>
    <t xml:space="preserve">PERICUES CONTRUCTORA </t>
  </si>
  <si>
    <t xml:space="preserve">FOTOCOPIADO APORTACION EXTRAORDINARIA </t>
  </si>
  <si>
    <t>APORTACION EXTRAORDIARIA LOGOS CARPETA</t>
  </si>
  <si>
    <t>APORTACION EXTRAORDINARIA AL 9NO. FORO CMIC</t>
  </si>
  <si>
    <t>APORTACIÓN EXTRAORDINARIA POR ASISTENCIA AL 9NO FORO CMIC 2024</t>
  </si>
  <si>
    <t>ASISTENCIA AL 9NO FORO CMIC 2024</t>
  </si>
  <si>
    <t>GOBIERNO DEL ESTADO DE GUANAJUATO</t>
  </si>
  <si>
    <t>P</t>
  </si>
  <si>
    <t>PRIMER MINISTRACION OPERACIÓN Y MANTENIMIENTO DE MAQUINARIA PESADA</t>
  </si>
  <si>
    <t>ASESORIAS, ESTUDIOS, PROYECTOS Y CONSTRUCCIONES</t>
  </si>
  <si>
    <t>ANA GABRIELA VALENZUELA GARCIA</t>
  </si>
  <si>
    <t>TOTAL FACTURADO JUNIO</t>
  </si>
  <si>
    <t>APORTACION EXTRAORDINARIA CURSO LAST PLANNER SYSTEM</t>
  </si>
  <si>
    <t>APORTACION EXTRAORDINARIA CURSO DE TOPOGRAFIA</t>
  </si>
  <si>
    <t>APORTACION EXTRAORDINARIA CURSO OPERACIÓN DE MOTONIVELADORA</t>
  </si>
  <si>
    <t>AGUILIA</t>
  </si>
  <si>
    <t>S/F PART. 9NO FORO AXA</t>
  </si>
  <si>
    <t>TOTAL INGRESOS JUNIO</t>
  </si>
  <si>
    <t xml:space="preserve"> TOTALES JUNIO</t>
  </si>
  <si>
    <t>13AGTO-3892</t>
  </si>
  <si>
    <t>PINTAWIL DEL BAJIO</t>
  </si>
  <si>
    <t>13AGTO-3893</t>
  </si>
  <si>
    <t>13AGTO-3894</t>
  </si>
  <si>
    <t>IMPULSORA POPULAR DE GUANAJUATO</t>
  </si>
  <si>
    <t>13AGTO-3895</t>
  </si>
  <si>
    <t>C, AGENTE DE SEGUROS Y FIANZAS</t>
  </si>
  <si>
    <t>13AGTO-3896</t>
  </si>
  <si>
    <t>URBANIZADORA DEL CENTRO</t>
  </si>
  <si>
    <t>13AGTO-3897</t>
  </si>
  <si>
    <t>GLASS-I INSTALACIONES</t>
  </si>
  <si>
    <t>13AGTO-3898</t>
  </si>
  <si>
    <t>ROBERTO EDGAR MONTES ALMANZA</t>
  </si>
  <si>
    <t>13AGTO-3899</t>
  </si>
  <si>
    <t>SMARQ H</t>
  </si>
  <si>
    <t>13AGTO-3900</t>
  </si>
  <si>
    <t>CORPORATIVO FRAVA</t>
  </si>
  <si>
    <t>13AGTO-3901</t>
  </si>
  <si>
    <t xml:space="preserve">TOTAL INGRESOS JUNIO 4002, 4003, 4005,   </t>
  </si>
  <si>
    <t>13SGTO-1894</t>
  </si>
  <si>
    <t>13SGTO-1895</t>
  </si>
  <si>
    <t>13SGTO-1896</t>
  </si>
  <si>
    <t>13SGTO-1897</t>
  </si>
  <si>
    <t>13SGTO-1898</t>
  </si>
  <si>
    <t xml:space="preserve">TOTAL INGRESO JUNIO  4001 </t>
  </si>
  <si>
    <t xml:space="preserve">INGRESOS SIN FACTURA 1% ENTERO DE RETENCIONES MUNICIPIO DE LEON Y JAPAMI </t>
  </si>
  <si>
    <t>OTROS INGRESOS 4735 1012 0003</t>
  </si>
  <si>
    <t>APORTACIÓN EXTRAORDINARIA CURSO DE TOPOGRAFIA</t>
  </si>
  <si>
    <t>FOTOCOPIADO APORTACIÓN EXTRAORDINARIA</t>
  </si>
  <si>
    <t>CONSORCIO CONSTRUCTORA MAYA</t>
  </si>
  <si>
    <t xml:space="preserve">CONSTRUCTORA Y MANTENIMIENTO GUERRERO </t>
  </si>
  <si>
    <t xml:space="preserve">ALTEC INGENIERIA Y ARQUITECTURA </t>
  </si>
  <si>
    <t>SERVIACERO COMERCIAL</t>
  </si>
  <si>
    <t>PATROCINIO PARA EVENTO 9NO. FORO CMIC</t>
  </si>
  <si>
    <t>T.C</t>
  </si>
  <si>
    <t xml:space="preserve">ANA GABRIELA VALENZUELA GARCIA </t>
  </si>
  <si>
    <t xml:space="preserve">PINTAWIL DEL BAJIO </t>
  </si>
  <si>
    <t>APORTACIÓN EXTRAORDINARIA CURSO TALLER DE NOMINAS Y PRESTACIONES</t>
  </si>
  <si>
    <t xml:space="preserve">SERVICIOS DE CONSULTORIA EN INFRAESTRUCTURA VIAL </t>
  </si>
  <si>
    <t xml:space="preserve">MONICA HERNANDEZ LUNA </t>
  </si>
  <si>
    <t xml:space="preserve">PATRICIA HISARAITH  HERNANDEZ HERNANDEZ </t>
  </si>
  <si>
    <t xml:space="preserve">   </t>
  </si>
  <si>
    <t>C, AGENTE DE SEGUROS Y DE FIANZAS</t>
  </si>
  <si>
    <t>EXTREME MOBILITY</t>
  </si>
  <si>
    <t>APORTACIÓN EXTRAORDINARIA CURSO OPUS BASICO</t>
  </si>
  <si>
    <t>QUANTUM ALFA INGENIERIA</t>
  </si>
  <si>
    <t>APORTACIÓN EXTRAORDINARIA CURSO PREVENCION Y SEGURIDAD EN TRABAJOS QUE GENERAN CALOR</t>
  </si>
  <si>
    <t>APORTACIÓN EXTRAORDINARIA CURSO ANALISIS E INTEGRACION DE PRECIOS UNITARIOS</t>
  </si>
  <si>
    <t>APORTACIÓN EXTRAORDINARIA CURSO EXCEL BASICO</t>
  </si>
  <si>
    <t>APORTACIÓN EXTRAORDINARIA CURSO SISTEMA DE COMPRAS</t>
  </si>
  <si>
    <t>APORTACIÓN EXTRAORDINARIA CURSO CONOCIMIENTOS BASICOS PARA LA EVALUACION DE INMUEBLES</t>
  </si>
  <si>
    <t>APORTACIÓN EXTRAORDINARIA CERTIFICACION ISO 45001:2018</t>
  </si>
  <si>
    <t xml:space="preserve"> TOTALES JULIO</t>
  </si>
  <si>
    <t>13AGTO-3902</t>
  </si>
  <si>
    <t>STARKA CONCRETERA</t>
  </si>
  <si>
    <t>13AGTO-3903</t>
  </si>
  <si>
    <t>JORGE GARCIA RIOS</t>
  </si>
  <si>
    <t>13AGTO-3904</t>
  </si>
  <si>
    <t>CONSTRUCCION Y VALUACION COBEBA</t>
  </si>
  <si>
    <t>13AGTO-3905</t>
  </si>
  <si>
    <t>13AGTO-3906</t>
  </si>
  <si>
    <t>ESTA FACTURA CANCELA Y SUSTITUYE LA 13AGTO-3889 DEL 31 DE MAYO</t>
  </si>
  <si>
    <t>13AGTO-3907</t>
  </si>
  <si>
    <t>INGENIERIA FERROVIARIA</t>
  </si>
  <si>
    <t>13AGTO-3908</t>
  </si>
  <si>
    <t>SUMMA INGENIUM CONSULTORA</t>
  </si>
  <si>
    <t>13AGTO-3909</t>
  </si>
  <si>
    <t>IDEA ARQUITECTURA</t>
  </si>
  <si>
    <t>13AGTO-3910</t>
  </si>
  <si>
    <t>ENRIQUE ROJAS SALINAS</t>
  </si>
  <si>
    <t xml:space="preserve">TOTAL INGRESOS JULIO 4002, 4003, 4005,   </t>
  </si>
  <si>
    <t>13SGTO-1899</t>
  </si>
  <si>
    <t>13SGTO-1900</t>
  </si>
  <si>
    <t>13SGTO-1901</t>
  </si>
  <si>
    <t>13SGTO-1902</t>
  </si>
  <si>
    <t>13SGTO-1903</t>
  </si>
  <si>
    <t>13SGTO-1904</t>
  </si>
  <si>
    <t xml:space="preserve">TOTAL INGRESO JULIO  4001 </t>
  </si>
  <si>
    <t xml:space="preserve">TOTAL INGRESOS JULIO </t>
  </si>
  <si>
    <t xml:space="preserve">SIN FACTURA   </t>
  </si>
  <si>
    <t>TOTAL INGRESOS JULIO</t>
  </si>
  <si>
    <t>INGRESOS  MODULOS Y OTROS  4300 1012</t>
  </si>
  <si>
    <t xml:space="preserve"> TOTALES AGOSTO</t>
  </si>
  <si>
    <t>13AGTO-3911</t>
  </si>
  <si>
    <t>13AGTO-3912</t>
  </si>
  <si>
    <t>ESTA FACTURA CANCELA Y SUSTITUYE LA AGTO-3904 DEL 12 DE JULIO</t>
  </si>
  <si>
    <t>13AGTO-3913</t>
  </si>
  <si>
    <t>URBARK CONSTRUCCIONES</t>
  </si>
  <si>
    <t>13AGTO-3914</t>
  </si>
  <si>
    <t>TRACSA</t>
  </si>
  <si>
    <t>13AGTO-3915</t>
  </si>
  <si>
    <t>POLITODO</t>
  </si>
  <si>
    <t>13AGTO-3916</t>
  </si>
  <si>
    <t>GRUPO CONSTRUCTOR GAHERO</t>
  </si>
  <si>
    <t>13AGTO-3917</t>
  </si>
  <si>
    <t>GRUPO AKHER</t>
  </si>
  <si>
    <t>13SGTO-1905</t>
  </si>
  <si>
    <t>13SGTO-1906</t>
  </si>
  <si>
    <t>13SGTO-1907</t>
  </si>
  <si>
    <t>13SGTO-1908</t>
  </si>
  <si>
    <t xml:space="preserve">TOTAL INGRESO AGOSTO  4001 </t>
  </si>
  <si>
    <t xml:space="preserve">TOTAL INGRESOS AGOSTO 4002, 4003, 4005,   </t>
  </si>
  <si>
    <t>SEGUNDA MINISTRACION OPERACIÓN Y MANTENIMIENTO DE MAQUINARIA PESADA</t>
  </si>
  <si>
    <t>DEACERO</t>
  </si>
  <si>
    <t>GRUPO CONSTRUCTOR INFINITO</t>
  </si>
  <si>
    <t>PARTICIPACION POR ASISTENCIA AL 9NO FORO CMIC 2024</t>
  </si>
  <si>
    <t>APORTACIÓN EXTRAORDINARIA POR DESAYUNO ESTATAL</t>
  </si>
  <si>
    <t>C. AGENTE DE SEGUROS Y DE FIANZAS</t>
  </si>
  <si>
    <t xml:space="preserve">GRUPO AKHER </t>
  </si>
  <si>
    <t>TOTAL FACTURADO AGOSTO</t>
  </si>
  <si>
    <t>TOTAL FACTURADO JULIO</t>
  </si>
  <si>
    <t>TOTAL INGRESOS AGOSTO</t>
  </si>
  <si>
    <t xml:space="preserve">INGRESOS SIN FACTURA 1% ENTERO DE RETENCIONES JAPAMI </t>
  </si>
  <si>
    <t xml:space="preserve">APORTACIÓN EXTRAORDINARIA CURSO PLANEACION Y CONTROL DE PROYECTOS DE CONSTRUCCION CON MICROSOFT </t>
  </si>
  <si>
    <t>APORTACIÓN EXTRAORDINARIA CURSO NOM-035-STPS.</t>
  </si>
  <si>
    <t xml:space="preserve">APORTACIÓN EXTRAORDINARIA CURSO CURSO ESTIMACION DE 
NUMEROS GENERADORES. </t>
  </si>
  <si>
    <t>APORTACIÓN EXTRAORDINARIA CURSO DE SEGURIDAD 
TRABAJO EN ALTURAS.</t>
  </si>
  <si>
    <t xml:space="preserve">APORTACIÓN EXTRAORDINARIA CURSO NOM-029-STPS 
SEGURIDAD DE TRABAJOS CON ELECTRICIDAD. </t>
  </si>
  <si>
    <t>4150 2012</t>
  </si>
  <si>
    <t>4735 1012</t>
  </si>
  <si>
    <t>APORTACIÓN EXTRAORDINARIA CURSO SIROC</t>
  </si>
  <si>
    <t>APORTACIÓN EXTRAORDINARIA CURSO CONTABILIDAD E INGENIERIA DE COSTOS</t>
  </si>
  <si>
    <t>APORTACIÓN EXTRAORDINARIA CERTIFICACION ISO 9001:2015</t>
  </si>
  <si>
    <t>APORTACIÓN EXTRAORDINARIA CERTIFICACION EC0680 SUPERVISION EN SEGURIDAD</t>
  </si>
  <si>
    <t>APORTACIÓN EXTRAORDINARIA CURSO ADMINISTRACION DE ALMACENES E INVENTARIOS</t>
  </si>
  <si>
    <t>APORTACION EXTRAORDINARIA CURSO ANALISIS E INGRESOS DE PRECIOS UNITARIOS</t>
  </si>
  <si>
    <t>MIGUE ANGEL MATA SEGOVIANO</t>
  </si>
  <si>
    <t xml:space="preserve">MORAV CONSTRUCCIONES DEL BAJIO </t>
  </si>
  <si>
    <t>SISTEMAS DE INGENOERIA Y PROCESOS</t>
  </si>
  <si>
    <t>INSTTTUTO TECNOLOGICO DE LA CONSTRUCCION A.C</t>
  </si>
  <si>
    <t>PARTICUPACION PARA EVENTO 9NO. FORO CMIC</t>
  </si>
  <si>
    <t>PARTICIPACION Y PATROCINIO PARA EVENTO 9NO. FORO CMIC</t>
  </si>
  <si>
    <t>ICICAC</t>
  </si>
  <si>
    <t>ALTA ARQUITECTURA,ARQ ASOCIADOS</t>
  </si>
  <si>
    <t xml:space="preserve">APORTACION EXTRAORDINARIA CURSO OPERACIÓN SEGURA Y MANTENIMIENTO BASICO DE RETROEXCAVADORA </t>
  </si>
  <si>
    <t>ALFONSO BORJA RIVERA</t>
  </si>
  <si>
    <t>CURSO NEODATA BASICO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</si>
</sst>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  <numFmt numFmtId="165" formatCode="_-&quot;$&quot;\ * #,##0.00_-;\-&quot;$&quot;\ * #,##0.00_-;_-&quot;$&quot;\ * &quot;-&quot;??_-;_-@_-"/>
    <numFmt numFmtId="166" formatCode="#,##0.0"/>
    <numFmt numFmtId="167" formatCode="#,##0.00_ ;\-#,##0.00\ "/>
  </numFmts>
  <fonts count="5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u/>
      <sz val="11"/>
      <color theme="10"/>
      <name val="Calibri"/>
      <family val="2"/>
      <scheme val="minor"/>
    </font>
    <font>
      <sz val="11"/>
      <color theme="1"/>
      <name val="Arial Narrow"/>
      <family val="2"/>
    </font>
    <font>
      <sz val="10"/>
      <name val="Arial"/>
      <family val="2"/>
    </font>
    <font>
      <u/>
      <sz val="11"/>
      <color theme="10"/>
      <name val="Calibri"/>
      <family val="2"/>
    </font>
    <font>
      <u/>
      <sz val="10"/>
      <color theme="1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2"/>
      <color theme="1"/>
      <name val="Century Gothic"/>
      <family val="2"/>
    </font>
    <font>
      <sz val="10"/>
      <color theme="1"/>
      <name val="Century Gothic"/>
      <family val="2"/>
    </font>
    <font>
      <sz val="9"/>
      <color theme="1"/>
      <name val="Century Gothic"/>
      <family val="2"/>
    </font>
    <font>
      <sz val="12"/>
      <color theme="1"/>
      <name val="Calibri"/>
      <family val="2"/>
      <scheme val="minor"/>
    </font>
    <font>
      <b/>
      <sz val="16"/>
      <color theme="4"/>
      <name val="Century Gothic"/>
      <family val="2"/>
    </font>
    <font>
      <b/>
      <sz val="9"/>
      <color indexed="9"/>
      <name val="Century Gothic"/>
      <family val="2"/>
    </font>
    <font>
      <sz val="10"/>
      <color rgb="FFFF0000"/>
      <name val="Century Gothic"/>
      <family val="2"/>
    </font>
    <font>
      <sz val="10"/>
      <name val="Century Gothic"/>
      <family val="2"/>
    </font>
    <font>
      <b/>
      <sz val="11"/>
      <name val="Century Gothic"/>
      <family val="2"/>
    </font>
    <font>
      <b/>
      <sz val="10"/>
      <name val="Century Gothic"/>
      <family val="2"/>
    </font>
    <font>
      <b/>
      <sz val="10"/>
      <color theme="1"/>
      <name val="Century Gothic"/>
      <family val="2"/>
    </font>
    <font>
      <sz val="8"/>
      <name val="Arial"/>
      <family val="2"/>
    </font>
    <font>
      <b/>
      <sz val="10"/>
      <color indexed="18"/>
      <name val="Arial"/>
      <family val="2"/>
    </font>
    <font>
      <b/>
      <sz val="8"/>
      <name val="Arial"/>
      <family val="2"/>
    </font>
    <font>
      <sz val="8"/>
      <name val="Calibri"/>
      <family val="2"/>
      <scheme val="minor"/>
    </font>
    <font>
      <b/>
      <sz val="12"/>
      <color theme="3" tint="0.39997558519241921"/>
      <name val="Century Gothic"/>
      <family val="2"/>
    </font>
    <font>
      <b/>
      <sz val="9"/>
      <color theme="1"/>
      <name val="Century Gothic"/>
      <family val="2"/>
    </font>
    <font>
      <b/>
      <sz val="14"/>
      <color rgb="FF00B050"/>
      <name val="Century Gothic"/>
      <family val="2"/>
    </font>
    <font>
      <b/>
      <sz val="9"/>
      <color theme="0"/>
      <name val="Century Gothic"/>
      <family val="2"/>
    </font>
    <font>
      <b/>
      <sz val="12"/>
      <color rgb="FF00B050"/>
      <name val="Century Gothic"/>
      <family val="2"/>
    </font>
    <font>
      <sz val="11"/>
      <color theme="1"/>
      <name val="Century Gothic"/>
      <family val="2"/>
    </font>
    <font>
      <sz val="11"/>
      <name val="Century Gothic"/>
      <family val="2"/>
    </font>
    <font>
      <b/>
      <sz val="16"/>
      <color rgb="FF00B050"/>
      <name val="Century Gothic"/>
      <family val="2"/>
    </font>
    <font>
      <b/>
      <sz val="16"/>
      <color theme="1"/>
      <name val="Century Gothic"/>
      <family val="2"/>
    </font>
    <font>
      <b/>
      <sz val="14"/>
      <color theme="1"/>
      <name val="Century Gothic"/>
      <family val="2"/>
    </font>
    <font>
      <b/>
      <sz val="11"/>
      <color theme="1"/>
      <name val="Century Gothic"/>
      <family val="2"/>
    </font>
    <font>
      <b/>
      <sz val="16"/>
      <color theme="3" tint="0.39997558519241921"/>
      <name val="Century Gothic"/>
      <family val="2"/>
    </font>
    <font>
      <b/>
      <sz val="13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4"/>
      <name val="Calibri"/>
      <family val="2"/>
      <scheme val="minor"/>
    </font>
    <font>
      <b/>
      <sz val="14"/>
      <name val="Calibri"/>
      <family val="2"/>
      <scheme val="minor"/>
    </font>
    <font>
      <b/>
      <sz val="9"/>
      <name val="Arial"/>
      <family val="2"/>
    </font>
    <font>
      <sz val="12"/>
      <color theme="1"/>
      <name val="Century Gothic"/>
      <family val="2"/>
    </font>
  </fonts>
  <fills count="13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000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theme="4" tint="0.499984740745262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120">
    <xf numFmtId="0" fontId="0" fillId="0" borderId="0"/>
    <xf numFmtId="0" fontId="2" fillId="0" borderId="0"/>
    <xf numFmtId="16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44" fontId="1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0" fontId="5" fillId="0" borderId="0" applyNumberFormat="0" applyFill="0" applyBorder="0" applyAlignment="0" applyProtection="0">
      <alignment vertical="top"/>
      <protection locked="0"/>
    </xf>
    <xf numFmtId="0" fontId="6" fillId="0" borderId="0" applyNumberFormat="0" applyFill="0" applyBorder="0" applyAlignment="0" applyProtection="0"/>
    <xf numFmtId="44" fontId="4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44" fontId="4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4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7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16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44" fontId="4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4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8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9" fillId="0" borderId="0" applyNumberFormat="0" applyFill="0" applyBorder="0" applyAlignment="0" applyProtection="0">
      <alignment vertical="top"/>
      <protection locked="0"/>
    </xf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0" fillId="0" borderId="0" applyNumberForma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2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0" fontId="16" fillId="0" borderId="0"/>
    <xf numFmtId="165" fontId="16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4" fillId="0" borderId="0"/>
    <xf numFmtId="0" fontId="25" fillId="0" borderId="0">
      <alignment horizontal="center" vertical="center"/>
    </xf>
    <xf numFmtId="0" fontId="26" fillId="0" borderId="0">
      <alignment horizontal="center" vertical="center" wrapText="1"/>
    </xf>
    <xf numFmtId="0" fontId="26" fillId="0" borderId="0">
      <alignment vertical="center"/>
    </xf>
    <xf numFmtId="44" fontId="1" fillId="0" borderId="0" applyFont="0" applyFill="0" applyBorder="0" applyAlignment="0" applyProtection="0"/>
    <xf numFmtId="0" fontId="40" fillId="0" borderId="1" applyNumberFormat="0" applyFill="0" applyAlignment="0" applyProtection="0"/>
    <xf numFmtId="44" fontId="1" fillId="0" borderId="0" applyFont="0" applyFill="0" applyBorder="0" applyAlignment="0" applyProtection="0"/>
  </cellStyleXfs>
  <cellXfs count="179">
    <xf numFmtId="0" fontId="0" fillId="0" borderId="0" xfId="0"/>
    <xf numFmtId="0" fontId="14" fillId="0" borderId="0" xfId="0" applyFont="1"/>
    <xf numFmtId="0" fontId="14" fillId="0" borderId="0" xfId="0" applyFont="1" applyAlignment="1">
      <alignment horizontal="center"/>
    </xf>
    <xf numFmtId="16" fontId="14" fillId="0" borderId="0" xfId="0" applyNumberFormat="1" applyFont="1"/>
    <xf numFmtId="4" fontId="14" fillId="0" borderId="0" xfId="0" applyNumberFormat="1" applyFont="1"/>
    <xf numFmtId="0" fontId="15" fillId="0" borderId="0" xfId="0" applyFont="1"/>
    <xf numFmtId="0" fontId="14" fillId="0" borderId="0" xfId="0" applyFont="1" applyAlignment="1">
      <alignment horizontal="right"/>
    </xf>
    <xf numFmtId="0" fontId="18" fillId="2" borderId="0" xfId="1" applyFont="1" applyFill="1" applyAlignment="1">
      <alignment vertical="center"/>
    </xf>
    <xf numFmtId="0" fontId="18" fillId="2" borderId="0" xfId="1" applyFont="1" applyFill="1" applyAlignment="1">
      <alignment horizontal="left" vertical="center"/>
    </xf>
    <xf numFmtId="0" fontId="18" fillId="2" borderId="0" xfId="1" applyFont="1" applyFill="1" applyAlignment="1">
      <alignment horizontal="left" vertical="center" wrapText="1"/>
    </xf>
    <xf numFmtId="4" fontId="18" fillId="2" borderId="0" xfId="1" applyNumberFormat="1" applyFont="1" applyFill="1" applyAlignment="1">
      <alignment horizontal="right" vertical="center"/>
    </xf>
    <xf numFmtId="0" fontId="18" fillId="2" borderId="0" xfId="1" applyFont="1" applyFill="1" applyAlignment="1">
      <alignment horizontal="center" vertical="center" wrapText="1"/>
    </xf>
    <xf numFmtId="0" fontId="18" fillId="2" borderId="0" xfId="1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5" fillId="3" borderId="0" xfId="0" applyFont="1" applyFill="1"/>
    <xf numFmtId="16" fontId="15" fillId="3" borderId="0" xfId="0" applyNumberFormat="1" applyFont="1" applyFill="1" applyAlignment="1">
      <alignment horizontal="left"/>
    </xf>
    <xf numFmtId="0" fontId="13" fillId="3" borderId="0" xfId="0" applyFont="1" applyFill="1" applyAlignment="1">
      <alignment horizontal="center" wrapText="1"/>
    </xf>
    <xf numFmtId="4" fontId="15" fillId="3" borderId="0" xfId="0" applyNumberFormat="1" applyFont="1" applyFill="1" applyAlignment="1">
      <alignment horizontal="right"/>
    </xf>
    <xf numFmtId="0" fontId="15" fillId="3" borderId="0" xfId="0" applyFont="1" applyFill="1" applyAlignment="1">
      <alignment horizontal="center"/>
    </xf>
    <xf numFmtId="0" fontId="17" fillId="0" borderId="0" xfId="0" applyFont="1" applyAlignment="1">
      <alignment horizontal="left" vertical="center"/>
    </xf>
    <xf numFmtId="0" fontId="20" fillId="0" borderId="0" xfId="0" applyFont="1"/>
    <xf numFmtId="4" fontId="20" fillId="0" borderId="0" xfId="0" applyNumberFormat="1" applyFont="1"/>
    <xf numFmtId="0" fontId="20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21" fillId="0" borderId="0" xfId="0" applyFont="1" applyAlignment="1">
      <alignment horizontal="center"/>
    </xf>
    <xf numFmtId="0" fontId="17" fillId="0" borderId="0" xfId="0" applyFont="1" applyAlignment="1">
      <alignment horizontal="center" vertical="center"/>
    </xf>
    <xf numFmtId="16" fontId="15" fillId="0" borderId="0" xfId="0" applyNumberFormat="1" applyFont="1" applyAlignment="1">
      <alignment horizontal="left"/>
    </xf>
    <xf numFmtId="0" fontId="13" fillId="0" borderId="0" xfId="0" applyFont="1" applyAlignment="1">
      <alignment horizontal="center" wrapText="1"/>
    </xf>
    <xf numFmtId="4" fontId="15" fillId="0" borderId="0" xfId="0" applyNumberFormat="1" applyFont="1" applyAlignment="1">
      <alignment horizontal="right"/>
    </xf>
    <xf numFmtId="0" fontId="15" fillId="0" borderId="0" xfId="0" applyFont="1" applyAlignment="1">
      <alignment horizontal="center"/>
    </xf>
    <xf numFmtId="0" fontId="20" fillId="0" borderId="0" xfId="0" applyFont="1" applyAlignment="1">
      <alignment horizontal="left"/>
    </xf>
    <xf numFmtId="0" fontId="23" fillId="0" borderId="0" xfId="0" applyFont="1" applyAlignment="1">
      <alignment horizontal="center"/>
    </xf>
    <xf numFmtId="0" fontId="23" fillId="0" borderId="0" xfId="0" applyFont="1"/>
    <xf numFmtId="0" fontId="23" fillId="0" borderId="0" xfId="0" applyFont="1" applyAlignment="1">
      <alignment horizontal="left"/>
    </xf>
    <xf numFmtId="166" fontId="14" fillId="0" borderId="0" xfId="0" applyNumberFormat="1" applyFont="1"/>
    <xf numFmtId="0" fontId="19" fillId="0" borderId="0" xfId="0" applyFont="1"/>
    <xf numFmtId="0" fontId="15" fillId="3" borderId="0" xfId="0" applyFont="1" applyFill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14" fontId="14" fillId="0" borderId="0" xfId="0" applyNumberFormat="1" applyFont="1"/>
    <xf numFmtId="0" fontId="14" fillId="0" borderId="0" xfId="0" applyFont="1" applyAlignment="1">
      <alignment wrapText="1"/>
    </xf>
    <xf numFmtId="0" fontId="23" fillId="0" borderId="0" xfId="0" applyFont="1" applyAlignment="1">
      <alignment horizontal="right"/>
    </xf>
    <xf numFmtId="0" fontId="22" fillId="0" borderId="0" xfId="0" applyFont="1" applyAlignment="1">
      <alignment horizontal="right"/>
    </xf>
    <xf numFmtId="0" fontId="17" fillId="0" borderId="0" xfId="0" applyFont="1" applyAlignment="1">
      <alignment vertical="center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4" fontId="23" fillId="0" borderId="0" xfId="0" applyNumberFormat="1" applyFont="1"/>
    <xf numFmtId="0" fontId="20" fillId="0" borderId="0" xfId="0" applyFont="1" applyAlignment="1">
      <alignment horizontal="right" wrapText="1"/>
    </xf>
    <xf numFmtId="0" fontId="22" fillId="0" borderId="0" xfId="0" applyFont="1" applyAlignment="1">
      <alignment horizontal="right" wrapText="1"/>
    </xf>
    <xf numFmtId="0" fontId="14" fillId="4" borderId="0" xfId="0" applyFont="1" applyFill="1"/>
    <xf numFmtId="0" fontId="29" fillId="5" borderId="0" xfId="1" applyFont="1" applyFill="1" applyAlignment="1">
      <alignment vertical="center"/>
    </xf>
    <xf numFmtId="0" fontId="29" fillId="5" borderId="0" xfId="1" applyFont="1" applyFill="1" applyAlignment="1">
      <alignment horizontal="center" vertical="center"/>
    </xf>
    <xf numFmtId="0" fontId="29" fillId="5" borderId="0" xfId="1" applyFont="1" applyFill="1" applyAlignment="1">
      <alignment horizontal="center" vertical="center" wrapText="1"/>
    </xf>
    <xf numFmtId="4" fontId="29" fillId="5" borderId="0" xfId="1" applyNumberFormat="1" applyFont="1" applyFill="1" applyAlignment="1">
      <alignment horizontal="right" vertical="center"/>
    </xf>
    <xf numFmtId="0" fontId="29" fillId="5" borderId="0" xfId="0" applyFont="1" applyFill="1" applyAlignment="1">
      <alignment horizontal="center"/>
    </xf>
    <xf numFmtId="0" fontId="29" fillId="5" borderId="0" xfId="0" applyFont="1" applyFill="1" applyAlignment="1">
      <alignment horizontal="center" wrapText="1"/>
    </xf>
    <xf numFmtId="0" fontId="31" fillId="7" borderId="0" xfId="0" applyFont="1" applyFill="1" applyAlignment="1">
      <alignment horizontal="center"/>
    </xf>
    <xf numFmtId="0" fontId="31" fillId="7" borderId="0" xfId="1" applyFont="1" applyFill="1" applyAlignment="1">
      <alignment vertical="center"/>
    </xf>
    <xf numFmtId="0" fontId="31" fillId="7" borderId="0" xfId="1" applyFont="1" applyFill="1" applyAlignment="1">
      <alignment horizontal="center" vertical="center"/>
    </xf>
    <xf numFmtId="0" fontId="31" fillId="7" borderId="0" xfId="1" applyFont="1" applyFill="1" applyAlignment="1">
      <alignment horizontal="center" vertical="center" wrapText="1"/>
    </xf>
    <xf numFmtId="4" fontId="31" fillId="7" borderId="0" xfId="1" applyNumberFormat="1" applyFont="1" applyFill="1" applyAlignment="1">
      <alignment horizontal="right" vertical="center"/>
    </xf>
    <xf numFmtId="0" fontId="31" fillId="7" borderId="0" xfId="0" applyFont="1" applyFill="1" applyAlignment="1">
      <alignment horizontal="center" wrapText="1"/>
    </xf>
    <xf numFmtId="0" fontId="33" fillId="0" borderId="0" xfId="0" applyFont="1" applyAlignment="1">
      <alignment horizontal="right"/>
    </xf>
    <xf numFmtId="16" fontId="33" fillId="0" borderId="0" xfId="0" applyNumberFormat="1" applyFont="1"/>
    <xf numFmtId="0" fontId="33" fillId="0" borderId="0" xfId="0" applyFont="1"/>
    <xf numFmtId="4" fontId="33" fillId="0" borderId="0" xfId="0" applyNumberFormat="1" applyFont="1"/>
    <xf numFmtId="0" fontId="33" fillId="0" borderId="0" xfId="0" applyFont="1" applyAlignment="1">
      <alignment horizontal="center"/>
    </xf>
    <xf numFmtId="0" fontId="33" fillId="0" borderId="0" xfId="0" applyFont="1" applyAlignment="1">
      <alignment wrapText="1"/>
    </xf>
    <xf numFmtId="4" fontId="34" fillId="0" borderId="0" xfId="0" applyNumberFormat="1" applyFont="1"/>
    <xf numFmtId="0" fontId="34" fillId="0" borderId="0" xfId="0" applyFont="1" applyAlignment="1">
      <alignment horizontal="center"/>
    </xf>
    <xf numFmtId="0" fontId="34" fillId="0" borderId="0" xfId="0" applyFont="1"/>
    <xf numFmtId="0" fontId="21" fillId="0" borderId="0" xfId="0" applyFont="1" applyAlignment="1">
      <alignment horizontal="right"/>
    </xf>
    <xf numFmtId="0" fontId="33" fillId="0" borderId="0" xfId="0" applyFont="1" applyAlignment="1">
      <alignment horizontal="right" wrapText="1"/>
    </xf>
    <xf numFmtId="4" fontId="33" fillId="0" borderId="0" xfId="0" applyNumberFormat="1" applyFont="1" applyAlignment="1">
      <alignment wrapText="1"/>
    </xf>
    <xf numFmtId="0" fontId="33" fillId="0" borderId="0" xfId="0" applyFont="1" applyAlignment="1">
      <alignment horizontal="center" wrapText="1"/>
    </xf>
    <xf numFmtId="0" fontId="34" fillId="0" borderId="0" xfId="0" applyFont="1" applyAlignment="1">
      <alignment horizontal="center" wrapText="1"/>
    </xf>
    <xf numFmtId="0" fontId="34" fillId="0" borderId="0" xfId="0" applyFont="1" applyAlignment="1">
      <alignment wrapText="1"/>
    </xf>
    <xf numFmtId="14" fontId="33" fillId="0" borderId="0" xfId="0" applyNumberFormat="1" applyFont="1"/>
    <xf numFmtId="14" fontId="33" fillId="0" borderId="0" xfId="0" applyNumberFormat="1" applyFont="1" applyAlignment="1">
      <alignment wrapText="1"/>
    </xf>
    <xf numFmtId="0" fontId="21" fillId="0" borderId="0" xfId="0" applyFont="1" applyAlignment="1">
      <alignment horizontal="right" wrapText="1"/>
    </xf>
    <xf numFmtId="0" fontId="14" fillId="0" borderId="0" xfId="0" applyFont="1" applyAlignment="1">
      <alignment horizontal="right" wrapText="1"/>
    </xf>
    <xf numFmtId="16" fontId="14" fillId="0" borderId="0" xfId="0" applyNumberFormat="1" applyFont="1" applyAlignment="1">
      <alignment wrapText="1"/>
    </xf>
    <xf numFmtId="4" fontId="14" fillId="0" borderId="0" xfId="0" applyNumberFormat="1" applyFont="1" applyAlignment="1">
      <alignment wrapText="1"/>
    </xf>
    <xf numFmtId="0" fontId="14" fillId="0" borderId="0" xfId="0" applyFont="1" applyAlignment="1">
      <alignment horizontal="center" vertical="center" wrapText="1"/>
    </xf>
    <xf numFmtId="4" fontId="20" fillId="0" borderId="0" xfId="0" applyNumberFormat="1" applyFont="1" applyAlignment="1">
      <alignment wrapText="1"/>
    </xf>
    <xf numFmtId="0" fontId="20" fillId="0" borderId="0" xfId="0" applyFont="1" applyAlignment="1">
      <alignment horizontal="center" vertical="center" wrapText="1"/>
    </xf>
    <xf numFmtId="0" fontId="22" fillId="0" borderId="0" xfId="0" applyFont="1" applyAlignment="1">
      <alignment horizontal="center" wrapText="1"/>
    </xf>
    <xf numFmtId="0" fontId="23" fillId="0" borderId="0" xfId="0" applyFont="1" applyAlignment="1">
      <alignment horizontal="right" wrapText="1"/>
    </xf>
    <xf numFmtId="0" fontId="29" fillId="5" borderId="0" xfId="1" applyFont="1" applyFill="1" applyAlignment="1">
      <alignment vertical="center" wrapText="1"/>
    </xf>
    <xf numFmtId="4" fontId="29" fillId="5" borderId="0" xfId="1" applyNumberFormat="1" applyFont="1" applyFill="1" applyAlignment="1">
      <alignment horizontal="right" vertical="center" wrapText="1"/>
    </xf>
    <xf numFmtId="0" fontId="38" fillId="0" borderId="0" xfId="0" applyFont="1" applyAlignment="1">
      <alignment horizontal="right"/>
    </xf>
    <xf numFmtId="0" fontId="20" fillId="0" borderId="0" xfId="0" applyFont="1" applyAlignment="1">
      <alignment wrapText="1"/>
    </xf>
    <xf numFmtId="0" fontId="0" fillId="4" borderId="0" xfId="0" applyFill="1"/>
    <xf numFmtId="0" fontId="42" fillId="0" borderId="0" xfId="0" applyFont="1" applyAlignment="1">
      <alignment horizontal="center"/>
    </xf>
    <xf numFmtId="0" fontId="40" fillId="4" borderId="1" xfId="2118" applyFill="1"/>
    <xf numFmtId="0" fontId="40" fillId="4" borderId="1" xfId="2118" applyFill="1" applyAlignment="1">
      <alignment horizontal="center"/>
    </xf>
    <xf numFmtId="3" fontId="40" fillId="4" borderId="1" xfId="2118" applyNumberFormat="1" applyFill="1"/>
    <xf numFmtId="4" fontId="43" fillId="4" borderId="0" xfId="0" applyNumberFormat="1" applyFont="1" applyFill="1"/>
    <xf numFmtId="0" fontId="44" fillId="6" borderId="2" xfId="0" applyFont="1" applyFill="1" applyBorder="1" applyAlignment="1">
      <alignment horizontal="right"/>
    </xf>
    <xf numFmtId="0" fontId="44" fillId="6" borderId="2" xfId="0" applyFont="1" applyFill="1" applyBorder="1" applyAlignment="1">
      <alignment horizontal="center"/>
    </xf>
    <xf numFmtId="0" fontId="45" fillId="6" borderId="2" xfId="0" applyFont="1" applyFill="1" applyBorder="1" applyAlignment="1">
      <alignment horizontal="center"/>
    </xf>
    <xf numFmtId="0" fontId="44" fillId="6" borderId="2" xfId="0" applyFont="1" applyFill="1" applyBorder="1" applyAlignment="1">
      <alignment horizontal="left"/>
    </xf>
    <xf numFmtId="3" fontId="44" fillId="6" borderId="3" xfId="0" applyNumberFormat="1" applyFont="1" applyFill="1" applyBorder="1" applyAlignment="1">
      <alignment horizontal="center"/>
    </xf>
    <xf numFmtId="4" fontId="43" fillId="4" borderId="0" xfId="0" applyNumberFormat="1" applyFont="1" applyFill="1" applyAlignment="1">
      <alignment horizontal="right"/>
    </xf>
    <xf numFmtId="0" fontId="43" fillId="4" borderId="0" xfId="0" applyFont="1" applyFill="1"/>
    <xf numFmtId="0" fontId="43" fillId="4" borderId="0" xfId="0" applyFont="1" applyFill="1" applyAlignment="1">
      <alignment horizontal="left" vertical="top" wrapText="1"/>
    </xf>
    <xf numFmtId="0" fontId="43" fillId="4" borderId="0" xfId="0" applyFont="1" applyFill="1" applyAlignment="1">
      <alignment horizontal="center"/>
    </xf>
    <xf numFmtId="167" fontId="43" fillId="4" borderId="0" xfId="868" applyNumberFormat="1" applyFont="1" applyFill="1" applyAlignment="1">
      <alignment horizontal="right" vertical="top"/>
    </xf>
    <xf numFmtId="167" fontId="43" fillId="0" borderId="0" xfId="868" applyNumberFormat="1" applyFont="1" applyFill="1" applyAlignment="1">
      <alignment horizontal="right" vertical="top"/>
    </xf>
    <xf numFmtId="4" fontId="0" fillId="4" borderId="0" xfId="0" applyNumberFormat="1" applyFill="1"/>
    <xf numFmtId="167" fontId="43" fillId="8" borderId="0" xfId="868" applyNumberFormat="1" applyFont="1" applyFill="1" applyAlignment="1">
      <alignment horizontal="right" vertical="top"/>
    </xf>
    <xf numFmtId="3" fontId="41" fillId="4" borderId="0" xfId="0" applyNumberFormat="1" applyFont="1" applyFill="1" applyAlignment="1">
      <alignment horizontal="center"/>
    </xf>
    <xf numFmtId="167" fontId="41" fillId="4" borderId="0" xfId="2117" applyNumberFormat="1" applyFont="1" applyFill="1" applyAlignment="1">
      <alignment horizontal="right" vertical="center"/>
    </xf>
    <xf numFmtId="3" fontId="43" fillId="4" borderId="0" xfId="0" applyNumberFormat="1" applyFont="1" applyFill="1" applyAlignment="1">
      <alignment horizontal="center"/>
    </xf>
    <xf numFmtId="167" fontId="43" fillId="4" borderId="0" xfId="2117" applyNumberFormat="1" applyFont="1" applyFill="1" applyAlignment="1">
      <alignment horizontal="right" vertical="center"/>
    </xf>
    <xf numFmtId="0" fontId="42" fillId="4" borderId="0" xfId="0" applyFont="1" applyFill="1" applyAlignment="1">
      <alignment horizontal="center"/>
    </xf>
    <xf numFmtId="4" fontId="43" fillId="4" borderId="0" xfId="2117" applyNumberFormat="1" applyFont="1" applyFill="1" applyAlignment="1">
      <alignment horizontal="right" vertical="center"/>
    </xf>
    <xf numFmtId="4" fontId="43" fillId="0" borderId="0" xfId="0" applyNumberFormat="1" applyFont="1"/>
    <xf numFmtId="167" fontId="43" fillId="9" borderId="0" xfId="868" applyNumberFormat="1" applyFont="1" applyFill="1" applyAlignment="1">
      <alignment horizontal="right" vertical="top"/>
    </xf>
    <xf numFmtId="4" fontId="43" fillId="4" borderId="0" xfId="868" applyNumberFormat="1" applyFont="1" applyFill="1" applyAlignment="1">
      <alignment horizontal="right" vertical="top"/>
    </xf>
    <xf numFmtId="0" fontId="46" fillId="4" borderId="0" xfId="0" applyFont="1" applyFill="1" applyAlignment="1">
      <alignment horizontal="right" vertical="top" wrapText="1"/>
    </xf>
    <xf numFmtId="4" fontId="41" fillId="4" borderId="0" xfId="868" applyNumberFormat="1" applyFont="1" applyFill="1" applyAlignment="1">
      <alignment horizontal="right" vertical="top"/>
    </xf>
    <xf numFmtId="4" fontId="41" fillId="4" borderId="0" xfId="868" applyNumberFormat="1" applyFont="1" applyFill="1" applyAlignment="1">
      <alignment horizontal="right" vertical="center"/>
    </xf>
    <xf numFmtId="3" fontId="46" fillId="4" borderId="0" xfId="0" applyNumberFormat="1" applyFont="1" applyFill="1" applyAlignment="1">
      <alignment horizontal="center"/>
    </xf>
    <xf numFmtId="4" fontId="46" fillId="4" borderId="0" xfId="868" applyNumberFormat="1" applyFont="1" applyFill="1" applyAlignment="1">
      <alignment horizontal="right" vertical="center"/>
    </xf>
    <xf numFmtId="4" fontId="43" fillId="4" borderId="0" xfId="868" applyNumberFormat="1" applyFont="1" applyFill="1" applyAlignment="1">
      <alignment horizontal="right" vertical="center"/>
    </xf>
    <xf numFmtId="0" fontId="41" fillId="4" borderId="0" xfId="0" applyFont="1" applyFill="1" applyAlignment="1">
      <alignment horizontal="center"/>
    </xf>
    <xf numFmtId="167" fontId="41" fillId="4" borderId="0" xfId="0" applyNumberFormat="1" applyFont="1" applyFill="1"/>
    <xf numFmtId="167" fontId="0" fillId="4" borderId="0" xfId="0" applyNumberFormat="1" applyFill="1"/>
    <xf numFmtId="0" fontId="0" fillId="4" borderId="0" xfId="0" applyFill="1" applyAlignment="1">
      <alignment horizontal="center"/>
    </xf>
    <xf numFmtId="0" fontId="47" fillId="4" borderId="0" xfId="0" applyFont="1" applyFill="1" applyAlignment="1">
      <alignment horizontal="right" vertical="top" wrapText="1"/>
    </xf>
    <xf numFmtId="0" fontId="41" fillId="4" borderId="0" xfId="0" applyFont="1" applyFill="1"/>
    <xf numFmtId="4" fontId="41" fillId="4" borderId="0" xfId="0" applyNumberFormat="1" applyFont="1" applyFill="1"/>
    <xf numFmtId="0" fontId="43" fillId="4" borderId="0" xfId="0" applyFont="1" applyFill="1" applyAlignment="1">
      <alignment wrapText="1"/>
    </xf>
    <xf numFmtId="167" fontId="43" fillId="4" borderId="0" xfId="2117" applyNumberFormat="1" applyFont="1" applyFill="1" applyAlignment="1">
      <alignment horizontal="right" vertical="top"/>
    </xf>
    <xf numFmtId="15" fontId="0" fillId="0" borderId="0" xfId="0" applyNumberFormat="1" applyAlignment="1">
      <alignment horizontal="left" vertical="top" wrapText="1"/>
    </xf>
    <xf numFmtId="0" fontId="0" fillId="0" borderId="0" xfId="0" applyAlignment="1">
      <alignment horizontal="left" vertical="top" wrapText="1"/>
    </xf>
    <xf numFmtId="44" fontId="0" fillId="0" borderId="0" xfId="2117" applyFont="1"/>
    <xf numFmtId="0" fontId="0" fillId="0" borderId="0" xfId="0" applyAlignment="1">
      <alignment vertical="top"/>
    </xf>
    <xf numFmtId="44" fontId="0" fillId="0" borderId="0" xfId="2117" applyFont="1" applyAlignment="1">
      <alignment vertical="top"/>
    </xf>
    <xf numFmtId="44" fontId="0" fillId="0" borderId="0" xfId="2117" applyFont="1" applyFill="1" applyAlignment="1">
      <alignment horizontal="left" vertical="top"/>
    </xf>
    <xf numFmtId="0" fontId="0" fillId="0" borderId="0" xfId="0" applyAlignment="1">
      <alignment horizontal="right" vertical="top" wrapText="1"/>
    </xf>
    <xf numFmtId="44" fontId="0" fillId="0" borderId="0" xfId="0" applyNumberFormat="1" applyAlignment="1">
      <alignment horizontal="center"/>
    </xf>
    <xf numFmtId="0" fontId="41" fillId="0" borderId="0" xfId="0" applyFont="1" applyAlignment="1">
      <alignment horizontal="right" vertical="top" wrapText="1"/>
    </xf>
    <xf numFmtId="44" fontId="0" fillId="0" borderId="0" xfId="0" applyNumberFormat="1"/>
    <xf numFmtId="44" fontId="41" fillId="0" borderId="0" xfId="0" applyNumberFormat="1" applyFont="1"/>
    <xf numFmtId="44" fontId="41" fillId="0" borderId="0" xfId="0" applyNumberFormat="1" applyFont="1" applyAlignment="1">
      <alignment horizontal="center"/>
    </xf>
    <xf numFmtId="0" fontId="14" fillId="0" borderId="0" xfId="0" applyFont="1" applyAlignment="1">
      <alignment horizontal="left"/>
    </xf>
    <xf numFmtId="44" fontId="0" fillId="0" borderId="0" xfId="2119" applyFont="1" applyFill="1" applyAlignment="1">
      <alignment horizontal="left" vertical="top"/>
    </xf>
    <xf numFmtId="44" fontId="0" fillId="0" borderId="0" xfId="2119" applyFont="1"/>
    <xf numFmtId="4" fontId="14" fillId="12" borderId="0" xfId="0" applyNumberFormat="1" applyFont="1" applyFill="1" applyAlignment="1">
      <alignment wrapText="1"/>
    </xf>
    <xf numFmtId="44" fontId="0" fillId="0" borderId="0" xfId="2117" applyFont="1" applyAlignment="1">
      <alignment wrapText="1"/>
    </xf>
    <xf numFmtId="4" fontId="14" fillId="0" borderId="0" xfId="0" applyNumberFormat="1" applyFont="1" applyFill="1" applyAlignment="1">
      <alignment wrapText="1"/>
    </xf>
    <xf numFmtId="4" fontId="14" fillId="7" borderId="0" xfId="0" applyNumberFormat="1" applyFont="1" applyFill="1" applyAlignment="1">
      <alignment wrapText="1"/>
    </xf>
    <xf numFmtId="0" fontId="14" fillId="0" borderId="0" xfId="0" applyFont="1" applyAlignment="1"/>
    <xf numFmtId="0" fontId="33" fillId="0" borderId="0" xfId="0" applyFont="1" applyAlignment="1"/>
    <xf numFmtId="16" fontId="14" fillId="0" borderId="0" xfId="0" applyNumberFormat="1" applyFont="1" applyAlignment="1">
      <alignment horizontal="right"/>
    </xf>
    <xf numFmtId="4" fontId="51" fillId="0" borderId="0" xfId="0" applyNumberFormat="1" applyFont="1"/>
    <xf numFmtId="0" fontId="13" fillId="6" borderId="0" xfId="0" applyFont="1" applyFill="1" applyAlignment="1">
      <alignment horizontal="center" vertical="center" wrapText="1"/>
    </xf>
    <xf numFmtId="0" fontId="30" fillId="4" borderId="0" xfId="0" applyFont="1" applyFill="1" applyAlignment="1">
      <alignment horizontal="center" vertical="center"/>
    </xf>
    <xf numFmtId="0" fontId="32" fillId="4" borderId="0" xfId="0" applyFont="1" applyFill="1" applyAlignment="1">
      <alignment horizontal="center" vertical="center"/>
    </xf>
    <xf numFmtId="0" fontId="35" fillId="4" borderId="0" xfId="0" applyFont="1" applyFill="1" applyAlignment="1">
      <alignment horizontal="center" vertical="center"/>
    </xf>
    <xf numFmtId="0" fontId="36" fillId="6" borderId="0" xfId="0" applyFont="1" applyFill="1" applyAlignment="1">
      <alignment horizontal="center" vertical="center" wrapText="1"/>
    </xf>
    <xf numFmtId="0" fontId="37" fillId="6" borderId="0" xfId="0" applyFont="1" applyFill="1" applyAlignment="1">
      <alignment horizontal="center" vertical="center" wrapText="1"/>
    </xf>
    <xf numFmtId="0" fontId="13" fillId="3" borderId="0" xfId="0" applyFont="1" applyFill="1" applyAlignment="1">
      <alignment horizontal="center" wrapText="1"/>
    </xf>
    <xf numFmtId="0" fontId="39" fillId="4" borderId="0" xfId="0" applyFont="1" applyFill="1" applyAlignment="1">
      <alignment horizontal="center" vertical="center"/>
    </xf>
    <xf numFmtId="0" fontId="28" fillId="4" borderId="0" xfId="0" applyFont="1" applyFill="1" applyAlignment="1">
      <alignment horizontal="center" vertical="center"/>
    </xf>
    <xf numFmtId="0" fontId="36" fillId="3" borderId="0" xfId="0" applyFont="1" applyFill="1" applyAlignment="1">
      <alignment horizontal="center" wrapText="1"/>
    </xf>
    <xf numFmtId="0" fontId="39" fillId="4" borderId="0" xfId="0" applyFont="1" applyFill="1" applyAlignment="1">
      <alignment horizontal="center" vertical="center" wrapText="1"/>
    </xf>
    <xf numFmtId="0" fontId="14" fillId="0" borderId="0" xfId="0" applyFont="1" applyAlignment="1">
      <alignment horizontal="left" wrapText="1"/>
    </xf>
    <xf numFmtId="49" fontId="50" fillId="11" borderId="2" xfId="0" applyNumberFormat="1" applyFont="1" applyFill="1" applyBorder="1" applyAlignment="1">
      <alignment horizontal="center" vertical="center" wrapText="1"/>
    </xf>
    <xf numFmtId="0" fontId="48" fillId="0" borderId="0" xfId="0" applyFont="1" applyAlignment="1">
      <alignment horizontal="center"/>
    </xf>
    <xf numFmtId="15" fontId="49" fillId="0" borderId="4" xfId="0" applyNumberFormat="1" applyFont="1" applyBorder="1" applyAlignment="1">
      <alignment horizontal="center"/>
    </xf>
    <xf numFmtId="0" fontId="49" fillId="0" borderId="4" xfId="0" applyFont="1" applyBorder="1" applyAlignment="1">
      <alignment horizontal="center"/>
    </xf>
    <xf numFmtId="0" fontId="50" fillId="10" borderId="2" xfId="0" applyFont="1" applyFill="1" applyBorder="1" applyAlignment="1">
      <alignment horizontal="center" vertical="center" wrapText="1"/>
    </xf>
    <xf numFmtId="49" fontId="50" fillId="10" borderId="2" xfId="0" applyNumberFormat="1" applyFont="1" applyFill="1" applyBorder="1" applyAlignment="1">
      <alignment horizontal="center" vertical="center" wrapText="1"/>
    </xf>
    <xf numFmtId="0" fontId="46" fillId="4" borderId="0" xfId="0" applyFont="1" applyFill="1" applyAlignment="1">
      <alignment horizontal="right" vertical="top"/>
    </xf>
    <xf numFmtId="4" fontId="14" fillId="12" borderId="0" xfId="0" applyNumberFormat="1" applyFont="1" applyFill="1"/>
    <xf numFmtId="0" fontId="14" fillId="0" borderId="0" xfId="0" applyFont="1" applyFill="1" applyAlignment="1">
      <alignment horizontal="center" vertical="center"/>
    </xf>
  </cellXfs>
  <cellStyles count="2120">
    <cellStyle name="Euro" xfId="2"/>
    <cellStyle name="Euro 2" xfId="35"/>
    <cellStyle name="Euro 2 2" xfId="570"/>
    <cellStyle name="Euro 3" xfId="58"/>
    <cellStyle name="Euro 3 2" xfId="117"/>
    <cellStyle name="Euro 3 2 2" xfId="574"/>
    <cellStyle name="Euro 3 3" xfId="569"/>
    <cellStyle name="Euro 4" xfId="565"/>
    <cellStyle name="Hipervínculo 2" xfId="59"/>
    <cellStyle name="Hipervínculo 3" xfId="60"/>
    <cellStyle name="Hipervínculo 4" xfId="676"/>
    <cellStyle name="Hipervínculo 5" xfId="743"/>
    <cellStyle name="Millares 2" xfId="3"/>
    <cellStyle name="Millares 2 2" xfId="847"/>
    <cellStyle name="Millares 2 2 2" xfId="869"/>
    <cellStyle name="Millares 2 2 3" xfId="870"/>
    <cellStyle name="Millares 2 2 4" xfId="871"/>
    <cellStyle name="Millares 2 3" xfId="872"/>
    <cellStyle name="Millares 2 4" xfId="873"/>
    <cellStyle name="Millares 2 5" xfId="874"/>
    <cellStyle name="Moneda" xfId="2117" builtinId="4"/>
    <cellStyle name="Moneda 10" xfId="83"/>
    <cellStyle name="Moneda 10 10" xfId="453"/>
    <cellStyle name="Moneda 10 10 2" xfId="875"/>
    <cellStyle name="Moneda 10 10 3" xfId="876"/>
    <cellStyle name="Moneda 10 10 4" xfId="877"/>
    <cellStyle name="Moneda 10 11" xfId="493"/>
    <cellStyle name="Moneda 10 11 2" xfId="878"/>
    <cellStyle name="Moneda 10 11 3" xfId="879"/>
    <cellStyle name="Moneda 10 11 4" xfId="880"/>
    <cellStyle name="Moneda 10 12" xfId="537"/>
    <cellStyle name="Moneda 10 12 2" xfId="881"/>
    <cellStyle name="Moneda 10 12 3" xfId="882"/>
    <cellStyle name="Moneda 10 12 4" xfId="883"/>
    <cellStyle name="Moneda 10 13" xfId="597"/>
    <cellStyle name="Moneda 10 13 2" xfId="884"/>
    <cellStyle name="Moneda 10 13 3" xfId="885"/>
    <cellStyle name="Moneda 10 13 4" xfId="886"/>
    <cellStyle name="Moneda 10 14" xfId="630"/>
    <cellStyle name="Moneda 10 14 2" xfId="887"/>
    <cellStyle name="Moneda 10 14 3" xfId="888"/>
    <cellStyle name="Moneda 10 14 4" xfId="889"/>
    <cellStyle name="Moneda 10 15" xfId="663"/>
    <cellStyle name="Moneda 10 15 2" xfId="890"/>
    <cellStyle name="Moneda 10 15 3" xfId="891"/>
    <cellStyle name="Moneda 10 15 4" xfId="892"/>
    <cellStyle name="Moneda 10 16" xfId="697"/>
    <cellStyle name="Moneda 10 16 2" xfId="893"/>
    <cellStyle name="Moneda 10 16 3" xfId="894"/>
    <cellStyle name="Moneda 10 16 4" xfId="895"/>
    <cellStyle name="Moneda 10 17" xfId="730"/>
    <cellStyle name="Moneda 10 17 2" xfId="896"/>
    <cellStyle name="Moneda 10 17 3" xfId="897"/>
    <cellStyle name="Moneda 10 17 4" xfId="898"/>
    <cellStyle name="Moneda 10 18" xfId="764"/>
    <cellStyle name="Moneda 10 18 2" xfId="899"/>
    <cellStyle name="Moneda 10 18 3" xfId="900"/>
    <cellStyle name="Moneda 10 18 4" xfId="901"/>
    <cellStyle name="Moneda 10 19" xfId="799"/>
    <cellStyle name="Moneda 10 19 2" xfId="902"/>
    <cellStyle name="Moneda 10 19 3" xfId="903"/>
    <cellStyle name="Moneda 10 19 4" xfId="904"/>
    <cellStyle name="Moneda 10 2" xfId="140"/>
    <cellStyle name="Moneda 10 2 2" xfId="905"/>
    <cellStyle name="Moneda 10 2 3" xfId="906"/>
    <cellStyle name="Moneda 10 2 4" xfId="907"/>
    <cellStyle name="Moneda 10 20" xfId="834"/>
    <cellStyle name="Moneda 10 20 2" xfId="908"/>
    <cellStyle name="Moneda 10 20 3" xfId="909"/>
    <cellStyle name="Moneda 10 20 4" xfId="910"/>
    <cellStyle name="Moneda 10 21" xfId="911"/>
    <cellStyle name="Moneda 10 22" xfId="912"/>
    <cellStyle name="Moneda 10 23" xfId="913"/>
    <cellStyle name="Moneda 10 3" xfId="176"/>
    <cellStyle name="Moneda 10 3 2" xfId="914"/>
    <cellStyle name="Moneda 10 3 3" xfId="915"/>
    <cellStyle name="Moneda 10 3 4" xfId="916"/>
    <cellStyle name="Moneda 10 4" xfId="216"/>
    <cellStyle name="Moneda 10 4 2" xfId="917"/>
    <cellStyle name="Moneda 10 4 3" xfId="918"/>
    <cellStyle name="Moneda 10 4 4" xfId="919"/>
    <cellStyle name="Moneda 10 5" xfId="250"/>
    <cellStyle name="Moneda 10 5 2" xfId="920"/>
    <cellStyle name="Moneda 10 5 3" xfId="921"/>
    <cellStyle name="Moneda 10 5 4" xfId="922"/>
    <cellStyle name="Moneda 10 6" xfId="291"/>
    <cellStyle name="Moneda 10 6 2" xfId="923"/>
    <cellStyle name="Moneda 10 6 3" xfId="924"/>
    <cellStyle name="Moneda 10 6 4" xfId="925"/>
    <cellStyle name="Moneda 10 7" xfId="331"/>
    <cellStyle name="Moneda 10 7 2" xfId="926"/>
    <cellStyle name="Moneda 10 7 3" xfId="927"/>
    <cellStyle name="Moneda 10 7 4" xfId="928"/>
    <cellStyle name="Moneda 10 8" xfId="368"/>
    <cellStyle name="Moneda 10 8 2" xfId="929"/>
    <cellStyle name="Moneda 10 8 3" xfId="930"/>
    <cellStyle name="Moneda 10 8 4" xfId="931"/>
    <cellStyle name="Moneda 10 9" xfId="417"/>
    <cellStyle name="Moneda 10 9 2" xfId="932"/>
    <cellStyle name="Moneda 10 9 3" xfId="933"/>
    <cellStyle name="Moneda 10 9 4" xfId="934"/>
    <cellStyle name="Moneda 11" xfId="85"/>
    <cellStyle name="Moneda 11 10" xfId="455"/>
    <cellStyle name="Moneda 11 10 2" xfId="935"/>
    <cellStyle name="Moneda 11 10 3" xfId="936"/>
    <cellStyle name="Moneda 11 10 4" xfId="937"/>
    <cellStyle name="Moneda 11 11" xfId="495"/>
    <cellStyle name="Moneda 11 11 2" xfId="938"/>
    <cellStyle name="Moneda 11 11 3" xfId="939"/>
    <cellStyle name="Moneda 11 11 4" xfId="940"/>
    <cellStyle name="Moneda 11 12" xfId="539"/>
    <cellStyle name="Moneda 11 12 2" xfId="941"/>
    <cellStyle name="Moneda 11 12 3" xfId="942"/>
    <cellStyle name="Moneda 11 12 4" xfId="943"/>
    <cellStyle name="Moneda 11 13" xfId="599"/>
    <cellStyle name="Moneda 11 13 2" xfId="944"/>
    <cellStyle name="Moneda 11 13 3" xfId="945"/>
    <cellStyle name="Moneda 11 13 4" xfId="946"/>
    <cellStyle name="Moneda 11 14" xfId="632"/>
    <cellStyle name="Moneda 11 14 2" xfId="947"/>
    <cellStyle name="Moneda 11 14 3" xfId="948"/>
    <cellStyle name="Moneda 11 14 4" xfId="949"/>
    <cellStyle name="Moneda 11 15" xfId="665"/>
    <cellStyle name="Moneda 11 15 2" xfId="950"/>
    <cellStyle name="Moneda 11 15 3" xfId="951"/>
    <cellStyle name="Moneda 11 15 4" xfId="952"/>
    <cellStyle name="Moneda 11 16" xfId="699"/>
    <cellStyle name="Moneda 11 16 2" xfId="953"/>
    <cellStyle name="Moneda 11 16 3" xfId="954"/>
    <cellStyle name="Moneda 11 16 4" xfId="955"/>
    <cellStyle name="Moneda 11 17" xfId="732"/>
    <cellStyle name="Moneda 11 17 2" xfId="956"/>
    <cellStyle name="Moneda 11 17 3" xfId="957"/>
    <cellStyle name="Moneda 11 17 4" xfId="958"/>
    <cellStyle name="Moneda 11 18" xfId="766"/>
    <cellStyle name="Moneda 11 18 2" xfId="959"/>
    <cellStyle name="Moneda 11 18 3" xfId="960"/>
    <cellStyle name="Moneda 11 18 4" xfId="961"/>
    <cellStyle name="Moneda 11 19" xfId="801"/>
    <cellStyle name="Moneda 11 19 2" xfId="962"/>
    <cellStyle name="Moneda 11 19 3" xfId="963"/>
    <cellStyle name="Moneda 11 19 4" xfId="964"/>
    <cellStyle name="Moneda 11 2" xfId="142"/>
    <cellStyle name="Moneda 11 2 2" xfId="965"/>
    <cellStyle name="Moneda 11 2 3" xfId="966"/>
    <cellStyle name="Moneda 11 2 4" xfId="967"/>
    <cellStyle name="Moneda 11 20" xfId="836"/>
    <cellStyle name="Moneda 11 20 2" xfId="968"/>
    <cellStyle name="Moneda 11 20 3" xfId="969"/>
    <cellStyle name="Moneda 11 20 4" xfId="970"/>
    <cellStyle name="Moneda 11 21" xfId="971"/>
    <cellStyle name="Moneda 11 22" xfId="972"/>
    <cellStyle name="Moneda 11 23" xfId="973"/>
    <cellStyle name="Moneda 11 3" xfId="178"/>
    <cellStyle name="Moneda 11 3 2" xfId="974"/>
    <cellStyle name="Moneda 11 3 3" xfId="975"/>
    <cellStyle name="Moneda 11 3 4" xfId="976"/>
    <cellStyle name="Moneda 11 4" xfId="218"/>
    <cellStyle name="Moneda 11 4 2" xfId="977"/>
    <cellStyle name="Moneda 11 4 3" xfId="978"/>
    <cellStyle name="Moneda 11 4 4" xfId="979"/>
    <cellStyle name="Moneda 11 5" xfId="252"/>
    <cellStyle name="Moneda 11 5 2" xfId="980"/>
    <cellStyle name="Moneda 11 5 3" xfId="981"/>
    <cellStyle name="Moneda 11 5 4" xfId="982"/>
    <cellStyle name="Moneda 11 6" xfId="293"/>
    <cellStyle name="Moneda 11 6 2" xfId="983"/>
    <cellStyle name="Moneda 11 6 3" xfId="984"/>
    <cellStyle name="Moneda 11 6 4" xfId="985"/>
    <cellStyle name="Moneda 11 7" xfId="333"/>
    <cellStyle name="Moneda 11 7 2" xfId="986"/>
    <cellStyle name="Moneda 11 7 3" xfId="987"/>
    <cellStyle name="Moneda 11 7 4" xfId="988"/>
    <cellStyle name="Moneda 11 8" xfId="370"/>
    <cellStyle name="Moneda 11 8 2" xfId="989"/>
    <cellStyle name="Moneda 11 8 3" xfId="990"/>
    <cellStyle name="Moneda 11 8 4" xfId="991"/>
    <cellStyle name="Moneda 11 9" xfId="419"/>
    <cellStyle name="Moneda 11 9 2" xfId="992"/>
    <cellStyle name="Moneda 11 9 3" xfId="993"/>
    <cellStyle name="Moneda 11 9 4" xfId="994"/>
    <cellStyle name="Moneda 12" xfId="91"/>
    <cellStyle name="Moneda 12 10" xfId="461"/>
    <cellStyle name="Moneda 12 10 2" xfId="995"/>
    <cellStyle name="Moneda 12 10 3" xfId="996"/>
    <cellStyle name="Moneda 12 10 4" xfId="997"/>
    <cellStyle name="Moneda 12 11" xfId="501"/>
    <cellStyle name="Moneda 12 11 2" xfId="998"/>
    <cellStyle name="Moneda 12 11 3" xfId="999"/>
    <cellStyle name="Moneda 12 11 4" xfId="1000"/>
    <cellStyle name="Moneda 12 12" xfId="545"/>
    <cellStyle name="Moneda 12 12 2" xfId="1001"/>
    <cellStyle name="Moneda 12 12 3" xfId="1002"/>
    <cellStyle name="Moneda 12 12 4" xfId="1003"/>
    <cellStyle name="Moneda 12 13" xfId="605"/>
    <cellStyle name="Moneda 12 13 2" xfId="1004"/>
    <cellStyle name="Moneda 12 13 3" xfId="1005"/>
    <cellStyle name="Moneda 12 13 4" xfId="1006"/>
    <cellStyle name="Moneda 12 14" xfId="638"/>
    <cellStyle name="Moneda 12 14 2" xfId="1007"/>
    <cellStyle name="Moneda 12 14 3" xfId="1008"/>
    <cellStyle name="Moneda 12 14 4" xfId="1009"/>
    <cellStyle name="Moneda 12 15" xfId="671"/>
    <cellStyle name="Moneda 12 15 2" xfId="1010"/>
    <cellStyle name="Moneda 12 15 3" xfId="1011"/>
    <cellStyle name="Moneda 12 15 4" xfId="1012"/>
    <cellStyle name="Moneda 12 16" xfId="705"/>
    <cellStyle name="Moneda 12 16 2" xfId="1013"/>
    <cellStyle name="Moneda 12 16 3" xfId="1014"/>
    <cellStyle name="Moneda 12 16 4" xfId="1015"/>
    <cellStyle name="Moneda 12 17" xfId="738"/>
    <cellStyle name="Moneda 12 17 2" xfId="1016"/>
    <cellStyle name="Moneda 12 17 3" xfId="1017"/>
    <cellStyle name="Moneda 12 17 4" xfId="1018"/>
    <cellStyle name="Moneda 12 18" xfId="772"/>
    <cellStyle name="Moneda 12 18 2" xfId="1019"/>
    <cellStyle name="Moneda 12 18 3" xfId="1020"/>
    <cellStyle name="Moneda 12 18 4" xfId="1021"/>
    <cellStyle name="Moneda 12 19" xfId="807"/>
    <cellStyle name="Moneda 12 19 2" xfId="1022"/>
    <cellStyle name="Moneda 12 19 3" xfId="1023"/>
    <cellStyle name="Moneda 12 19 4" xfId="1024"/>
    <cellStyle name="Moneda 12 2" xfId="148"/>
    <cellStyle name="Moneda 12 2 2" xfId="1025"/>
    <cellStyle name="Moneda 12 2 3" xfId="1026"/>
    <cellStyle name="Moneda 12 2 4" xfId="1027"/>
    <cellStyle name="Moneda 12 20" xfId="842"/>
    <cellStyle name="Moneda 12 20 2" xfId="1028"/>
    <cellStyle name="Moneda 12 20 3" xfId="1029"/>
    <cellStyle name="Moneda 12 20 4" xfId="1030"/>
    <cellStyle name="Moneda 12 21" xfId="1031"/>
    <cellStyle name="Moneda 12 22" xfId="1032"/>
    <cellStyle name="Moneda 12 23" xfId="1033"/>
    <cellStyle name="Moneda 12 3" xfId="184"/>
    <cellStyle name="Moneda 12 3 2" xfId="1034"/>
    <cellStyle name="Moneda 12 3 3" xfId="1035"/>
    <cellStyle name="Moneda 12 3 4" xfId="1036"/>
    <cellStyle name="Moneda 12 4" xfId="224"/>
    <cellStyle name="Moneda 12 4 2" xfId="1037"/>
    <cellStyle name="Moneda 12 4 3" xfId="1038"/>
    <cellStyle name="Moneda 12 4 4" xfId="1039"/>
    <cellStyle name="Moneda 12 5" xfId="258"/>
    <cellStyle name="Moneda 12 5 2" xfId="1040"/>
    <cellStyle name="Moneda 12 5 3" xfId="1041"/>
    <cellStyle name="Moneda 12 5 4" xfId="1042"/>
    <cellStyle name="Moneda 12 6" xfId="299"/>
    <cellStyle name="Moneda 12 6 2" xfId="1043"/>
    <cellStyle name="Moneda 12 6 3" xfId="1044"/>
    <cellStyle name="Moneda 12 6 4" xfId="1045"/>
    <cellStyle name="Moneda 12 7" xfId="339"/>
    <cellStyle name="Moneda 12 7 2" xfId="1046"/>
    <cellStyle name="Moneda 12 7 3" xfId="1047"/>
    <cellStyle name="Moneda 12 7 4" xfId="1048"/>
    <cellStyle name="Moneda 12 8" xfId="376"/>
    <cellStyle name="Moneda 12 8 2" xfId="1049"/>
    <cellStyle name="Moneda 12 8 3" xfId="1050"/>
    <cellStyle name="Moneda 12 8 4" xfId="1051"/>
    <cellStyle name="Moneda 12 9" xfId="425"/>
    <cellStyle name="Moneda 12 9 2" xfId="1052"/>
    <cellStyle name="Moneda 12 9 3" xfId="1053"/>
    <cellStyle name="Moneda 12 9 4" xfId="1054"/>
    <cellStyle name="Moneda 13" xfId="93"/>
    <cellStyle name="Moneda 13 10" xfId="463"/>
    <cellStyle name="Moneda 13 10 2" xfId="1055"/>
    <cellStyle name="Moneda 13 10 3" xfId="1056"/>
    <cellStyle name="Moneda 13 10 4" xfId="1057"/>
    <cellStyle name="Moneda 13 11" xfId="503"/>
    <cellStyle name="Moneda 13 11 2" xfId="1058"/>
    <cellStyle name="Moneda 13 11 3" xfId="1059"/>
    <cellStyle name="Moneda 13 11 4" xfId="1060"/>
    <cellStyle name="Moneda 13 12" xfId="547"/>
    <cellStyle name="Moneda 13 12 2" xfId="1061"/>
    <cellStyle name="Moneda 13 12 3" xfId="1062"/>
    <cellStyle name="Moneda 13 12 4" xfId="1063"/>
    <cellStyle name="Moneda 13 13" xfId="607"/>
    <cellStyle name="Moneda 13 13 2" xfId="1064"/>
    <cellStyle name="Moneda 13 13 3" xfId="1065"/>
    <cellStyle name="Moneda 13 13 4" xfId="1066"/>
    <cellStyle name="Moneda 13 14" xfId="640"/>
    <cellStyle name="Moneda 13 14 2" xfId="1067"/>
    <cellStyle name="Moneda 13 14 3" xfId="1068"/>
    <cellStyle name="Moneda 13 14 4" xfId="1069"/>
    <cellStyle name="Moneda 13 15" xfId="673"/>
    <cellStyle name="Moneda 13 15 2" xfId="1070"/>
    <cellStyle name="Moneda 13 15 3" xfId="1071"/>
    <cellStyle name="Moneda 13 15 4" xfId="1072"/>
    <cellStyle name="Moneda 13 16" xfId="707"/>
    <cellStyle name="Moneda 13 16 2" xfId="1073"/>
    <cellStyle name="Moneda 13 16 3" xfId="1074"/>
    <cellStyle name="Moneda 13 16 4" xfId="1075"/>
    <cellStyle name="Moneda 13 17" xfId="740"/>
    <cellStyle name="Moneda 13 17 2" xfId="1076"/>
    <cellStyle name="Moneda 13 17 3" xfId="1077"/>
    <cellStyle name="Moneda 13 17 4" xfId="1078"/>
    <cellStyle name="Moneda 13 18" xfId="774"/>
    <cellStyle name="Moneda 13 18 2" xfId="1079"/>
    <cellStyle name="Moneda 13 18 3" xfId="1080"/>
    <cellStyle name="Moneda 13 18 4" xfId="1081"/>
    <cellStyle name="Moneda 13 19" xfId="809"/>
    <cellStyle name="Moneda 13 19 2" xfId="1082"/>
    <cellStyle name="Moneda 13 19 3" xfId="1083"/>
    <cellStyle name="Moneda 13 19 4" xfId="1084"/>
    <cellStyle name="Moneda 13 2" xfId="150"/>
    <cellStyle name="Moneda 13 2 2" xfId="1085"/>
    <cellStyle name="Moneda 13 2 3" xfId="1086"/>
    <cellStyle name="Moneda 13 2 4" xfId="1087"/>
    <cellStyle name="Moneda 13 20" xfId="844"/>
    <cellStyle name="Moneda 13 20 2" xfId="1088"/>
    <cellStyle name="Moneda 13 20 3" xfId="1089"/>
    <cellStyle name="Moneda 13 20 4" xfId="1090"/>
    <cellStyle name="Moneda 13 21" xfId="1091"/>
    <cellStyle name="Moneda 13 22" xfId="1092"/>
    <cellStyle name="Moneda 13 23" xfId="1093"/>
    <cellStyle name="Moneda 13 3" xfId="186"/>
    <cellStyle name="Moneda 13 3 2" xfId="1094"/>
    <cellStyle name="Moneda 13 3 3" xfId="1095"/>
    <cellStyle name="Moneda 13 3 4" xfId="1096"/>
    <cellStyle name="Moneda 13 4" xfId="226"/>
    <cellStyle name="Moneda 13 4 2" xfId="1097"/>
    <cellStyle name="Moneda 13 4 3" xfId="1098"/>
    <cellStyle name="Moneda 13 4 4" xfId="1099"/>
    <cellStyle name="Moneda 13 5" xfId="260"/>
    <cellStyle name="Moneda 13 5 2" xfId="1100"/>
    <cellStyle name="Moneda 13 5 3" xfId="1101"/>
    <cellStyle name="Moneda 13 5 4" xfId="1102"/>
    <cellStyle name="Moneda 13 6" xfId="301"/>
    <cellStyle name="Moneda 13 6 2" xfId="1103"/>
    <cellStyle name="Moneda 13 6 3" xfId="1104"/>
    <cellStyle name="Moneda 13 6 4" xfId="1105"/>
    <cellStyle name="Moneda 13 7" xfId="341"/>
    <cellStyle name="Moneda 13 7 2" xfId="1106"/>
    <cellStyle name="Moneda 13 7 3" xfId="1107"/>
    <cellStyle name="Moneda 13 7 4" xfId="1108"/>
    <cellStyle name="Moneda 13 8" xfId="378"/>
    <cellStyle name="Moneda 13 8 2" xfId="1109"/>
    <cellStyle name="Moneda 13 8 3" xfId="1110"/>
    <cellStyle name="Moneda 13 8 4" xfId="1111"/>
    <cellStyle name="Moneda 13 9" xfId="427"/>
    <cellStyle name="Moneda 13 9 2" xfId="1112"/>
    <cellStyle name="Moneda 13 9 3" xfId="1113"/>
    <cellStyle name="Moneda 13 9 4" xfId="1114"/>
    <cellStyle name="Moneda 14" xfId="95"/>
    <cellStyle name="Moneda 14 10" xfId="465"/>
    <cellStyle name="Moneda 14 10 2" xfId="1115"/>
    <cellStyle name="Moneda 14 10 3" xfId="1116"/>
    <cellStyle name="Moneda 14 10 4" xfId="1117"/>
    <cellStyle name="Moneda 14 11" xfId="505"/>
    <cellStyle name="Moneda 14 11 2" xfId="1118"/>
    <cellStyle name="Moneda 14 11 3" xfId="1119"/>
    <cellStyle name="Moneda 14 11 4" xfId="1120"/>
    <cellStyle name="Moneda 14 12" xfId="549"/>
    <cellStyle name="Moneda 14 12 2" xfId="1121"/>
    <cellStyle name="Moneda 14 12 3" xfId="1122"/>
    <cellStyle name="Moneda 14 12 4" xfId="1123"/>
    <cellStyle name="Moneda 14 13" xfId="609"/>
    <cellStyle name="Moneda 14 13 2" xfId="1124"/>
    <cellStyle name="Moneda 14 13 3" xfId="1125"/>
    <cellStyle name="Moneda 14 13 4" xfId="1126"/>
    <cellStyle name="Moneda 14 14" xfId="642"/>
    <cellStyle name="Moneda 14 14 2" xfId="1127"/>
    <cellStyle name="Moneda 14 14 3" xfId="1128"/>
    <cellStyle name="Moneda 14 14 4" xfId="1129"/>
    <cellStyle name="Moneda 14 15" xfId="675"/>
    <cellStyle name="Moneda 14 15 2" xfId="1130"/>
    <cellStyle name="Moneda 14 15 3" xfId="1131"/>
    <cellStyle name="Moneda 14 15 4" xfId="1132"/>
    <cellStyle name="Moneda 14 16" xfId="709"/>
    <cellStyle name="Moneda 14 16 2" xfId="1133"/>
    <cellStyle name="Moneda 14 16 3" xfId="1134"/>
    <cellStyle name="Moneda 14 16 4" xfId="1135"/>
    <cellStyle name="Moneda 14 17" xfId="742"/>
    <cellStyle name="Moneda 14 17 2" xfId="1136"/>
    <cellStyle name="Moneda 14 17 3" xfId="1137"/>
    <cellStyle name="Moneda 14 17 4" xfId="1138"/>
    <cellStyle name="Moneda 14 18" xfId="776"/>
    <cellStyle name="Moneda 14 18 2" xfId="1139"/>
    <cellStyle name="Moneda 14 18 3" xfId="1140"/>
    <cellStyle name="Moneda 14 18 4" xfId="1141"/>
    <cellStyle name="Moneda 14 19" xfId="811"/>
    <cellStyle name="Moneda 14 19 2" xfId="1142"/>
    <cellStyle name="Moneda 14 19 3" xfId="1143"/>
    <cellStyle name="Moneda 14 19 4" xfId="1144"/>
    <cellStyle name="Moneda 14 2" xfId="152"/>
    <cellStyle name="Moneda 14 2 2" xfId="1145"/>
    <cellStyle name="Moneda 14 2 3" xfId="1146"/>
    <cellStyle name="Moneda 14 2 4" xfId="1147"/>
    <cellStyle name="Moneda 14 20" xfId="846"/>
    <cellStyle name="Moneda 14 20 2" xfId="1148"/>
    <cellStyle name="Moneda 14 20 3" xfId="1149"/>
    <cellStyle name="Moneda 14 20 4" xfId="1150"/>
    <cellStyle name="Moneda 14 21" xfId="1151"/>
    <cellStyle name="Moneda 14 22" xfId="1152"/>
    <cellStyle name="Moneda 14 23" xfId="1153"/>
    <cellStyle name="Moneda 14 3" xfId="188"/>
    <cellStyle name="Moneda 14 3 2" xfId="1154"/>
    <cellStyle name="Moneda 14 3 3" xfId="1155"/>
    <cellStyle name="Moneda 14 3 4" xfId="1156"/>
    <cellStyle name="Moneda 14 4" xfId="228"/>
    <cellStyle name="Moneda 14 4 2" xfId="1157"/>
    <cellStyle name="Moneda 14 4 3" xfId="1158"/>
    <cellStyle name="Moneda 14 4 4" xfId="1159"/>
    <cellStyle name="Moneda 14 5" xfId="262"/>
    <cellStyle name="Moneda 14 5 2" xfId="1160"/>
    <cellStyle name="Moneda 14 5 3" xfId="1161"/>
    <cellStyle name="Moneda 14 5 4" xfId="1162"/>
    <cellStyle name="Moneda 14 6" xfId="303"/>
    <cellStyle name="Moneda 14 6 2" xfId="1163"/>
    <cellStyle name="Moneda 14 6 3" xfId="1164"/>
    <cellStyle name="Moneda 14 6 4" xfId="1165"/>
    <cellStyle name="Moneda 14 7" xfId="343"/>
    <cellStyle name="Moneda 14 7 2" xfId="1166"/>
    <cellStyle name="Moneda 14 7 3" xfId="1167"/>
    <cellStyle name="Moneda 14 7 4" xfId="1168"/>
    <cellStyle name="Moneda 14 8" xfId="380"/>
    <cellStyle name="Moneda 14 8 2" xfId="1169"/>
    <cellStyle name="Moneda 14 8 3" xfId="1170"/>
    <cellStyle name="Moneda 14 8 4" xfId="1171"/>
    <cellStyle name="Moneda 14 9" xfId="429"/>
    <cellStyle name="Moneda 14 9 2" xfId="1172"/>
    <cellStyle name="Moneda 14 9 3" xfId="1173"/>
    <cellStyle name="Moneda 14 9 4" xfId="1174"/>
    <cellStyle name="Moneda 15" xfId="97"/>
    <cellStyle name="Moneda 15 2" xfId="1175"/>
    <cellStyle name="Moneda 15 3" xfId="1176"/>
    <cellStyle name="Moneda 15 4" xfId="1177"/>
    <cellStyle name="Moneda 16" xfId="5"/>
    <cellStyle name="Moneda 16 2" xfId="102"/>
    <cellStyle name="Moneda 16 2 2" xfId="1178"/>
    <cellStyle name="Moneda 16 2 3" xfId="1179"/>
    <cellStyle name="Moneda 16 2 4" xfId="1180"/>
    <cellStyle name="Moneda 16 3" xfId="1181"/>
    <cellStyle name="Moneda 16 4" xfId="1182"/>
    <cellStyle name="Moneda 16 5" xfId="1183"/>
    <cellStyle name="Moneda 17" xfId="6"/>
    <cellStyle name="Moneda 17 2" xfId="106"/>
    <cellStyle name="Moneda 17 2 2" xfId="1184"/>
    <cellStyle name="Moneda 17 2 3" xfId="1185"/>
    <cellStyle name="Moneda 17 2 4" xfId="1186"/>
    <cellStyle name="Moneda 17 3" xfId="1187"/>
    <cellStyle name="Moneda 17 4" xfId="1188"/>
    <cellStyle name="Moneda 17 5" xfId="1189"/>
    <cellStyle name="Moneda 18" xfId="110"/>
    <cellStyle name="Moneda 18 2" xfId="1190"/>
    <cellStyle name="Moneda 18 3" xfId="1191"/>
    <cellStyle name="Moneda 18 4" xfId="1192"/>
    <cellStyle name="Moneda 19" xfId="7"/>
    <cellStyle name="Moneda 19 2" xfId="112"/>
    <cellStyle name="Moneda 19 2 2" xfId="1193"/>
    <cellStyle name="Moneda 19 2 3" xfId="1194"/>
    <cellStyle name="Moneda 19 2 4" xfId="1195"/>
    <cellStyle name="Moneda 19 3" xfId="1196"/>
    <cellStyle name="Moneda 19 4" xfId="1197"/>
    <cellStyle name="Moneda 19 5" xfId="1198"/>
    <cellStyle name="Moneda 2" xfId="8"/>
    <cellStyle name="Moneda 2 2" xfId="56"/>
    <cellStyle name="Moneda 2 2 2" xfId="850"/>
    <cellStyle name="Moneda 2 2 2 2" xfId="1199"/>
    <cellStyle name="Moneda 2 2 2 3" xfId="1200"/>
    <cellStyle name="Moneda 2 2 2 4" xfId="1201"/>
    <cellStyle name="Moneda 2 2 3" xfId="1202"/>
    <cellStyle name="Moneda 2 2 4" xfId="1203"/>
    <cellStyle name="Moneda 2 2 5" xfId="1204"/>
    <cellStyle name="Moneda 2 3" xfId="567"/>
    <cellStyle name="Moneda 2 3 2" xfId="1205"/>
    <cellStyle name="Moneda 2 3 3" xfId="1206"/>
    <cellStyle name="Moneda 2 3 4" xfId="1207"/>
    <cellStyle name="Moneda 2 4" xfId="1208"/>
    <cellStyle name="Moneda 2 5" xfId="1209"/>
    <cellStyle name="Moneda 2 6" xfId="1210"/>
    <cellStyle name="Moneda 20" xfId="154"/>
    <cellStyle name="Moneda 20 2" xfId="1211"/>
    <cellStyle name="Moneda 20 3" xfId="1212"/>
    <cellStyle name="Moneda 20 4" xfId="1213"/>
    <cellStyle name="Moneda 21" xfId="190"/>
    <cellStyle name="Moneda 21 2" xfId="1214"/>
    <cellStyle name="Moneda 21 3" xfId="1215"/>
    <cellStyle name="Moneda 21 4" xfId="1216"/>
    <cellStyle name="Moneda 22" xfId="9"/>
    <cellStyle name="Moneda 22 2" xfId="192"/>
    <cellStyle name="Moneda 22 2 2" xfId="1217"/>
    <cellStyle name="Moneda 22 2 3" xfId="1218"/>
    <cellStyle name="Moneda 22 2 4" xfId="1219"/>
    <cellStyle name="Moneda 22 3" xfId="1220"/>
    <cellStyle name="Moneda 22 4" xfId="1221"/>
    <cellStyle name="Moneda 22 5" xfId="1222"/>
    <cellStyle name="Moneda 23" xfId="10"/>
    <cellStyle name="Moneda 23 2" xfId="264"/>
    <cellStyle name="Moneda 23 2 2" xfId="1223"/>
    <cellStyle name="Moneda 23 2 3" xfId="1224"/>
    <cellStyle name="Moneda 23 2 4" xfId="1225"/>
    <cellStyle name="Moneda 23 3" xfId="1226"/>
    <cellStyle name="Moneda 23 4" xfId="1227"/>
    <cellStyle name="Moneda 23 5" xfId="1228"/>
    <cellStyle name="Moneda 24" xfId="11"/>
    <cellStyle name="Moneda 24 2" xfId="268"/>
    <cellStyle name="Moneda 24 2 2" xfId="1229"/>
    <cellStyle name="Moneda 24 2 3" xfId="1230"/>
    <cellStyle name="Moneda 24 2 4" xfId="1231"/>
    <cellStyle name="Moneda 24 3" xfId="1232"/>
    <cellStyle name="Moneda 24 4" xfId="1233"/>
    <cellStyle name="Moneda 24 5" xfId="1234"/>
    <cellStyle name="Moneda 25" xfId="305"/>
    <cellStyle name="Moneda 25 2" xfId="1235"/>
    <cellStyle name="Moneda 25 3" xfId="1236"/>
    <cellStyle name="Moneda 25 4" xfId="1237"/>
    <cellStyle name="Moneda 26" xfId="12"/>
    <cellStyle name="Moneda 26 2" xfId="307"/>
    <cellStyle name="Moneda 26 2 2" xfId="1238"/>
    <cellStyle name="Moneda 26 2 3" xfId="1239"/>
    <cellStyle name="Moneda 26 2 4" xfId="1240"/>
    <cellStyle name="Moneda 26 3" xfId="1241"/>
    <cellStyle name="Moneda 26 4" xfId="1242"/>
    <cellStyle name="Moneda 26 5" xfId="1243"/>
    <cellStyle name="Moneda 27" xfId="13"/>
    <cellStyle name="Moneda 27 2" xfId="345"/>
    <cellStyle name="Moneda 27 2 2" xfId="1244"/>
    <cellStyle name="Moneda 27 2 3" xfId="1245"/>
    <cellStyle name="Moneda 27 2 4" xfId="1246"/>
    <cellStyle name="Moneda 27 3" xfId="1247"/>
    <cellStyle name="Moneda 27 4" xfId="1248"/>
    <cellStyle name="Moneda 27 5" xfId="1249"/>
    <cellStyle name="Moneda 28" xfId="14"/>
    <cellStyle name="Moneda 28 2" xfId="382"/>
    <cellStyle name="Moneda 28 2 2" xfId="1250"/>
    <cellStyle name="Moneda 28 2 3" xfId="1251"/>
    <cellStyle name="Moneda 28 2 4" xfId="1252"/>
    <cellStyle name="Moneda 28 3" xfId="1253"/>
    <cellStyle name="Moneda 28 4" xfId="1254"/>
    <cellStyle name="Moneda 28 5" xfId="1255"/>
    <cellStyle name="Moneda 29" xfId="386"/>
    <cellStyle name="Moneda 29 2" xfId="1256"/>
    <cellStyle name="Moneda 29 3" xfId="1257"/>
    <cellStyle name="Moneda 29 4" xfId="1258"/>
    <cellStyle name="Moneda 3" xfId="55"/>
    <cellStyle name="Moneda 3 10" xfId="100"/>
    <cellStyle name="Moneda 3 10 2" xfId="1259"/>
    <cellStyle name="Moneda 3 10 3" xfId="1260"/>
    <cellStyle name="Moneda 3 10 4" xfId="1261"/>
    <cellStyle name="Moneda 3 11" xfId="104"/>
    <cellStyle name="Moneda 3 11 2" xfId="1262"/>
    <cellStyle name="Moneda 3 11 3" xfId="1263"/>
    <cellStyle name="Moneda 3 11 4" xfId="1264"/>
    <cellStyle name="Moneda 3 12" xfId="108"/>
    <cellStyle name="Moneda 3 12 2" xfId="1265"/>
    <cellStyle name="Moneda 3 12 3" xfId="1266"/>
    <cellStyle name="Moneda 3 12 4" xfId="1267"/>
    <cellStyle name="Moneda 3 13" xfId="114"/>
    <cellStyle name="Moneda 3 13 2" xfId="1268"/>
    <cellStyle name="Moneda 3 13 3" xfId="1269"/>
    <cellStyle name="Moneda 3 13 4" xfId="1270"/>
    <cellStyle name="Moneda 3 14" xfId="116"/>
    <cellStyle name="Moneda 3 14 2" xfId="1271"/>
    <cellStyle name="Moneda 3 14 3" xfId="1272"/>
    <cellStyle name="Moneda 3 14 4" xfId="1273"/>
    <cellStyle name="Moneda 3 15" xfId="156"/>
    <cellStyle name="Moneda 3 15 2" xfId="1274"/>
    <cellStyle name="Moneda 3 15 3" xfId="1275"/>
    <cellStyle name="Moneda 3 15 4" xfId="1276"/>
    <cellStyle name="Moneda 3 16" xfId="194"/>
    <cellStyle name="Moneda 3 16 2" xfId="1277"/>
    <cellStyle name="Moneda 3 16 3" xfId="1278"/>
    <cellStyle name="Moneda 3 16 4" xfId="1279"/>
    <cellStyle name="Moneda 3 17" xfId="196"/>
    <cellStyle name="Moneda 3 17 2" xfId="1280"/>
    <cellStyle name="Moneda 3 17 3" xfId="1281"/>
    <cellStyle name="Moneda 3 17 4" xfId="1282"/>
    <cellStyle name="Moneda 3 18" xfId="230"/>
    <cellStyle name="Moneda 3 18 2" xfId="1283"/>
    <cellStyle name="Moneda 3 18 3" xfId="1284"/>
    <cellStyle name="Moneda 3 18 4" xfId="1285"/>
    <cellStyle name="Moneda 3 19" xfId="266"/>
    <cellStyle name="Moneda 3 19 2" xfId="1286"/>
    <cellStyle name="Moneda 3 19 3" xfId="1287"/>
    <cellStyle name="Moneda 3 19 4" xfId="1288"/>
    <cellStyle name="Moneda 3 2" xfId="62"/>
    <cellStyle name="Moneda 3 2 10" xfId="434"/>
    <cellStyle name="Moneda 3 2 10 2" xfId="1289"/>
    <cellStyle name="Moneda 3 2 10 3" xfId="1290"/>
    <cellStyle name="Moneda 3 2 10 4" xfId="1291"/>
    <cellStyle name="Moneda 3 2 11" xfId="474"/>
    <cellStyle name="Moneda 3 2 11 2" xfId="1292"/>
    <cellStyle name="Moneda 3 2 11 3" xfId="1293"/>
    <cellStyle name="Moneda 3 2 11 4" xfId="1294"/>
    <cellStyle name="Moneda 3 2 12" xfId="518"/>
    <cellStyle name="Moneda 3 2 12 2" xfId="1295"/>
    <cellStyle name="Moneda 3 2 12 3" xfId="1296"/>
    <cellStyle name="Moneda 3 2 12 4" xfId="1297"/>
    <cellStyle name="Moneda 3 2 13" xfId="580"/>
    <cellStyle name="Moneda 3 2 13 2" xfId="1298"/>
    <cellStyle name="Moneda 3 2 13 3" xfId="1299"/>
    <cellStyle name="Moneda 3 2 13 4" xfId="1300"/>
    <cellStyle name="Moneda 3 2 14" xfId="611"/>
    <cellStyle name="Moneda 3 2 14 2" xfId="1301"/>
    <cellStyle name="Moneda 3 2 14 3" xfId="1302"/>
    <cellStyle name="Moneda 3 2 14 4" xfId="1303"/>
    <cellStyle name="Moneda 3 2 15" xfId="644"/>
    <cellStyle name="Moneda 3 2 15 2" xfId="1304"/>
    <cellStyle name="Moneda 3 2 15 3" xfId="1305"/>
    <cellStyle name="Moneda 3 2 15 4" xfId="1306"/>
    <cellStyle name="Moneda 3 2 16" xfId="678"/>
    <cellStyle name="Moneda 3 2 16 2" xfId="1307"/>
    <cellStyle name="Moneda 3 2 16 3" xfId="1308"/>
    <cellStyle name="Moneda 3 2 16 4" xfId="1309"/>
    <cellStyle name="Moneda 3 2 17" xfId="711"/>
    <cellStyle name="Moneda 3 2 17 2" xfId="1310"/>
    <cellStyle name="Moneda 3 2 17 3" xfId="1311"/>
    <cellStyle name="Moneda 3 2 17 4" xfId="1312"/>
    <cellStyle name="Moneda 3 2 18" xfId="745"/>
    <cellStyle name="Moneda 3 2 18 2" xfId="1313"/>
    <cellStyle name="Moneda 3 2 18 3" xfId="1314"/>
    <cellStyle name="Moneda 3 2 18 4" xfId="1315"/>
    <cellStyle name="Moneda 3 2 19" xfId="780"/>
    <cellStyle name="Moneda 3 2 19 2" xfId="1316"/>
    <cellStyle name="Moneda 3 2 19 3" xfId="1317"/>
    <cellStyle name="Moneda 3 2 19 4" xfId="1318"/>
    <cellStyle name="Moneda 3 2 2" xfId="119"/>
    <cellStyle name="Moneda 3 2 2 2" xfId="1319"/>
    <cellStyle name="Moneda 3 2 2 3" xfId="1320"/>
    <cellStyle name="Moneda 3 2 2 4" xfId="1321"/>
    <cellStyle name="Moneda 3 2 20" xfId="815"/>
    <cellStyle name="Moneda 3 2 20 2" xfId="1322"/>
    <cellStyle name="Moneda 3 2 20 3" xfId="1323"/>
    <cellStyle name="Moneda 3 2 20 4" xfId="1324"/>
    <cellStyle name="Moneda 3 2 21" xfId="1325"/>
    <cellStyle name="Moneda 3 2 22" xfId="1326"/>
    <cellStyle name="Moneda 3 2 23" xfId="1327"/>
    <cellStyle name="Moneda 3 2 3" xfId="157"/>
    <cellStyle name="Moneda 3 2 3 2" xfId="1328"/>
    <cellStyle name="Moneda 3 2 3 3" xfId="1329"/>
    <cellStyle name="Moneda 3 2 3 4" xfId="1330"/>
    <cellStyle name="Moneda 3 2 4" xfId="197"/>
    <cellStyle name="Moneda 3 2 4 2" xfId="1331"/>
    <cellStyle name="Moneda 3 2 4 3" xfId="1332"/>
    <cellStyle name="Moneda 3 2 4 4" xfId="1333"/>
    <cellStyle name="Moneda 3 2 5" xfId="231"/>
    <cellStyle name="Moneda 3 2 5 2" xfId="1334"/>
    <cellStyle name="Moneda 3 2 5 3" xfId="1335"/>
    <cellStyle name="Moneda 3 2 5 4" xfId="1336"/>
    <cellStyle name="Moneda 3 2 6" xfId="272"/>
    <cellStyle name="Moneda 3 2 6 2" xfId="1337"/>
    <cellStyle name="Moneda 3 2 6 3" xfId="1338"/>
    <cellStyle name="Moneda 3 2 6 4" xfId="1339"/>
    <cellStyle name="Moneda 3 2 7" xfId="312"/>
    <cellStyle name="Moneda 3 2 7 2" xfId="1340"/>
    <cellStyle name="Moneda 3 2 7 3" xfId="1341"/>
    <cellStyle name="Moneda 3 2 7 4" xfId="1342"/>
    <cellStyle name="Moneda 3 2 8" xfId="349"/>
    <cellStyle name="Moneda 3 2 8 2" xfId="1343"/>
    <cellStyle name="Moneda 3 2 8 3" xfId="1344"/>
    <cellStyle name="Moneda 3 2 8 4" xfId="1345"/>
    <cellStyle name="Moneda 3 2 9" xfId="398"/>
    <cellStyle name="Moneda 3 2 9 2" xfId="1346"/>
    <cellStyle name="Moneda 3 2 9 3" xfId="1347"/>
    <cellStyle name="Moneda 3 2 9 4" xfId="1348"/>
    <cellStyle name="Moneda 3 20" xfId="270"/>
    <cellStyle name="Moneda 3 20 2" xfId="1349"/>
    <cellStyle name="Moneda 3 20 3" xfId="1350"/>
    <cellStyle name="Moneda 3 20 4" xfId="1351"/>
    <cellStyle name="Moneda 3 21" xfId="309"/>
    <cellStyle name="Moneda 3 21 2" xfId="1352"/>
    <cellStyle name="Moneda 3 21 3" xfId="1353"/>
    <cellStyle name="Moneda 3 21 4" xfId="1354"/>
    <cellStyle name="Moneda 3 22" xfId="311"/>
    <cellStyle name="Moneda 3 22 2" xfId="1355"/>
    <cellStyle name="Moneda 3 22 3" xfId="1356"/>
    <cellStyle name="Moneda 3 22 4" xfId="1357"/>
    <cellStyle name="Moneda 3 23" xfId="347"/>
    <cellStyle name="Moneda 3 23 2" xfId="1358"/>
    <cellStyle name="Moneda 3 23 3" xfId="1359"/>
    <cellStyle name="Moneda 3 23 4" xfId="1360"/>
    <cellStyle name="Moneda 3 24" xfId="384"/>
    <cellStyle name="Moneda 3 24 2" xfId="1361"/>
    <cellStyle name="Moneda 3 24 3" xfId="1362"/>
    <cellStyle name="Moneda 3 24 4" xfId="1363"/>
    <cellStyle name="Moneda 3 25" xfId="396"/>
    <cellStyle name="Moneda 3 25 2" xfId="1364"/>
    <cellStyle name="Moneda 3 25 3" xfId="1365"/>
    <cellStyle name="Moneda 3 25 4" xfId="1366"/>
    <cellStyle name="Moneda 3 26" xfId="433"/>
    <cellStyle name="Moneda 3 26 2" xfId="1367"/>
    <cellStyle name="Moneda 3 26 3" xfId="1368"/>
    <cellStyle name="Moneda 3 26 4" xfId="1369"/>
    <cellStyle name="Moneda 3 27" xfId="41"/>
    <cellStyle name="Moneda 3 27 2" xfId="469"/>
    <cellStyle name="Moneda 3 27 2 2" xfId="1370"/>
    <cellStyle name="Moneda 3 27 2 3" xfId="1371"/>
    <cellStyle name="Moneda 3 27 2 4" xfId="1372"/>
    <cellStyle name="Moneda 3 27 3" xfId="1373"/>
    <cellStyle name="Moneda 3 27 4" xfId="1374"/>
    <cellStyle name="Moneda 3 27 5" xfId="1375"/>
    <cellStyle name="Moneda 3 28" xfId="473"/>
    <cellStyle name="Moneda 3 28 2" xfId="1376"/>
    <cellStyle name="Moneda 3 28 3" xfId="1377"/>
    <cellStyle name="Moneda 3 28 4" xfId="1378"/>
    <cellStyle name="Moneda 3 29" xfId="45"/>
    <cellStyle name="Moneda 3 29 2" xfId="511"/>
    <cellStyle name="Moneda 3 29 2 2" xfId="1379"/>
    <cellStyle name="Moneda 3 29 2 3" xfId="1380"/>
    <cellStyle name="Moneda 3 29 2 4" xfId="1381"/>
    <cellStyle name="Moneda 3 29 3" xfId="1382"/>
    <cellStyle name="Moneda 3 29 4" xfId="1383"/>
    <cellStyle name="Moneda 3 29 5" xfId="1384"/>
    <cellStyle name="Moneda 3 3" xfId="64"/>
    <cellStyle name="Moneda 3 3 10" xfId="436"/>
    <cellStyle name="Moneda 3 3 10 2" xfId="1385"/>
    <cellStyle name="Moneda 3 3 10 3" xfId="1386"/>
    <cellStyle name="Moneda 3 3 10 4" xfId="1387"/>
    <cellStyle name="Moneda 3 3 11" xfId="476"/>
    <cellStyle name="Moneda 3 3 11 2" xfId="1388"/>
    <cellStyle name="Moneda 3 3 11 3" xfId="1389"/>
    <cellStyle name="Moneda 3 3 11 4" xfId="1390"/>
    <cellStyle name="Moneda 3 3 12" xfId="520"/>
    <cellStyle name="Moneda 3 3 12 2" xfId="1391"/>
    <cellStyle name="Moneda 3 3 12 3" xfId="1392"/>
    <cellStyle name="Moneda 3 3 12 4" xfId="1393"/>
    <cellStyle name="Moneda 3 3 13" xfId="581"/>
    <cellStyle name="Moneda 3 3 13 2" xfId="1394"/>
    <cellStyle name="Moneda 3 3 13 3" xfId="1395"/>
    <cellStyle name="Moneda 3 3 13 4" xfId="1396"/>
    <cellStyle name="Moneda 3 3 14" xfId="613"/>
    <cellStyle name="Moneda 3 3 14 2" xfId="1397"/>
    <cellStyle name="Moneda 3 3 14 3" xfId="1398"/>
    <cellStyle name="Moneda 3 3 14 4" xfId="1399"/>
    <cellStyle name="Moneda 3 3 15" xfId="646"/>
    <cellStyle name="Moneda 3 3 15 2" xfId="1400"/>
    <cellStyle name="Moneda 3 3 15 3" xfId="1401"/>
    <cellStyle name="Moneda 3 3 15 4" xfId="1402"/>
    <cellStyle name="Moneda 3 3 16" xfId="680"/>
    <cellStyle name="Moneda 3 3 16 2" xfId="1403"/>
    <cellStyle name="Moneda 3 3 16 3" xfId="1404"/>
    <cellStyle name="Moneda 3 3 16 4" xfId="1405"/>
    <cellStyle name="Moneda 3 3 17" xfId="713"/>
    <cellStyle name="Moneda 3 3 17 2" xfId="1406"/>
    <cellStyle name="Moneda 3 3 17 3" xfId="1407"/>
    <cellStyle name="Moneda 3 3 17 4" xfId="1408"/>
    <cellStyle name="Moneda 3 3 18" xfId="747"/>
    <cellStyle name="Moneda 3 3 18 2" xfId="1409"/>
    <cellStyle name="Moneda 3 3 18 3" xfId="1410"/>
    <cellStyle name="Moneda 3 3 18 4" xfId="1411"/>
    <cellStyle name="Moneda 3 3 19" xfId="782"/>
    <cellStyle name="Moneda 3 3 19 2" xfId="1412"/>
    <cellStyle name="Moneda 3 3 19 3" xfId="1413"/>
    <cellStyle name="Moneda 3 3 19 4" xfId="1414"/>
    <cellStyle name="Moneda 3 3 2" xfId="121"/>
    <cellStyle name="Moneda 3 3 2 2" xfId="1415"/>
    <cellStyle name="Moneda 3 3 2 3" xfId="1416"/>
    <cellStyle name="Moneda 3 3 2 4" xfId="1417"/>
    <cellStyle name="Moneda 3 3 20" xfId="817"/>
    <cellStyle name="Moneda 3 3 20 2" xfId="1418"/>
    <cellStyle name="Moneda 3 3 20 3" xfId="1419"/>
    <cellStyle name="Moneda 3 3 20 4" xfId="1420"/>
    <cellStyle name="Moneda 3 3 21" xfId="1421"/>
    <cellStyle name="Moneda 3 3 22" xfId="1422"/>
    <cellStyle name="Moneda 3 3 23" xfId="1423"/>
    <cellStyle name="Moneda 3 3 3" xfId="159"/>
    <cellStyle name="Moneda 3 3 3 2" xfId="1424"/>
    <cellStyle name="Moneda 3 3 3 3" xfId="1425"/>
    <cellStyle name="Moneda 3 3 3 4" xfId="1426"/>
    <cellStyle name="Moneda 3 3 4" xfId="199"/>
    <cellStyle name="Moneda 3 3 4 2" xfId="1427"/>
    <cellStyle name="Moneda 3 3 4 3" xfId="1428"/>
    <cellStyle name="Moneda 3 3 4 4" xfId="1429"/>
    <cellStyle name="Moneda 3 3 5" xfId="233"/>
    <cellStyle name="Moneda 3 3 5 2" xfId="1430"/>
    <cellStyle name="Moneda 3 3 5 3" xfId="1431"/>
    <cellStyle name="Moneda 3 3 5 4" xfId="1432"/>
    <cellStyle name="Moneda 3 3 6" xfId="274"/>
    <cellStyle name="Moneda 3 3 6 2" xfId="1433"/>
    <cellStyle name="Moneda 3 3 6 3" xfId="1434"/>
    <cellStyle name="Moneda 3 3 6 4" xfId="1435"/>
    <cellStyle name="Moneda 3 3 7" xfId="314"/>
    <cellStyle name="Moneda 3 3 7 2" xfId="1436"/>
    <cellStyle name="Moneda 3 3 7 3" xfId="1437"/>
    <cellStyle name="Moneda 3 3 7 4" xfId="1438"/>
    <cellStyle name="Moneda 3 3 8" xfId="351"/>
    <cellStyle name="Moneda 3 3 8 2" xfId="1439"/>
    <cellStyle name="Moneda 3 3 8 3" xfId="1440"/>
    <cellStyle name="Moneda 3 3 8 4" xfId="1441"/>
    <cellStyle name="Moneda 3 3 9" xfId="400"/>
    <cellStyle name="Moneda 3 3 9 2" xfId="1442"/>
    <cellStyle name="Moneda 3 3 9 3" xfId="1443"/>
    <cellStyle name="Moneda 3 3 9 4" xfId="1444"/>
    <cellStyle name="Moneda 3 30" xfId="515"/>
    <cellStyle name="Moneda 3 30 2" xfId="1445"/>
    <cellStyle name="Moneda 3 30 3" xfId="1446"/>
    <cellStyle name="Moneda 3 30 4" xfId="1447"/>
    <cellStyle name="Moneda 3 31" xfId="517"/>
    <cellStyle name="Moneda 3 31 2" xfId="1448"/>
    <cellStyle name="Moneda 3 31 3" xfId="1449"/>
    <cellStyle name="Moneda 3 31 4" xfId="1450"/>
    <cellStyle name="Moneda 3 32" xfId="53"/>
    <cellStyle name="Moneda 3 32 2" xfId="553"/>
    <cellStyle name="Moneda 3 32 2 2" xfId="1451"/>
    <cellStyle name="Moneda 3 32 2 3" xfId="1452"/>
    <cellStyle name="Moneda 3 32 2 4" xfId="1453"/>
    <cellStyle name="Moneda 3 32 3" xfId="1454"/>
    <cellStyle name="Moneda 3 32 4" xfId="1455"/>
    <cellStyle name="Moneda 3 32 5" xfId="1456"/>
    <cellStyle name="Moneda 3 33" xfId="557"/>
    <cellStyle name="Moneda 3 33 2" xfId="1457"/>
    <cellStyle name="Moneda 3 33 3" xfId="1458"/>
    <cellStyle name="Moneda 3 33 4" xfId="1459"/>
    <cellStyle name="Moneda 3 34" xfId="779"/>
    <cellStyle name="Moneda 3 34 2" xfId="1460"/>
    <cellStyle name="Moneda 3 34 3" xfId="1461"/>
    <cellStyle name="Moneda 3 34 4" xfId="1462"/>
    <cellStyle name="Moneda 3 35" xfId="814"/>
    <cellStyle name="Moneda 3 35 2" xfId="1463"/>
    <cellStyle name="Moneda 3 35 3" xfId="1464"/>
    <cellStyle name="Moneda 3 35 4" xfId="1465"/>
    <cellStyle name="Moneda 3 36" xfId="1466"/>
    <cellStyle name="Moneda 3 37" xfId="1467"/>
    <cellStyle name="Moneda 3 38" xfId="1468"/>
    <cellStyle name="Moneda 3 4" xfId="70"/>
    <cellStyle name="Moneda 3 4 10" xfId="442"/>
    <cellStyle name="Moneda 3 4 10 2" xfId="1469"/>
    <cellStyle name="Moneda 3 4 10 3" xfId="1470"/>
    <cellStyle name="Moneda 3 4 10 4" xfId="1471"/>
    <cellStyle name="Moneda 3 4 11" xfId="482"/>
    <cellStyle name="Moneda 3 4 11 2" xfId="1472"/>
    <cellStyle name="Moneda 3 4 11 3" xfId="1473"/>
    <cellStyle name="Moneda 3 4 11 4" xfId="1474"/>
    <cellStyle name="Moneda 3 4 12" xfId="526"/>
    <cellStyle name="Moneda 3 4 12 2" xfId="1475"/>
    <cellStyle name="Moneda 3 4 12 3" xfId="1476"/>
    <cellStyle name="Moneda 3 4 12 4" xfId="1477"/>
    <cellStyle name="Moneda 3 4 13" xfId="586"/>
    <cellStyle name="Moneda 3 4 13 2" xfId="1478"/>
    <cellStyle name="Moneda 3 4 13 3" xfId="1479"/>
    <cellStyle name="Moneda 3 4 13 4" xfId="1480"/>
    <cellStyle name="Moneda 3 4 14" xfId="619"/>
    <cellStyle name="Moneda 3 4 14 2" xfId="1481"/>
    <cellStyle name="Moneda 3 4 14 3" xfId="1482"/>
    <cellStyle name="Moneda 3 4 14 4" xfId="1483"/>
    <cellStyle name="Moneda 3 4 15" xfId="652"/>
    <cellStyle name="Moneda 3 4 15 2" xfId="1484"/>
    <cellStyle name="Moneda 3 4 15 3" xfId="1485"/>
    <cellStyle name="Moneda 3 4 15 4" xfId="1486"/>
    <cellStyle name="Moneda 3 4 16" xfId="686"/>
    <cellStyle name="Moneda 3 4 16 2" xfId="1487"/>
    <cellStyle name="Moneda 3 4 16 3" xfId="1488"/>
    <cellStyle name="Moneda 3 4 16 4" xfId="1489"/>
    <cellStyle name="Moneda 3 4 17" xfId="719"/>
    <cellStyle name="Moneda 3 4 17 2" xfId="1490"/>
    <cellStyle name="Moneda 3 4 17 3" xfId="1491"/>
    <cellStyle name="Moneda 3 4 17 4" xfId="1492"/>
    <cellStyle name="Moneda 3 4 18" xfId="753"/>
    <cellStyle name="Moneda 3 4 18 2" xfId="1493"/>
    <cellStyle name="Moneda 3 4 18 3" xfId="1494"/>
    <cellStyle name="Moneda 3 4 18 4" xfId="1495"/>
    <cellStyle name="Moneda 3 4 19" xfId="788"/>
    <cellStyle name="Moneda 3 4 19 2" xfId="1496"/>
    <cellStyle name="Moneda 3 4 19 3" xfId="1497"/>
    <cellStyle name="Moneda 3 4 19 4" xfId="1498"/>
    <cellStyle name="Moneda 3 4 2" xfId="127"/>
    <cellStyle name="Moneda 3 4 2 2" xfId="1499"/>
    <cellStyle name="Moneda 3 4 2 3" xfId="1500"/>
    <cellStyle name="Moneda 3 4 2 4" xfId="1501"/>
    <cellStyle name="Moneda 3 4 20" xfId="823"/>
    <cellStyle name="Moneda 3 4 20 2" xfId="1502"/>
    <cellStyle name="Moneda 3 4 20 3" xfId="1503"/>
    <cellStyle name="Moneda 3 4 20 4" xfId="1504"/>
    <cellStyle name="Moneda 3 4 21" xfId="1505"/>
    <cellStyle name="Moneda 3 4 22" xfId="1506"/>
    <cellStyle name="Moneda 3 4 23" xfId="1507"/>
    <cellStyle name="Moneda 3 4 3" xfId="165"/>
    <cellStyle name="Moneda 3 4 3 2" xfId="1508"/>
    <cellStyle name="Moneda 3 4 3 3" xfId="1509"/>
    <cellStyle name="Moneda 3 4 3 4" xfId="1510"/>
    <cellStyle name="Moneda 3 4 4" xfId="205"/>
    <cellStyle name="Moneda 3 4 4 2" xfId="1511"/>
    <cellStyle name="Moneda 3 4 4 3" xfId="1512"/>
    <cellStyle name="Moneda 3 4 4 4" xfId="1513"/>
    <cellStyle name="Moneda 3 4 5" xfId="239"/>
    <cellStyle name="Moneda 3 4 5 2" xfId="1514"/>
    <cellStyle name="Moneda 3 4 5 3" xfId="1515"/>
    <cellStyle name="Moneda 3 4 5 4" xfId="1516"/>
    <cellStyle name="Moneda 3 4 6" xfId="280"/>
    <cellStyle name="Moneda 3 4 6 2" xfId="1517"/>
    <cellStyle name="Moneda 3 4 6 3" xfId="1518"/>
    <cellStyle name="Moneda 3 4 6 4" xfId="1519"/>
    <cellStyle name="Moneda 3 4 7" xfId="320"/>
    <cellStyle name="Moneda 3 4 7 2" xfId="1520"/>
    <cellStyle name="Moneda 3 4 7 3" xfId="1521"/>
    <cellStyle name="Moneda 3 4 7 4" xfId="1522"/>
    <cellStyle name="Moneda 3 4 8" xfId="357"/>
    <cellStyle name="Moneda 3 4 8 2" xfId="1523"/>
    <cellStyle name="Moneda 3 4 8 3" xfId="1524"/>
    <cellStyle name="Moneda 3 4 8 4" xfId="1525"/>
    <cellStyle name="Moneda 3 4 9" xfId="406"/>
    <cellStyle name="Moneda 3 4 9 2" xfId="1526"/>
    <cellStyle name="Moneda 3 4 9 3" xfId="1527"/>
    <cellStyle name="Moneda 3 4 9 4" xfId="1528"/>
    <cellStyle name="Moneda 3 5" xfId="73"/>
    <cellStyle name="Moneda 3 5 10" xfId="444"/>
    <cellStyle name="Moneda 3 5 10 2" xfId="1529"/>
    <cellStyle name="Moneda 3 5 10 3" xfId="1530"/>
    <cellStyle name="Moneda 3 5 10 4" xfId="1531"/>
    <cellStyle name="Moneda 3 5 11" xfId="484"/>
    <cellStyle name="Moneda 3 5 11 2" xfId="1532"/>
    <cellStyle name="Moneda 3 5 11 3" xfId="1533"/>
    <cellStyle name="Moneda 3 5 11 4" xfId="1534"/>
    <cellStyle name="Moneda 3 5 12" xfId="528"/>
    <cellStyle name="Moneda 3 5 12 2" xfId="1535"/>
    <cellStyle name="Moneda 3 5 12 3" xfId="1536"/>
    <cellStyle name="Moneda 3 5 12 4" xfId="1537"/>
    <cellStyle name="Moneda 3 5 13" xfId="588"/>
    <cellStyle name="Moneda 3 5 13 2" xfId="1538"/>
    <cellStyle name="Moneda 3 5 13 3" xfId="1539"/>
    <cellStyle name="Moneda 3 5 13 4" xfId="1540"/>
    <cellStyle name="Moneda 3 5 14" xfId="621"/>
    <cellStyle name="Moneda 3 5 14 2" xfId="1541"/>
    <cellStyle name="Moneda 3 5 14 3" xfId="1542"/>
    <cellStyle name="Moneda 3 5 14 4" xfId="1543"/>
    <cellStyle name="Moneda 3 5 15" xfId="654"/>
    <cellStyle name="Moneda 3 5 15 2" xfId="1544"/>
    <cellStyle name="Moneda 3 5 15 3" xfId="1545"/>
    <cellStyle name="Moneda 3 5 15 4" xfId="1546"/>
    <cellStyle name="Moneda 3 5 16" xfId="688"/>
    <cellStyle name="Moneda 3 5 16 2" xfId="1547"/>
    <cellStyle name="Moneda 3 5 16 3" xfId="1548"/>
    <cellStyle name="Moneda 3 5 16 4" xfId="1549"/>
    <cellStyle name="Moneda 3 5 17" xfId="721"/>
    <cellStyle name="Moneda 3 5 17 2" xfId="1550"/>
    <cellStyle name="Moneda 3 5 17 3" xfId="1551"/>
    <cellStyle name="Moneda 3 5 17 4" xfId="1552"/>
    <cellStyle name="Moneda 3 5 18" xfId="755"/>
    <cellStyle name="Moneda 3 5 18 2" xfId="1553"/>
    <cellStyle name="Moneda 3 5 18 3" xfId="1554"/>
    <cellStyle name="Moneda 3 5 18 4" xfId="1555"/>
    <cellStyle name="Moneda 3 5 19" xfId="790"/>
    <cellStyle name="Moneda 3 5 19 2" xfId="1556"/>
    <cellStyle name="Moneda 3 5 19 3" xfId="1557"/>
    <cellStyle name="Moneda 3 5 19 4" xfId="1558"/>
    <cellStyle name="Moneda 3 5 2" xfId="130"/>
    <cellStyle name="Moneda 3 5 2 2" xfId="1559"/>
    <cellStyle name="Moneda 3 5 2 3" xfId="1560"/>
    <cellStyle name="Moneda 3 5 2 4" xfId="1561"/>
    <cellStyle name="Moneda 3 5 20" xfId="825"/>
    <cellStyle name="Moneda 3 5 20 2" xfId="1562"/>
    <cellStyle name="Moneda 3 5 20 3" xfId="1563"/>
    <cellStyle name="Moneda 3 5 20 4" xfId="1564"/>
    <cellStyle name="Moneda 3 5 21" xfId="1565"/>
    <cellStyle name="Moneda 3 5 22" xfId="1566"/>
    <cellStyle name="Moneda 3 5 23" xfId="1567"/>
    <cellStyle name="Moneda 3 5 3" xfId="167"/>
    <cellStyle name="Moneda 3 5 3 2" xfId="1568"/>
    <cellStyle name="Moneda 3 5 3 3" xfId="1569"/>
    <cellStyle name="Moneda 3 5 3 4" xfId="1570"/>
    <cellStyle name="Moneda 3 5 4" xfId="207"/>
    <cellStyle name="Moneda 3 5 4 2" xfId="1571"/>
    <cellStyle name="Moneda 3 5 4 3" xfId="1572"/>
    <cellStyle name="Moneda 3 5 4 4" xfId="1573"/>
    <cellStyle name="Moneda 3 5 5" xfId="241"/>
    <cellStyle name="Moneda 3 5 5 2" xfId="1574"/>
    <cellStyle name="Moneda 3 5 5 3" xfId="1575"/>
    <cellStyle name="Moneda 3 5 5 4" xfId="1576"/>
    <cellStyle name="Moneda 3 5 6" xfId="282"/>
    <cellStyle name="Moneda 3 5 6 2" xfId="1577"/>
    <cellStyle name="Moneda 3 5 6 3" xfId="1578"/>
    <cellStyle name="Moneda 3 5 6 4" xfId="1579"/>
    <cellStyle name="Moneda 3 5 7" xfId="322"/>
    <cellStyle name="Moneda 3 5 7 2" xfId="1580"/>
    <cellStyle name="Moneda 3 5 7 3" xfId="1581"/>
    <cellStyle name="Moneda 3 5 7 4" xfId="1582"/>
    <cellStyle name="Moneda 3 5 8" xfId="359"/>
    <cellStyle name="Moneda 3 5 8 2" xfId="1583"/>
    <cellStyle name="Moneda 3 5 8 3" xfId="1584"/>
    <cellStyle name="Moneda 3 5 8 4" xfId="1585"/>
    <cellStyle name="Moneda 3 5 9" xfId="408"/>
    <cellStyle name="Moneda 3 5 9 2" xfId="1586"/>
    <cellStyle name="Moneda 3 5 9 3" xfId="1587"/>
    <cellStyle name="Moneda 3 5 9 4" xfId="1588"/>
    <cellStyle name="Moneda 3 6" xfId="75"/>
    <cellStyle name="Moneda 3 6 10" xfId="446"/>
    <cellStyle name="Moneda 3 6 10 2" xfId="1589"/>
    <cellStyle name="Moneda 3 6 10 3" xfId="1590"/>
    <cellStyle name="Moneda 3 6 10 4" xfId="1591"/>
    <cellStyle name="Moneda 3 6 11" xfId="486"/>
    <cellStyle name="Moneda 3 6 11 2" xfId="1592"/>
    <cellStyle name="Moneda 3 6 11 3" xfId="1593"/>
    <cellStyle name="Moneda 3 6 11 4" xfId="1594"/>
    <cellStyle name="Moneda 3 6 12" xfId="530"/>
    <cellStyle name="Moneda 3 6 12 2" xfId="1595"/>
    <cellStyle name="Moneda 3 6 12 3" xfId="1596"/>
    <cellStyle name="Moneda 3 6 12 4" xfId="1597"/>
    <cellStyle name="Moneda 3 6 13" xfId="590"/>
    <cellStyle name="Moneda 3 6 13 2" xfId="1598"/>
    <cellStyle name="Moneda 3 6 13 3" xfId="1599"/>
    <cellStyle name="Moneda 3 6 13 4" xfId="1600"/>
    <cellStyle name="Moneda 3 6 14" xfId="623"/>
    <cellStyle name="Moneda 3 6 14 2" xfId="1601"/>
    <cellStyle name="Moneda 3 6 14 3" xfId="1602"/>
    <cellStyle name="Moneda 3 6 14 4" xfId="1603"/>
    <cellStyle name="Moneda 3 6 15" xfId="656"/>
    <cellStyle name="Moneda 3 6 15 2" xfId="1604"/>
    <cellStyle name="Moneda 3 6 15 3" xfId="1605"/>
    <cellStyle name="Moneda 3 6 15 4" xfId="1606"/>
    <cellStyle name="Moneda 3 6 16" xfId="690"/>
    <cellStyle name="Moneda 3 6 16 2" xfId="1607"/>
    <cellStyle name="Moneda 3 6 16 3" xfId="1608"/>
    <cellStyle name="Moneda 3 6 16 4" xfId="1609"/>
    <cellStyle name="Moneda 3 6 17" xfId="723"/>
    <cellStyle name="Moneda 3 6 17 2" xfId="1610"/>
    <cellStyle name="Moneda 3 6 17 3" xfId="1611"/>
    <cellStyle name="Moneda 3 6 17 4" xfId="1612"/>
    <cellStyle name="Moneda 3 6 18" xfId="757"/>
    <cellStyle name="Moneda 3 6 18 2" xfId="1613"/>
    <cellStyle name="Moneda 3 6 18 3" xfId="1614"/>
    <cellStyle name="Moneda 3 6 18 4" xfId="1615"/>
    <cellStyle name="Moneda 3 6 19" xfId="792"/>
    <cellStyle name="Moneda 3 6 19 2" xfId="1616"/>
    <cellStyle name="Moneda 3 6 19 3" xfId="1617"/>
    <cellStyle name="Moneda 3 6 19 4" xfId="1618"/>
    <cellStyle name="Moneda 3 6 2" xfId="132"/>
    <cellStyle name="Moneda 3 6 2 2" xfId="1619"/>
    <cellStyle name="Moneda 3 6 2 3" xfId="1620"/>
    <cellStyle name="Moneda 3 6 2 4" xfId="1621"/>
    <cellStyle name="Moneda 3 6 20" xfId="827"/>
    <cellStyle name="Moneda 3 6 20 2" xfId="1622"/>
    <cellStyle name="Moneda 3 6 20 3" xfId="1623"/>
    <cellStyle name="Moneda 3 6 20 4" xfId="1624"/>
    <cellStyle name="Moneda 3 6 21" xfId="1625"/>
    <cellStyle name="Moneda 3 6 22" xfId="1626"/>
    <cellStyle name="Moneda 3 6 23" xfId="1627"/>
    <cellStyle name="Moneda 3 6 3" xfId="169"/>
    <cellStyle name="Moneda 3 6 3 2" xfId="1628"/>
    <cellStyle name="Moneda 3 6 3 3" xfId="1629"/>
    <cellStyle name="Moneda 3 6 3 4" xfId="1630"/>
    <cellStyle name="Moneda 3 6 4" xfId="209"/>
    <cellStyle name="Moneda 3 6 4 2" xfId="1631"/>
    <cellStyle name="Moneda 3 6 4 3" xfId="1632"/>
    <cellStyle name="Moneda 3 6 4 4" xfId="1633"/>
    <cellStyle name="Moneda 3 6 5" xfId="243"/>
    <cellStyle name="Moneda 3 6 5 2" xfId="1634"/>
    <cellStyle name="Moneda 3 6 5 3" xfId="1635"/>
    <cellStyle name="Moneda 3 6 5 4" xfId="1636"/>
    <cellStyle name="Moneda 3 6 6" xfId="284"/>
    <cellStyle name="Moneda 3 6 6 2" xfId="1637"/>
    <cellStyle name="Moneda 3 6 6 3" xfId="1638"/>
    <cellStyle name="Moneda 3 6 6 4" xfId="1639"/>
    <cellStyle name="Moneda 3 6 7" xfId="324"/>
    <cellStyle name="Moneda 3 6 7 2" xfId="1640"/>
    <cellStyle name="Moneda 3 6 7 3" xfId="1641"/>
    <cellStyle name="Moneda 3 6 7 4" xfId="1642"/>
    <cellStyle name="Moneda 3 6 8" xfId="361"/>
    <cellStyle name="Moneda 3 6 8 2" xfId="1643"/>
    <cellStyle name="Moneda 3 6 8 3" xfId="1644"/>
    <cellStyle name="Moneda 3 6 8 4" xfId="1645"/>
    <cellStyle name="Moneda 3 6 9" xfId="410"/>
    <cellStyle name="Moneda 3 6 9 2" xfId="1646"/>
    <cellStyle name="Moneda 3 6 9 3" xfId="1647"/>
    <cellStyle name="Moneda 3 6 9 4" xfId="1648"/>
    <cellStyle name="Moneda 3 7" xfId="77"/>
    <cellStyle name="Moneda 3 7 10" xfId="448"/>
    <cellStyle name="Moneda 3 7 10 2" xfId="1649"/>
    <cellStyle name="Moneda 3 7 10 3" xfId="1650"/>
    <cellStyle name="Moneda 3 7 10 4" xfId="1651"/>
    <cellStyle name="Moneda 3 7 11" xfId="488"/>
    <cellStyle name="Moneda 3 7 11 2" xfId="1652"/>
    <cellStyle name="Moneda 3 7 11 3" xfId="1653"/>
    <cellStyle name="Moneda 3 7 11 4" xfId="1654"/>
    <cellStyle name="Moneda 3 7 12" xfId="532"/>
    <cellStyle name="Moneda 3 7 12 2" xfId="1655"/>
    <cellStyle name="Moneda 3 7 12 3" xfId="1656"/>
    <cellStyle name="Moneda 3 7 12 4" xfId="1657"/>
    <cellStyle name="Moneda 3 7 13" xfId="592"/>
    <cellStyle name="Moneda 3 7 13 2" xfId="1658"/>
    <cellStyle name="Moneda 3 7 13 3" xfId="1659"/>
    <cellStyle name="Moneda 3 7 13 4" xfId="1660"/>
    <cellStyle name="Moneda 3 7 14" xfId="625"/>
    <cellStyle name="Moneda 3 7 14 2" xfId="1661"/>
    <cellStyle name="Moneda 3 7 14 3" xfId="1662"/>
    <cellStyle name="Moneda 3 7 14 4" xfId="1663"/>
    <cellStyle name="Moneda 3 7 15" xfId="658"/>
    <cellStyle name="Moneda 3 7 15 2" xfId="1664"/>
    <cellStyle name="Moneda 3 7 15 3" xfId="1665"/>
    <cellStyle name="Moneda 3 7 15 4" xfId="1666"/>
    <cellStyle name="Moneda 3 7 16" xfId="692"/>
    <cellStyle name="Moneda 3 7 16 2" xfId="1667"/>
    <cellStyle name="Moneda 3 7 16 3" xfId="1668"/>
    <cellStyle name="Moneda 3 7 16 4" xfId="1669"/>
    <cellStyle name="Moneda 3 7 17" xfId="725"/>
    <cellStyle name="Moneda 3 7 17 2" xfId="1670"/>
    <cellStyle name="Moneda 3 7 17 3" xfId="1671"/>
    <cellStyle name="Moneda 3 7 17 4" xfId="1672"/>
    <cellStyle name="Moneda 3 7 18" xfId="759"/>
    <cellStyle name="Moneda 3 7 18 2" xfId="1673"/>
    <cellStyle name="Moneda 3 7 18 3" xfId="1674"/>
    <cellStyle name="Moneda 3 7 18 4" xfId="1675"/>
    <cellStyle name="Moneda 3 7 19" xfId="794"/>
    <cellStyle name="Moneda 3 7 19 2" xfId="1676"/>
    <cellStyle name="Moneda 3 7 19 3" xfId="1677"/>
    <cellStyle name="Moneda 3 7 19 4" xfId="1678"/>
    <cellStyle name="Moneda 3 7 2" xfId="134"/>
    <cellStyle name="Moneda 3 7 2 2" xfId="1679"/>
    <cellStyle name="Moneda 3 7 2 3" xfId="1680"/>
    <cellStyle name="Moneda 3 7 2 4" xfId="1681"/>
    <cellStyle name="Moneda 3 7 20" xfId="829"/>
    <cellStyle name="Moneda 3 7 20 2" xfId="1682"/>
    <cellStyle name="Moneda 3 7 20 3" xfId="1683"/>
    <cellStyle name="Moneda 3 7 20 4" xfId="1684"/>
    <cellStyle name="Moneda 3 7 21" xfId="1685"/>
    <cellStyle name="Moneda 3 7 22" xfId="1686"/>
    <cellStyle name="Moneda 3 7 23" xfId="1687"/>
    <cellStyle name="Moneda 3 7 3" xfId="171"/>
    <cellStyle name="Moneda 3 7 3 2" xfId="1688"/>
    <cellStyle name="Moneda 3 7 3 3" xfId="1689"/>
    <cellStyle name="Moneda 3 7 3 4" xfId="1690"/>
    <cellStyle name="Moneda 3 7 4" xfId="211"/>
    <cellStyle name="Moneda 3 7 4 2" xfId="1691"/>
    <cellStyle name="Moneda 3 7 4 3" xfId="1692"/>
    <cellStyle name="Moneda 3 7 4 4" xfId="1693"/>
    <cellStyle name="Moneda 3 7 5" xfId="245"/>
    <cellStyle name="Moneda 3 7 5 2" xfId="1694"/>
    <cellStyle name="Moneda 3 7 5 3" xfId="1695"/>
    <cellStyle name="Moneda 3 7 5 4" xfId="1696"/>
    <cellStyle name="Moneda 3 7 6" xfId="286"/>
    <cellStyle name="Moneda 3 7 6 2" xfId="1697"/>
    <cellStyle name="Moneda 3 7 6 3" xfId="1698"/>
    <cellStyle name="Moneda 3 7 6 4" xfId="1699"/>
    <cellStyle name="Moneda 3 7 7" xfId="326"/>
    <cellStyle name="Moneda 3 7 7 2" xfId="1700"/>
    <cellStyle name="Moneda 3 7 7 3" xfId="1701"/>
    <cellStyle name="Moneda 3 7 7 4" xfId="1702"/>
    <cellStyle name="Moneda 3 7 8" xfId="363"/>
    <cellStyle name="Moneda 3 7 8 2" xfId="1703"/>
    <cellStyle name="Moneda 3 7 8 3" xfId="1704"/>
    <cellStyle name="Moneda 3 7 8 4" xfId="1705"/>
    <cellStyle name="Moneda 3 7 9" xfId="412"/>
    <cellStyle name="Moneda 3 7 9 2" xfId="1706"/>
    <cellStyle name="Moneda 3 7 9 3" xfId="1707"/>
    <cellStyle name="Moneda 3 7 9 4" xfId="1708"/>
    <cellStyle name="Moneda 3 8" xfId="86"/>
    <cellStyle name="Moneda 3 8 10" xfId="456"/>
    <cellStyle name="Moneda 3 8 10 2" xfId="1709"/>
    <cellStyle name="Moneda 3 8 10 3" xfId="1710"/>
    <cellStyle name="Moneda 3 8 10 4" xfId="1711"/>
    <cellStyle name="Moneda 3 8 11" xfId="496"/>
    <cellStyle name="Moneda 3 8 11 2" xfId="1712"/>
    <cellStyle name="Moneda 3 8 11 3" xfId="1713"/>
    <cellStyle name="Moneda 3 8 11 4" xfId="1714"/>
    <cellStyle name="Moneda 3 8 12" xfId="540"/>
    <cellStyle name="Moneda 3 8 12 2" xfId="1715"/>
    <cellStyle name="Moneda 3 8 12 3" xfId="1716"/>
    <cellStyle name="Moneda 3 8 12 4" xfId="1717"/>
    <cellStyle name="Moneda 3 8 13" xfId="600"/>
    <cellStyle name="Moneda 3 8 13 2" xfId="1718"/>
    <cellStyle name="Moneda 3 8 13 3" xfId="1719"/>
    <cellStyle name="Moneda 3 8 13 4" xfId="1720"/>
    <cellStyle name="Moneda 3 8 14" xfId="633"/>
    <cellStyle name="Moneda 3 8 14 2" xfId="1721"/>
    <cellStyle name="Moneda 3 8 14 3" xfId="1722"/>
    <cellStyle name="Moneda 3 8 14 4" xfId="1723"/>
    <cellStyle name="Moneda 3 8 15" xfId="666"/>
    <cellStyle name="Moneda 3 8 15 2" xfId="1724"/>
    <cellStyle name="Moneda 3 8 15 3" xfId="1725"/>
    <cellStyle name="Moneda 3 8 15 4" xfId="1726"/>
    <cellStyle name="Moneda 3 8 16" xfId="700"/>
    <cellStyle name="Moneda 3 8 16 2" xfId="1727"/>
    <cellStyle name="Moneda 3 8 16 3" xfId="1728"/>
    <cellStyle name="Moneda 3 8 16 4" xfId="1729"/>
    <cellStyle name="Moneda 3 8 17" xfId="733"/>
    <cellStyle name="Moneda 3 8 17 2" xfId="1730"/>
    <cellStyle name="Moneda 3 8 17 3" xfId="1731"/>
    <cellStyle name="Moneda 3 8 17 4" xfId="1732"/>
    <cellStyle name="Moneda 3 8 18" xfId="767"/>
    <cellStyle name="Moneda 3 8 18 2" xfId="1733"/>
    <cellStyle name="Moneda 3 8 18 3" xfId="1734"/>
    <cellStyle name="Moneda 3 8 18 4" xfId="1735"/>
    <cellStyle name="Moneda 3 8 19" xfId="802"/>
    <cellStyle name="Moneda 3 8 19 2" xfId="1736"/>
    <cellStyle name="Moneda 3 8 19 3" xfId="1737"/>
    <cellStyle name="Moneda 3 8 19 4" xfId="1738"/>
    <cellStyle name="Moneda 3 8 2" xfId="143"/>
    <cellStyle name="Moneda 3 8 2 2" xfId="1739"/>
    <cellStyle name="Moneda 3 8 2 3" xfId="1740"/>
    <cellStyle name="Moneda 3 8 2 4" xfId="1741"/>
    <cellStyle name="Moneda 3 8 20" xfId="837"/>
    <cellStyle name="Moneda 3 8 20 2" xfId="1742"/>
    <cellStyle name="Moneda 3 8 20 3" xfId="1743"/>
    <cellStyle name="Moneda 3 8 20 4" xfId="1744"/>
    <cellStyle name="Moneda 3 8 21" xfId="1745"/>
    <cellStyle name="Moneda 3 8 22" xfId="1746"/>
    <cellStyle name="Moneda 3 8 23" xfId="1747"/>
    <cellStyle name="Moneda 3 8 3" xfId="179"/>
    <cellStyle name="Moneda 3 8 3 2" xfId="1748"/>
    <cellStyle name="Moneda 3 8 3 3" xfId="1749"/>
    <cellStyle name="Moneda 3 8 3 4" xfId="1750"/>
    <cellStyle name="Moneda 3 8 4" xfId="219"/>
    <cellStyle name="Moneda 3 8 4 2" xfId="1751"/>
    <cellStyle name="Moneda 3 8 4 3" xfId="1752"/>
    <cellStyle name="Moneda 3 8 4 4" xfId="1753"/>
    <cellStyle name="Moneda 3 8 5" xfId="253"/>
    <cellStyle name="Moneda 3 8 5 2" xfId="1754"/>
    <cellStyle name="Moneda 3 8 5 3" xfId="1755"/>
    <cellStyle name="Moneda 3 8 5 4" xfId="1756"/>
    <cellStyle name="Moneda 3 8 6" xfId="294"/>
    <cellStyle name="Moneda 3 8 6 2" xfId="1757"/>
    <cellStyle name="Moneda 3 8 6 3" xfId="1758"/>
    <cellStyle name="Moneda 3 8 6 4" xfId="1759"/>
    <cellStyle name="Moneda 3 8 7" xfId="334"/>
    <cellStyle name="Moneda 3 8 7 2" xfId="1760"/>
    <cellStyle name="Moneda 3 8 7 3" xfId="1761"/>
    <cellStyle name="Moneda 3 8 7 4" xfId="1762"/>
    <cellStyle name="Moneda 3 8 8" xfId="371"/>
    <cellStyle name="Moneda 3 8 8 2" xfId="1763"/>
    <cellStyle name="Moneda 3 8 8 3" xfId="1764"/>
    <cellStyle name="Moneda 3 8 8 4" xfId="1765"/>
    <cellStyle name="Moneda 3 8 9" xfId="420"/>
    <cellStyle name="Moneda 3 8 9 2" xfId="1766"/>
    <cellStyle name="Moneda 3 8 9 3" xfId="1767"/>
    <cellStyle name="Moneda 3 8 9 4" xfId="1768"/>
    <cellStyle name="Moneda 3 9" xfId="88"/>
    <cellStyle name="Moneda 3 9 10" xfId="458"/>
    <cellStyle name="Moneda 3 9 10 2" xfId="1769"/>
    <cellStyle name="Moneda 3 9 10 3" xfId="1770"/>
    <cellStyle name="Moneda 3 9 10 4" xfId="1771"/>
    <cellStyle name="Moneda 3 9 11" xfId="498"/>
    <cellStyle name="Moneda 3 9 11 2" xfId="1772"/>
    <cellStyle name="Moneda 3 9 11 3" xfId="1773"/>
    <cellStyle name="Moneda 3 9 11 4" xfId="1774"/>
    <cellStyle name="Moneda 3 9 12" xfId="542"/>
    <cellStyle name="Moneda 3 9 12 2" xfId="1775"/>
    <cellStyle name="Moneda 3 9 12 3" xfId="1776"/>
    <cellStyle name="Moneda 3 9 12 4" xfId="1777"/>
    <cellStyle name="Moneda 3 9 13" xfId="602"/>
    <cellStyle name="Moneda 3 9 13 2" xfId="1778"/>
    <cellStyle name="Moneda 3 9 13 3" xfId="1779"/>
    <cellStyle name="Moneda 3 9 13 4" xfId="1780"/>
    <cellStyle name="Moneda 3 9 14" xfId="635"/>
    <cellStyle name="Moneda 3 9 14 2" xfId="1781"/>
    <cellStyle name="Moneda 3 9 14 3" xfId="1782"/>
    <cellStyle name="Moneda 3 9 14 4" xfId="1783"/>
    <cellStyle name="Moneda 3 9 15" xfId="668"/>
    <cellStyle name="Moneda 3 9 15 2" xfId="1784"/>
    <cellStyle name="Moneda 3 9 15 3" xfId="1785"/>
    <cellStyle name="Moneda 3 9 15 4" xfId="1786"/>
    <cellStyle name="Moneda 3 9 16" xfId="702"/>
    <cellStyle name="Moneda 3 9 16 2" xfId="1787"/>
    <cellStyle name="Moneda 3 9 16 3" xfId="1788"/>
    <cellStyle name="Moneda 3 9 16 4" xfId="1789"/>
    <cellStyle name="Moneda 3 9 17" xfId="735"/>
    <cellStyle name="Moneda 3 9 17 2" xfId="1790"/>
    <cellStyle name="Moneda 3 9 17 3" xfId="1791"/>
    <cellStyle name="Moneda 3 9 17 4" xfId="1792"/>
    <cellStyle name="Moneda 3 9 18" xfId="769"/>
    <cellStyle name="Moneda 3 9 18 2" xfId="1793"/>
    <cellStyle name="Moneda 3 9 18 3" xfId="1794"/>
    <cellStyle name="Moneda 3 9 18 4" xfId="1795"/>
    <cellStyle name="Moneda 3 9 19" xfId="804"/>
    <cellStyle name="Moneda 3 9 19 2" xfId="1796"/>
    <cellStyle name="Moneda 3 9 19 3" xfId="1797"/>
    <cellStyle name="Moneda 3 9 19 4" xfId="1798"/>
    <cellStyle name="Moneda 3 9 2" xfId="145"/>
    <cellStyle name="Moneda 3 9 2 2" xfId="1799"/>
    <cellStyle name="Moneda 3 9 2 3" xfId="1800"/>
    <cellStyle name="Moneda 3 9 2 4" xfId="1801"/>
    <cellStyle name="Moneda 3 9 20" xfId="839"/>
    <cellStyle name="Moneda 3 9 20 2" xfId="1802"/>
    <cellStyle name="Moneda 3 9 20 3" xfId="1803"/>
    <cellStyle name="Moneda 3 9 20 4" xfId="1804"/>
    <cellStyle name="Moneda 3 9 21" xfId="1805"/>
    <cellStyle name="Moneda 3 9 22" xfId="1806"/>
    <cellStyle name="Moneda 3 9 23" xfId="1807"/>
    <cellStyle name="Moneda 3 9 3" xfId="181"/>
    <cellStyle name="Moneda 3 9 3 2" xfId="1808"/>
    <cellStyle name="Moneda 3 9 3 3" xfId="1809"/>
    <cellStyle name="Moneda 3 9 3 4" xfId="1810"/>
    <cellStyle name="Moneda 3 9 4" xfId="221"/>
    <cellStyle name="Moneda 3 9 4 2" xfId="1811"/>
    <cellStyle name="Moneda 3 9 4 3" xfId="1812"/>
    <cellStyle name="Moneda 3 9 4 4" xfId="1813"/>
    <cellStyle name="Moneda 3 9 5" xfId="255"/>
    <cellStyle name="Moneda 3 9 5 2" xfId="1814"/>
    <cellStyle name="Moneda 3 9 5 3" xfId="1815"/>
    <cellStyle name="Moneda 3 9 5 4" xfId="1816"/>
    <cellStyle name="Moneda 3 9 6" xfId="296"/>
    <cellStyle name="Moneda 3 9 6 2" xfId="1817"/>
    <cellStyle name="Moneda 3 9 6 3" xfId="1818"/>
    <cellStyle name="Moneda 3 9 6 4" xfId="1819"/>
    <cellStyle name="Moneda 3 9 7" xfId="336"/>
    <cellStyle name="Moneda 3 9 7 2" xfId="1820"/>
    <cellStyle name="Moneda 3 9 7 3" xfId="1821"/>
    <cellStyle name="Moneda 3 9 7 4" xfId="1822"/>
    <cellStyle name="Moneda 3 9 8" xfId="373"/>
    <cellStyle name="Moneda 3 9 8 2" xfId="1823"/>
    <cellStyle name="Moneda 3 9 8 3" xfId="1824"/>
    <cellStyle name="Moneda 3 9 8 4" xfId="1825"/>
    <cellStyle name="Moneda 3 9 9" xfId="422"/>
    <cellStyle name="Moneda 3 9 9 2" xfId="1826"/>
    <cellStyle name="Moneda 3 9 9 3" xfId="1827"/>
    <cellStyle name="Moneda 3 9 9 4" xfId="1828"/>
    <cellStyle name="Moneda 30" xfId="388"/>
    <cellStyle name="Moneda 30 2" xfId="1829"/>
    <cellStyle name="Moneda 30 3" xfId="1830"/>
    <cellStyle name="Moneda 30 4" xfId="1831"/>
    <cellStyle name="Moneda 31" xfId="390"/>
    <cellStyle name="Moneda 31 2" xfId="1832"/>
    <cellStyle name="Moneda 31 3" xfId="1833"/>
    <cellStyle name="Moneda 31 4" xfId="1834"/>
    <cellStyle name="Moneda 32" xfId="392"/>
    <cellStyle name="Moneda 32 2" xfId="1835"/>
    <cellStyle name="Moneda 32 3" xfId="1836"/>
    <cellStyle name="Moneda 32 4" xfId="1837"/>
    <cellStyle name="Moneda 33" xfId="34"/>
    <cellStyle name="Moneda 33 2" xfId="394"/>
    <cellStyle name="Moneda 33 2 2" xfId="1838"/>
    <cellStyle name="Moneda 33 2 3" xfId="1839"/>
    <cellStyle name="Moneda 33 2 4" xfId="1840"/>
    <cellStyle name="Moneda 33 3" xfId="1841"/>
    <cellStyle name="Moneda 33 4" xfId="1842"/>
    <cellStyle name="Moneda 33 5" xfId="1843"/>
    <cellStyle name="Moneda 34" xfId="431"/>
    <cellStyle name="Moneda 34 2" xfId="1844"/>
    <cellStyle name="Moneda 34 3" xfId="1845"/>
    <cellStyle name="Moneda 34 4" xfId="1846"/>
    <cellStyle name="Moneda 35" xfId="467"/>
    <cellStyle name="Moneda 35 2" xfId="1847"/>
    <cellStyle name="Moneda 35 3" xfId="1848"/>
    <cellStyle name="Moneda 35 4" xfId="1849"/>
    <cellStyle name="Moneda 36" xfId="471"/>
    <cellStyle name="Moneda 36 2" xfId="1850"/>
    <cellStyle name="Moneda 36 3" xfId="1851"/>
    <cellStyle name="Moneda 36 4" xfId="1852"/>
    <cellStyle name="Moneda 37" xfId="507"/>
    <cellStyle name="Moneda 37 2" xfId="1853"/>
    <cellStyle name="Moneda 37 3" xfId="1854"/>
    <cellStyle name="Moneda 37 4" xfId="1855"/>
    <cellStyle name="Moneda 38" xfId="47"/>
    <cellStyle name="Moneda 38 2" xfId="509"/>
    <cellStyle name="Moneda 38 2 2" xfId="1856"/>
    <cellStyle name="Moneda 38 2 3" xfId="1857"/>
    <cellStyle name="Moneda 38 2 4" xfId="1858"/>
    <cellStyle name="Moneda 38 3" xfId="1859"/>
    <cellStyle name="Moneda 38 4" xfId="1860"/>
    <cellStyle name="Moneda 38 5" xfId="1861"/>
    <cellStyle name="Moneda 39" xfId="50"/>
    <cellStyle name="Moneda 39 2" xfId="513"/>
    <cellStyle name="Moneda 39 2 2" xfId="1862"/>
    <cellStyle name="Moneda 39 2 3" xfId="1863"/>
    <cellStyle name="Moneda 39 2 4" xfId="1864"/>
    <cellStyle name="Moneda 39 3" xfId="1865"/>
    <cellStyle name="Moneda 39 4" xfId="1866"/>
    <cellStyle name="Moneda 39 5" xfId="1867"/>
    <cellStyle name="Moneda 4" xfId="61"/>
    <cellStyle name="Moneda 4 2" xfId="118"/>
    <cellStyle name="Moneda 4 2 2" xfId="575"/>
    <cellStyle name="Moneda 4 2 2 2" xfId="1868"/>
    <cellStyle name="Moneda 4 2 2 3" xfId="1869"/>
    <cellStyle name="Moneda 4 2 2 4" xfId="1870"/>
    <cellStyle name="Moneda 4 2 3" xfId="1871"/>
    <cellStyle name="Moneda 4 2 4" xfId="1872"/>
    <cellStyle name="Moneda 4 2 5" xfId="1873"/>
    <cellStyle name="Moneda 4 3" xfId="571"/>
    <cellStyle name="Moneda 4 3 2" xfId="1874"/>
    <cellStyle name="Moneda 4 3 3" xfId="1875"/>
    <cellStyle name="Moneda 4 3 4" xfId="1876"/>
    <cellStyle name="Moneda 4 4" xfId="1877"/>
    <cellStyle name="Moneda 4 5" xfId="1878"/>
    <cellStyle name="Moneda 4 6" xfId="1879"/>
    <cellStyle name="Moneda 40" xfId="551"/>
    <cellStyle name="Moneda 40 2" xfId="1880"/>
    <cellStyle name="Moneda 40 3" xfId="1881"/>
    <cellStyle name="Moneda 40 4" xfId="1882"/>
    <cellStyle name="Moneda 41" xfId="555"/>
    <cellStyle name="Moneda 41 2" xfId="1883"/>
    <cellStyle name="Moneda 41 3" xfId="1884"/>
    <cellStyle name="Moneda 41 4" xfId="1885"/>
    <cellStyle name="Moneda 42" xfId="559"/>
    <cellStyle name="Moneda 42 2" xfId="1886"/>
    <cellStyle name="Moneda 42 3" xfId="1887"/>
    <cellStyle name="Moneda 42 4" xfId="1888"/>
    <cellStyle name="Moneda 43" xfId="563"/>
    <cellStyle name="Moneda 43 2" xfId="1889"/>
    <cellStyle name="Moneda 43 3" xfId="1890"/>
    <cellStyle name="Moneda 43 4" xfId="1891"/>
    <cellStyle name="Moneda 44" xfId="4"/>
    <cellStyle name="Moneda 44 2" xfId="848"/>
    <cellStyle name="Moneda 44 2 2" xfId="1892"/>
    <cellStyle name="Moneda 44 2 3" xfId="1893"/>
    <cellStyle name="Moneda 44 2 4" xfId="1894"/>
    <cellStyle name="Moneda 44 3" xfId="1895"/>
    <cellStyle name="Moneda 44 4" xfId="1896"/>
    <cellStyle name="Moneda 44 5" xfId="1897"/>
    <cellStyle name="Moneda 45" xfId="564"/>
    <cellStyle name="Moneda 45 2" xfId="1898"/>
    <cellStyle name="Moneda 45 3" xfId="1899"/>
    <cellStyle name="Moneda 45 4" xfId="1900"/>
    <cellStyle name="Moneda 46" xfId="853"/>
    <cellStyle name="Moneda 47" xfId="868"/>
    <cellStyle name="Moneda 48" xfId="2119"/>
    <cellStyle name="Moneda 5" xfId="67"/>
    <cellStyle name="Moneda 5 10" xfId="439"/>
    <cellStyle name="Moneda 5 10 2" xfId="1901"/>
    <cellStyle name="Moneda 5 10 3" xfId="1902"/>
    <cellStyle name="Moneda 5 10 4" xfId="1903"/>
    <cellStyle name="Moneda 5 11" xfId="479"/>
    <cellStyle name="Moneda 5 11 2" xfId="1904"/>
    <cellStyle name="Moneda 5 11 3" xfId="1905"/>
    <cellStyle name="Moneda 5 11 4" xfId="1906"/>
    <cellStyle name="Moneda 5 12" xfId="523"/>
    <cellStyle name="Moneda 5 12 2" xfId="1907"/>
    <cellStyle name="Moneda 5 12 3" xfId="1908"/>
    <cellStyle name="Moneda 5 12 4" xfId="1909"/>
    <cellStyle name="Moneda 5 13" xfId="583"/>
    <cellStyle name="Moneda 5 13 2" xfId="1910"/>
    <cellStyle name="Moneda 5 13 3" xfId="1911"/>
    <cellStyle name="Moneda 5 13 4" xfId="1912"/>
    <cellStyle name="Moneda 5 14" xfId="616"/>
    <cellStyle name="Moneda 5 14 2" xfId="1913"/>
    <cellStyle name="Moneda 5 14 3" xfId="1914"/>
    <cellStyle name="Moneda 5 14 4" xfId="1915"/>
    <cellStyle name="Moneda 5 15" xfId="649"/>
    <cellStyle name="Moneda 5 15 2" xfId="1916"/>
    <cellStyle name="Moneda 5 15 3" xfId="1917"/>
    <cellStyle name="Moneda 5 15 4" xfId="1918"/>
    <cellStyle name="Moneda 5 16" xfId="683"/>
    <cellStyle name="Moneda 5 16 2" xfId="1919"/>
    <cellStyle name="Moneda 5 16 3" xfId="1920"/>
    <cellStyle name="Moneda 5 16 4" xfId="1921"/>
    <cellStyle name="Moneda 5 17" xfId="716"/>
    <cellStyle name="Moneda 5 17 2" xfId="1922"/>
    <cellStyle name="Moneda 5 17 3" xfId="1923"/>
    <cellStyle name="Moneda 5 17 4" xfId="1924"/>
    <cellStyle name="Moneda 5 18" xfId="750"/>
    <cellStyle name="Moneda 5 18 2" xfId="1925"/>
    <cellStyle name="Moneda 5 18 3" xfId="1926"/>
    <cellStyle name="Moneda 5 18 4" xfId="1927"/>
    <cellStyle name="Moneda 5 19" xfId="785"/>
    <cellStyle name="Moneda 5 19 2" xfId="1928"/>
    <cellStyle name="Moneda 5 19 3" xfId="1929"/>
    <cellStyle name="Moneda 5 19 4" xfId="1930"/>
    <cellStyle name="Moneda 5 2" xfId="124"/>
    <cellStyle name="Moneda 5 2 2" xfId="1931"/>
    <cellStyle name="Moneda 5 2 3" xfId="1932"/>
    <cellStyle name="Moneda 5 2 4" xfId="1933"/>
    <cellStyle name="Moneda 5 20" xfId="820"/>
    <cellStyle name="Moneda 5 20 2" xfId="1934"/>
    <cellStyle name="Moneda 5 20 3" xfId="1935"/>
    <cellStyle name="Moneda 5 20 4" xfId="1936"/>
    <cellStyle name="Moneda 5 21" xfId="1937"/>
    <cellStyle name="Moneda 5 22" xfId="1938"/>
    <cellStyle name="Moneda 5 23" xfId="1939"/>
    <cellStyle name="Moneda 5 3" xfId="162"/>
    <cellStyle name="Moneda 5 3 2" xfId="1940"/>
    <cellStyle name="Moneda 5 3 3" xfId="1941"/>
    <cellStyle name="Moneda 5 3 4" xfId="1942"/>
    <cellStyle name="Moneda 5 4" xfId="202"/>
    <cellStyle name="Moneda 5 4 2" xfId="1943"/>
    <cellStyle name="Moneda 5 4 3" xfId="1944"/>
    <cellStyle name="Moneda 5 4 4" xfId="1945"/>
    <cellStyle name="Moneda 5 5" xfId="236"/>
    <cellStyle name="Moneda 5 5 2" xfId="1946"/>
    <cellStyle name="Moneda 5 5 3" xfId="1947"/>
    <cellStyle name="Moneda 5 5 4" xfId="1948"/>
    <cellStyle name="Moneda 5 6" xfId="277"/>
    <cellStyle name="Moneda 5 6 2" xfId="1949"/>
    <cellStyle name="Moneda 5 6 3" xfId="1950"/>
    <cellStyle name="Moneda 5 6 4" xfId="1951"/>
    <cellStyle name="Moneda 5 7" xfId="317"/>
    <cellStyle name="Moneda 5 7 2" xfId="1952"/>
    <cellStyle name="Moneda 5 7 3" xfId="1953"/>
    <cellStyle name="Moneda 5 7 4" xfId="1954"/>
    <cellStyle name="Moneda 5 8" xfId="354"/>
    <cellStyle name="Moneda 5 8 2" xfId="1955"/>
    <cellStyle name="Moneda 5 8 3" xfId="1956"/>
    <cellStyle name="Moneda 5 8 4" xfId="1957"/>
    <cellStyle name="Moneda 5 9" xfId="403"/>
    <cellStyle name="Moneda 5 9 2" xfId="1958"/>
    <cellStyle name="Moneda 5 9 3" xfId="1959"/>
    <cellStyle name="Moneda 5 9 4" xfId="1960"/>
    <cellStyle name="Moneda 6" xfId="69"/>
    <cellStyle name="Moneda 6 10" xfId="441"/>
    <cellStyle name="Moneda 6 10 2" xfId="1961"/>
    <cellStyle name="Moneda 6 10 3" xfId="1962"/>
    <cellStyle name="Moneda 6 10 4" xfId="1963"/>
    <cellStyle name="Moneda 6 11" xfId="481"/>
    <cellStyle name="Moneda 6 11 2" xfId="1964"/>
    <cellStyle name="Moneda 6 11 3" xfId="1965"/>
    <cellStyle name="Moneda 6 11 4" xfId="1966"/>
    <cellStyle name="Moneda 6 12" xfId="525"/>
    <cellStyle name="Moneda 6 12 2" xfId="1967"/>
    <cellStyle name="Moneda 6 12 3" xfId="1968"/>
    <cellStyle name="Moneda 6 12 4" xfId="1969"/>
    <cellStyle name="Moneda 6 13" xfId="585"/>
    <cellStyle name="Moneda 6 13 2" xfId="1970"/>
    <cellStyle name="Moneda 6 13 3" xfId="1971"/>
    <cellStyle name="Moneda 6 13 4" xfId="1972"/>
    <cellStyle name="Moneda 6 14" xfId="618"/>
    <cellStyle name="Moneda 6 14 2" xfId="1973"/>
    <cellStyle name="Moneda 6 14 3" xfId="1974"/>
    <cellStyle name="Moneda 6 14 4" xfId="1975"/>
    <cellStyle name="Moneda 6 15" xfId="651"/>
    <cellStyle name="Moneda 6 15 2" xfId="1976"/>
    <cellStyle name="Moneda 6 15 3" xfId="1977"/>
    <cellStyle name="Moneda 6 15 4" xfId="1978"/>
    <cellStyle name="Moneda 6 16" xfId="685"/>
    <cellStyle name="Moneda 6 16 2" xfId="1979"/>
    <cellStyle name="Moneda 6 16 3" xfId="1980"/>
    <cellStyle name="Moneda 6 16 4" xfId="1981"/>
    <cellStyle name="Moneda 6 17" xfId="718"/>
    <cellStyle name="Moneda 6 17 2" xfId="1982"/>
    <cellStyle name="Moneda 6 17 3" xfId="1983"/>
    <cellStyle name="Moneda 6 17 4" xfId="1984"/>
    <cellStyle name="Moneda 6 18" xfId="752"/>
    <cellStyle name="Moneda 6 18 2" xfId="1985"/>
    <cellStyle name="Moneda 6 18 3" xfId="1986"/>
    <cellStyle name="Moneda 6 18 4" xfId="1987"/>
    <cellStyle name="Moneda 6 19" xfId="787"/>
    <cellStyle name="Moneda 6 19 2" xfId="1988"/>
    <cellStyle name="Moneda 6 19 3" xfId="1989"/>
    <cellStyle name="Moneda 6 19 4" xfId="1990"/>
    <cellStyle name="Moneda 6 2" xfId="126"/>
    <cellStyle name="Moneda 6 2 2" xfId="1991"/>
    <cellStyle name="Moneda 6 2 3" xfId="1992"/>
    <cellStyle name="Moneda 6 2 4" xfId="1993"/>
    <cellStyle name="Moneda 6 20" xfId="822"/>
    <cellStyle name="Moneda 6 20 2" xfId="1994"/>
    <cellStyle name="Moneda 6 20 3" xfId="1995"/>
    <cellStyle name="Moneda 6 20 4" xfId="1996"/>
    <cellStyle name="Moneda 6 21" xfId="1997"/>
    <cellStyle name="Moneda 6 22" xfId="1998"/>
    <cellStyle name="Moneda 6 23" xfId="1999"/>
    <cellStyle name="Moneda 6 3" xfId="164"/>
    <cellStyle name="Moneda 6 3 2" xfId="2000"/>
    <cellStyle name="Moneda 6 3 3" xfId="2001"/>
    <cellStyle name="Moneda 6 3 4" xfId="2002"/>
    <cellStyle name="Moneda 6 4" xfId="204"/>
    <cellStyle name="Moneda 6 4 2" xfId="2003"/>
    <cellStyle name="Moneda 6 4 3" xfId="2004"/>
    <cellStyle name="Moneda 6 4 4" xfId="2005"/>
    <cellStyle name="Moneda 6 5" xfId="238"/>
    <cellStyle name="Moneda 6 5 2" xfId="2006"/>
    <cellStyle name="Moneda 6 5 3" xfId="2007"/>
    <cellStyle name="Moneda 6 5 4" xfId="2008"/>
    <cellStyle name="Moneda 6 6" xfId="279"/>
    <cellStyle name="Moneda 6 6 2" xfId="2009"/>
    <cellStyle name="Moneda 6 6 3" xfId="2010"/>
    <cellStyle name="Moneda 6 6 4" xfId="2011"/>
    <cellStyle name="Moneda 6 7" xfId="319"/>
    <cellStyle name="Moneda 6 7 2" xfId="2012"/>
    <cellStyle name="Moneda 6 7 3" xfId="2013"/>
    <cellStyle name="Moneda 6 7 4" xfId="2014"/>
    <cellStyle name="Moneda 6 8" xfId="356"/>
    <cellStyle name="Moneda 6 8 2" xfId="2015"/>
    <cellStyle name="Moneda 6 8 3" xfId="2016"/>
    <cellStyle name="Moneda 6 8 4" xfId="2017"/>
    <cellStyle name="Moneda 6 9" xfId="405"/>
    <cellStyle name="Moneda 6 9 2" xfId="2018"/>
    <cellStyle name="Moneda 6 9 3" xfId="2019"/>
    <cellStyle name="Moneda 6 9 4" xfId="2020"/>
    <cellStyle name="Moneda 7" xfId="72"/>
    <cellStyle name="Moneda 7 2" xfId="129"/>
    <cellStyle name="Moneda 7 2 2" xfId="576"/>
    <cellStyle name="Moneda 7 2 2 2" xfId="2021"/>
    <cellStyle name="Moneda 7 2 2 3" xfId="2022"/>
    <cellStyle name="Moneda 7 2 2 4" xfId="2023"/>
    <cellStyle name="Moneda 7 2 3" xfId="2024"/>
    <cellStyle name="Moneda 7 2 4" xfId="2025"/>
    <cellStyle name="Moneda 7 2 5" xfId="2026"/>
    <cellStyle name="Moneda 7 3" xfId="572"/>
    <cellStyle name="Moneda 7 3 2" xfId="2027"/>
    <cellStyle name="Moneda 7 3 3" xfId="2028"/>
    <cellStyle name="Moneda 7 3 4" xfId="2029"/>
    <cellStyle name="Moneda 7 4" xfId="2030"/>
    <cellStyle name="Moneda 7 5" xfId="2031"/>
    <cellStyle name="Moneda 7 6" xfId="2032"/>
    <cellStyle name="Moneda 8" xfId="79"/>
    <cellStyle name="Moneda 8 2" xfId="136"/>
    <cellStyle name="Moneda 8 2 2" xfId="577"/>
    <cellStyle name="Moneda 8 2 2 2" xfId="2033"/>
    <cellStyle name="Moneda 8 2 2 3" xfId="2034"/>
    <cellStyle name="Moneda 8 2 2 4" xfId="2035"/>
    <cellStyle name="Moneda 8 2 3" xfId="2036"/>
    <cellStyle name="Moneda 8 2 4" xfId="2037"/>
    <cellStyle name="Moneda 8 2 5" xfId="2038"/>
    <cellStyle name="Moneda 8 3" xfId="573"/>
    <cellStyle name="Moneda 8 3 2" xfId="2039"/>
    <cellStyle name="Moneda 8 3 3" xfId="2040"/>
    <cellStyle name="Moneda 8 3 4" xfId="2041"/>
    <cellStyle name="Moneda 8 4" xfId="2042"/>
    <cellStyle name="Moneda 8 5" xfId="2043"/>
    <cellStyle name="Moneda 8 6" xfId="2044"/>
    <cellStyle name="Moneda 9" xfId="81"/>
    <cellStyle name="Moneda 9 10" xfId="451"/>
    <cellStyle name="Moneda 9 10 2" xfId="2045"/>
    <cellStyle name="Moneda 9 10 3" xfId="2046"/>
    <cellStyle name="Moneda 9 10 4" xfId="2047"/>
    <cellStyle name="Moneda 9 11" xfId="491"/>
    <cellStyle name="Moneda 9 11 2" xfId="2048"/>
    <cellStyle name="Moneda 9 11 3" xfId="2049"/>
    <cellStyle name="Moneda 9 11 4" xfId="2050"/>
    <cellStyle name="Moneda 9 12" xfId="535"/>
    <cellStyle name="Moneda 9 12 2" xfId="2051"/>
    <cellStyle name="Moneda 9 12 3" xfId="2052"/>
    <cellStyle name="Moneda 9 12 4" xfId="2053"/>
    <cellStyle name="Moneda 9 13" xfId="595"/>
    <cellStyle name="Moneda 9 13 2" xfId="2054"/>
    <cellStyle name="Moneda 9 13 3" xfId="2055"/>
    <cellStyle name="Moneda 9 13 4" xfId="2056"/>
    <cellStyle name="Moneda 9 14" xfId="628"/>
    <cellStyle name="Moneda 9 14 2" xfId="2057"/>
    <cellStyle name="Moneda 9 14 3" xfId="2058"/>
    <cellStyle name="Moneda 9 14 4" xfId="2059"/>
    <cellStyle name="Moneda 9 15" xfId="661"/>
    <cellStyle name="Moneda 9 15 2" xfId="2060"/>
    <cellStyle name="Moneda 9 15 3" xfId="2061"/>
    <cellStyle name="Moneda 9 15 4" xfId="2062"/>
    <cellStyle name="Moneda 9 16" xfId="695"/>
    <cellStyle name="Moneda 9 16 2" xfId="2063"/>
    <cellStyle name="Moneda 9 16 3" xfId="2064"/>
    <cellStyle name="Moneda 9 16 4" xfId="2065"/>
    <cellStyle name="Moneda 9 17" xfId="728"/>
    <cellStyle name="Moneda 9 17 2" xfId="2066"/>
    <cellStyle name="Moneda 9 17 3" xfId="2067"/>
    <cellStyle name="Moneda 9 17 4" xfId="2068"/>
    <cellStyle name="Moneda 9 18" xfId="762"/>
    <cellStyle name="Moneda 9 18 2" xfId="2069"/>
    <cellStyle name="Moneda 9 18 3" xfId="2070"/>
    <cellStyle name="Moneda 9 18 4" xfId="2071"/>
    <cellStyle name="Moneda 9 19" xfId="797"/>
    <cellStyle name="Moneda 9 19 2" xfId="2072"/>
    <cellStyle name="Moneda 9 19 3" xfId="2073"/>
    <cellStyle name="Moneda 9 19 4" xfId="2074"/>
    <cellStyle name="Moneda 9 2" xfId="138"/>
    <cellStyle name="Moneda 9 2 2" xfId="2075"/>
    <cellStyle name="Moneda 9 2 3" xfId="2076"/>
    <cellStyle name="Moneda 9 2 4" xfId="2077"/>
    <cellStyle name="Moneda 9 20" xfId="832"/>
    <cellStyle name="Moneda 9 20 2" xfId="2078"/>
    <cellStyle name="Moneda 9 20 3" xfId="2079"/>
    <cellStyle name="Moneda 9 20 4" xfId="2080"/>
    <cellStyle name="Moneda 9 21" xfId="2081"/>
    <cellStyle name="Moneda 9 22" xfId="2082"/>
    <cellStyle name="Moneda 9 23" xfId="2083"/>
    <cellStyle name="Moneda 9 3" xfId="174"/>
    <cellStyle name="Moneda 9 3 2" xfId="2084"/>
    <cellStyle name="Moneda 9 3 3" xfId="2085"/>
    <cellStyle name="Moneda 9 3 4" xfId="2086"/>
    <cellStyle name="Moneda 9 4" xfId="214"/>
    <cellStyle name="Moneda 9 4 2" xfId="2087"/>
    <cellStyle name="Moneda 9 4 3" xfId="2088"/>
    <cellStyle name="Moneda 9 4 4" xfId="2089"/>
    <cellStyle name="Moneda 9 5" xfId="248"/>
    <cellStyle name="Moneda 9 5 2" xfId="2090"/>
    <cellStyle name="Moneda 9 5 3" xfId="2091"/>
    <cellStyle name="Moneda 9 5 4" xfId="2092"/>
    <cellStyle name="Moneda 9 6" xfId="289"/>
    <cellStyle name="Moneda 9 6 2" xfId="2093"/>
    <cellStyle name="Moneda 9 6 3" xfId="2094"/>
    <cellStyle name="Moneda 9 6 4" xfId="2095"/>
    <cellStyle name="Moneda 9 7" xfId="329"/>
    <cellStyle name="Moneda 9 7 2" xfId="2096"/>
    <cellStyle name="Moneda 9 7 3" xfId="2097"/>
    <cellStyle name="Moneda 9 7 4" xfId="2098"/>
    <cellStyle name="Moneda 9 8" xfId="366"/>
    <cellStyle name="Moneda 9 8 2" xfId="2099"/>
    <cellStyle name="Moneda 9 8 3" xfId="2100"/>
    <cellStyle name="Moneda 9 8 4" xfId="2101"/>
    <cellStyle name="Moneda 9 9" xfId="415"/>
    <cellStyle name="Moneda 9 9 2" xfId="2102"/>
    <cellStyle name="Moneda 9 9 3" xfId="2103"/>
    <cellStyle name="Moneda 9 9 4" xfId="2104"/>
    <cellStyle name="Normal" xfId="0" builtinId="0"/>
    <cellStyle name="Normal 10" xfId="90"/>
    <cellStyle name="Normal 10 10" xfId="460"/>
    <cellStyle name="Normal 10 11" xfId="500"/>
    <cellStyle name="Normal 10 12" xfId="51"/>
    <cellStyle name="Normal 10 12 2" xfId="544"/>
    <cellStyle name="Normal 10 13" xfId="604"/>
    <cellStyle name="Normal 10 13 2" xfId="861"/>
    <cellStyle name="Normal 10 14" xfId="637"/>
    <cellStyle name="Normal 10 15" xfId="670"/>
    <cellStyle name="Normal 10 16" xfId="704"/>
    <cellStyle name="Normal 10 17" xfId="737"/>
    <cellStyle name="Normal 10 18" xfId="771"/>
    <cellStyle name="Normal 10 19" xfId="806"/>
    <cellStyle name="Normal 10 2" xfId="147"/>
    <cellStyle name="Normal 10 20" xfId="841"/>
    <cellStyle name="Normal 10 3" xfId="183"/>
    <cellStyle name="Normal 10 4" xfId="223"/>
    <cellStyle name="Normal 10 5" xfId="257"/>
    <cellStyle name="Normal 10 6" xfId="298"/>
    <cellStyle name="Normal 10 7" xfId="338"/>
    <cellStyle name="Normal 10 8" xfId="375"/>
    <cellStyle name="Normal 10 9" xfId="424"/>
    <cellStyle name="Normal 11" xfId="92"/>
    <cellStyle name="Normal 11 10" xfId="462"/>
    <cellStyle name="Normal 11 11" xfId="502"/>
    <cellStyle name="Normal 11 12" xfId="546"/>
    <cellStyle name="Normal 11 13" xfId="606"/>
    <cellStyle name="Normal 11 13 2" xfId="862"/>
    <cellStyle name="Normal 11 14" xfId="639"/>
    <cellStyle name="Normal 11 15" xfId="672"/>
    <cellStyle name="Normal 11 16" xfId="706"/>
    <cellStyle name="Normal 11 17" xfId="739"/>
    <cellStyle name="Normal 11 18" xfId="773"/>
    <cellStyle name="Normal 11 19" xfId="808"/>
    <cellStyle name="Normal 11 2" xfId="149"/>
    <cellStyle name="Normal 11 20" xfId="843"/>
    <cellStyle name="Normal 11 3" xfId="185"/>
    <cellStyle name="Normal 11 4" xfId="225"/>
    <cellStyle name="Normal 11 5" xfId="259"/>
    <cellStyle name="Normal 11 6" xfId="300"/>
    <cellStyle name="Normal 11 7" xfId="340"/>
    <cellStyle name="Normal 11 8" xfId="377"/>
    <cellStyle name="Normal 11 9" xfId="426"/>
    <cellStyle name="Normal 12" xfId="94"/>
    <cellStyle name="Normal 12 10" xfId="464"/>
    <cellStyle name="Normal 12 11" xfId="504"/>
    <cellStyle name="Normal 12 12" xfId="548"/>
    <cellStyle name="Normal 12 13" xfId="608"/>
    <cellStyle name="Normal 12 13 2" xfId="858"/>
    <cellStyle name="Normal 12 14" xfId="641"/>
    <cellStyle name="Normal 12 15" xfId="674"/>
    <cellStyle name="Normal 12 16" xfId="708"/>
    <cellStyle name="Normal 12 17" xfId="741"/>
    <cellStyle name="Normal 12 18" xfId="775"/>
    <cellStyle name="Normal 12 19" xfId="810"/>
    <cellStyle name="Normal 12 2" xfId="151"/>
    <cellStyle name="Normal 12 2 2" xfId="859"/>
    <cellStyle name="Normal 12 20" xfId="845"/>
    <cellStyle name="Normal 12 3" xfId="187"/>
    <cellStyle name="Normal 12 4" xfId="227"/>
    <cellStyle name="Normal 12 5" xfId="261"/>
    <cellStyle name="Normal 12 6" xfId="302"/>
    <cellStyle name="Normal 12 7" xfId="342"/>
    <cellStyle name="Normal 12 8" xfId="379"/>
    <cellStyle name="Normal 12 9" xfId="428"/>
    <cellStyle name="Normal 13" xfId="96"/>
    <cellStyle name="Normal 13 2" xfId="863"/>
    <cellStyle name="Normal 14" xfId="15"/>
    <cellStyle name="Normal 14 2" xfId="101"/>
    <cellStyle name="Normal 14 3" xfId="2105"/>
    <cellStyle name="Normal 15" xfId="16"/>
    <cellStyle name="Normal 15 2" xfId="105"/>
    <cellStyle name="Normal 15 3" xfId="2106"/>
    <cellStyle name="Normal 16" xfId="17"/>
    <cellStyle name="Normal 16 2" xfId="109"/>
    <cellStyle name="Normal 16 3" xfId="2107"/>
    <cellStyle name="Normal 17" xfId="111"/>
    <cellStyle name="Normal 17 2" xfId="2108"/>
    <cellStyle name="Normal 18" xfId="18"/>
    <cellStyle name="Normal 18 2" xfId="153"/>
    <cellStyle name="Normal 18 3" xfId="2109"/>
    <cellStyle name="Normal 19" xfId="19"/>
    <cellStyle name="Normal 19 2" xfId="189"/>
    <cellStyle name="Normal 2" xfId="20"/>
    <cellStyle name="Normal 2 2" xfId="37"/>
    <cellStyle name="Normal 2 2 2" xfId="849"/>
    <cellStyle name="Normal 2 3" xfId="566"/>
    <cellStyle name="Normal 20" xfId="21"/>
    <cellStyle name="Normal 20 2" xfId="191"/>
    <cellStyle name="Normal 21" xfId="22"/>
    <cellStyle name="Normal 21 2" xfId="263"/>
    <cellStyle name="Normal 22" xfId="23"/>
    <cellStyle name="Normal 22 2" xfId="267"/>
    <cellStyle name="Normal 23" xfId="24"/>
    <cellStyle name="Normal 23 2" xfId="304"/>
    <cellStyle name="Normal 24" xfId="25"/>
    <cellStyle name="Normal 24 2" xfId="306"/>
    <cellStyle name="Normal 25" xfId="26"/>
    <cellStyle name="Normal 25 2" xfId="344"/>
    <cellStyle name="Normal 26" xfId="27"/>
    <cellStyle name="Normal 26 2" xfId="381"/>
    <cellStyle name="Normal 27" xfId="28"/>
    <cellStyle name="Normal 27 2" xfId="385"/>
    <cellStyle name="Normal 28" xfId="29"/>
    <cellStyle name="Normal 28 2" xfId="387"/>
    <cellStyle name="Normal 29" xfId="30"/>
    <cellStyle name="Normal 29 2" xfId="389"/>
    <cellStyle name="Normal 3" xfId="31"/>
    <cellStyle name="Normal 3 10" xfId="99"/>
    <cellStyle name="Normal 3 11" xfId="103"/>
    <cellStyle name="Normal 3 12" xfId="107"/>
    <cellStyle name="Normal 3 13" xfId="113"/>
    <cellStyle name="Normal 3 14" xfId="193"/>
    <cellStyle name="Normal 3 15" xfId="265"/>
    <cellStyle name="Normal 3 16" xfId="269"/>
    <cellStyle name="Normal 3 17" xfId="308"/>
    <cellStyle name="Normal 3 18" xfId="346"/>
    <cellStyle name="Normal 3 19" xfId="383"/>
    <cellStyle name="Normal 3 2" xfId="36"/>
    <cellStyle name="Normal 3 2 10" xfId="435"/>
    <cellStyle name="Normal 3 2 11" xfId="475"/>
    <cellStyle name="Normal 3 2 12" xfId="519"/>
    <cellStyle name="Normal 3 2 13" xfId="63"/>
    <cellStyle name="Normal 3 2 14" xfId="612"/>
    <cellStyle name="Normal 3 2 15" xfId="645"/>
    <cellStyle name="Normal 3 2 16" xfId="679"/>
    <cellStyle name="Normal 3 2 17" xfId="712"/>
    <cellStyle name="Normal 3 2 18" xfId="746"/>
    <cellStyle name="Normal 3 2 19" xfId="781"/>
    <cellStyle name="Normal 3 2 2" xfId="120"/>
    <cellStyle name="Normal 3 2 20" xfId="816"/>
    <cellStyle name="Normal 3 2 3" xfId="158"/>
    <cellStyle name="Normal 3 2 4" xfId="198"/>
    <cellStyle name="Normal 3 2 5" xfId="232"/>
    <cellStyle name="Normal 3 2 6" xfId="273"/>
    <cellStyle name="Normal 3 2 7" xfId="313"/>
    <cellStyle name="Normal 3 2 8" xfId="350"/>
    <cellStyle name="Normal 3 2 9" xfId="399"/>
    <cellStyle name="Normal 3 20" xfId="395"/>
    <cellStyle name="Normal 3 21" xfId="40"/>
    <cellStyle name="Normal 3 21 2" xfId="468"/>
    <cellStyle name="Normal 3 22" xfId="44"/>
    <cellStyle name="Normal 3 22 2" xfId="510"/>
    <cellStyle name="Normal 3 23" xfId="48"/>
    <cellStyle name="Normal 3 23 2" xfId="514"/>
    <cellStyle name="Normal 3 24" xfId="52"/>
    <cellStyle name="Normal 3 24 2" xfId="552"/>
    <cellStyle name="Normal 3 25" xfId="556"/>
    <cellStyle name="Normal 3 26" xfId="57"/>
    <cellStyle name="Normal 3 26 2" xfId="851"/>
    <cellStyle name="Normal 3 27" xfId="560"/>
    <cellStyle name="Normal 3 28" xfId="568"/>
    <cellStyle name="Normal 3 29" xfId="864"/>
    <cellStyle name="Normal 3 3" xfId="39"/>
    <cellStyle name="Normal 3 3 10" xfId="437"/>
    <cellStyle name="Normal 3 3 11" xfId="477"/>
    <cellStyle name="Normal 3 3 12" xfId="521"/>
    <cellStyle name="Normal 3 3 13" xfId="65"/>
    <cellStyle name="Normal 3 3 14" xfId="614"/>
    <cellStyle name="Normal 3 3 15" xfId="647"/>
    <cellStyle name="Normal 3 3 16" xfId="681"/>
    <cellStyle name="Normal 3 3 17" xfId="714"/>
    <cellStyle name="Normal 3 3 18" xfId="748"/>
    <cellStyle name="Normal 3 3 19" xfId="783"/>
    <cellStyle name="Normal 3 3 2" xfId="122"/>
    <cellStyle name="Normal 3 3 20" xfId="818"/>
    <cellStyle name="Normal 3 3 3" xfId="160"/>
    <cellStyle name="Normal 3 3 4" xfId="200"/>
    <cellStyle name="Normal 3 3 5" xfId="234"/>
    <cellStyle name="Normal 3 3 6" xfId="275"/>
    <cellStyle name="Normal 3 3 7" xfId="315"/>
    <cellStyle name="Normal 3 3 8" xfId="352"/>
    <cellStyle name="Normal 3 3 9" xfId="401"/>
    <cellStyle name="Normal 3 4" xfId="71"/>
    <cellStyle name="Normal 3 4 10" xfId="443"/>
    <cellStyle name="Normal 3 4 11" xfId="483"/>
    <cellStyle name="Normal 3 4 12" xfId="527"/>
    <cellStyle name="Normal 3 4 13" xfId="587"/>
    <cellStyle name="Normal 3 4 14" xfId="620"/>
    <cellStyle name="Normal 3 4 15" xfId="653"/>
    <cellStyle name="Normal 3 4 16" xfId="687"/>
    <cellStyle name="Normal 3 4 17" xfId="720"/>
    <cellStyle name="Normal 3 4 18" xfId="754"/>
    <cellStyle name="Normal 3 4 19" xfId="789"/>
    <cellStyle name="Normal 3 4 2" xfId="128"/>
    <cellStyle name="Normal 3 4 20" xfId="824"/>
    <cellStyle name="Normal 3 4 3" xfId="166"/>
    <cellStyle name="Normal 3 4 4" xfId="206"/>
    <cellStyle name="Normal 3 4 5" xfId="240"/>
    <cellStyle name="Normal 3 4 6" xfId="281"/>
    <cellStyle name="Normal 3 4 7" xfId="321"/>
    <cellStyle name="Normal 3 4 8" xfId="358"/>
    <cellStyle name="Normal 3 4 9" xfId="407"/>
    <cellStyle name="Normal 3 5" xfId="74"/>
    <cellStyle name="Normal 3 5 10" xfId="445"/>
    <cellStyle name="Normal 3 5 11" xfId="485"/>
    <cellStyle name="Normal 3 5 12" xfId="529"/>
    <cellStyle name="Normal 3 5 13" xfId="589"/>
    <cellStyle name="Normal 3 5 14" xfId="622"/>
    <cellStyle name="Normal 3 5 15" xfId="655"/>
    <cellStyle name="Normal 3 5 16" xfId="689"/>
    <cellStyle name="Normal 3 5 17" xfId="722"/>
    <cellStyle name="Normal 3 5 18" xfId="756"/>
    <cellStyle name="Normal 3 5 19" xfId="791"/>
    <cellStyle name="Normal 3 5 2" xfId="131"/>
    <cellStyle name="Normal 3 5 20" xfId="826"/>
    <cellStyle name="Normal 3 5 3" xfId="168"/>
    <cellStyle name="Normal 3 5 4" xfId="208"/>
    <cellStyle name="Normal 3 5 5" xfId="242"/>
    <cellStyle name="Normal 3 5 6" xfId="283"/>
    <cellStyle name="Normal 3 5 7" xfId="323"/>
    <cellStyle name="Normal 3 5 8" xfId="360"/>
    <cellStyle name="Normal 3 5 9" xfId="409"/>
    <cellStyle name="Normal 3 6" xfId="76"/>
    <cellStyle name="Normal 3 6 10" xfId="447"/>
    <cellStyle name="Normal 3 6 11" xfId="487"/>
    <cellStyle name="Normal 3 6 12" xfId="531"/>
    <cellStyle name="Normal 3 6 13" xfId="591"/>
    <cellStyle name="Normal 3 6 14" xfId="624"/>
    <cellStyle name="Normal 3 6 15" xfId="657"/>
    <cellStyle name="Normal 3 6 16" xfId="691"/>
    <cellStyle name="Normal 3 6 17" xfId="724"/>
    <cellStyle name="Normal 3 6 18" xfId="758"/>
    <cellStyle name="Normal 3 6 19" xfId="793"/>
    <cellStyle name="Normal 3 6 2" xfId="133"/>
    <cellStyle name="Normal 3 6 20" xfId="828"/>
    <cellStyle name="Normal 3 6 3" xfId="170"/>
    <cellStyle name="Normal 3 6 4" xfId="210"/>
    <cellStyle name="Normal 3 6 5" xfId="244"/>
    <cellStyle name="Normal 3 6 6" xfId="285"/>
    <cellStyle name="Normal 3 6 7" xfId="325"/>
    <cellStyle name="Normal 3 6 8" xfId="362"/>
    <cellStyle name="Normal 3 6 9" xfId="411"/>
    <cellStyle name="Normal 3 7" xfId="78"/>
    <cellStyle name="Normal 3 7 10" xfId="449"/>
    <cellStyle name="Normal 3 7 11" xfId="489"/>
    <cellStyle name="Normal 3 7 12" xfId="533"/>
    <cellStyle name="Normal 3 7 13" xfId="593"/>
    <cellStyle name="Normal 3 7 14" xfId="626"/>
    <cellStyle name="Normal 3 7 15" xfId="659"/>
    <cellStyle name="Normal 3 7 16" xfId="693"/>
    <cellStyle name="Normal 3 7 17" xfId="726"/>
    <cellStyle name="Normal 3 7 18" xfId="760"/>
    <cellStyle name="Normal 3 7 19" xfId="795"/>
    <cellStyle name="Normal 3 7 2" xfId="135"/>
    <cellStyle name="Normal 3 7 20" xfId="830"/>
    <cellStyle name="Normal 3 7 3" xfId="172"/>
    <cellStyle name="Normal 3 7 4" xfId="212"/>
    <cellStyle name="Normal 3 7 5" xfId="246"/>
    <cellStyle name="Normal 3 7 6" xfId="287"/>
    <cellStyle name="Normal 3 7 7" xfId="327"/>
    <cellStyle name="Normal 3 7 8" xfId="364"/>
    <cellStyle name="Normal 3 7 9" xfId="413"/>
    <cellStyle name="Normal 3 8" xfId="87"/>
    <cellStyle name="Normal 3 8 10" xfId="457"/>
    <cellStyle name="Normal 3 8 11" xfId="497"/>
    <cellStyle name="Normal 3 8 12" xfId="541"/>
    <cellStyle name="Normal 3 8 13" xfId="601"/>
    <cellStyle name="Normal 3 8 14" xfId="634"/>
    <cellStyle name="Normal 3 8 15" xfId="667"/>
    <cellStyle name="Normal 3 8 16" xfId="701"/>
    <cellStyle name="Normal 3 8 17" xfId="734"/>
    <cellStyle name="Normal 3 8 18" xfId="768"/>
    <cellStyle name="Normal 3 8 19" xfId="803"/>
    <cellStyle name="Normal 3 8 2" xfId="144"/>
    <cellStyle name="Normal 3 8 20" xfId="838"/>
    <cellStyle name="Normal 3 8 3" xfId="180"/>
    <cellStyle name="Normal 3 8 4" xfId="220"/>
    <cellStyle name="Normal 3 8 5" xfId="254"/>
    <cellStyle name="Normal 3 8 6" xfId="295"/>
    <cellStyle name="Normal 3 8 7" xfId="335"/>
    <cellStyle name="Normal 3 8 8" xfId="372"/>
    <cellStyle name="Normal 3 8 9" xfId="421"/>
    <cellStyle name="Normal 3 9" xfId="89"/>
    <cellStyle name="Normal 3 9 10" xfId="459"/>
    <cellStyle name="Normal 3 9 11" xfId="499"/>
    <cellStyle name="Normal 3 9 12" xfId="543"/>
    <cellStyle name="Normal 3 9 13" xfId="603"/>
    <cellStyle name="Normal 3 9 14" xfId="636"/>
    <cellStyle name="Normal 3 9 15" xfId="669"/>
    <cellStyle name="Normal 3 9 16" xfId="703"/>
    <cellStyle name="Normal 3 9 17" xfId="736"/>
    <cellStyle name="Normal 3 9 18" xfId="770"/>
    <cellStyle name="Normal 3 9 19" xfId="805"/>
    <cellStyle name="Normal 3 9 2" xfId="146"/>
    <cellStyle name="Normal 3 9 20" xfId="840"/>
    <cellStyle name="Normal 3 9 3" xfId="182"/>
    <cellStyle name="Normal 3 9 4" xfId="222"/>
    <cellStyle name="Normal 3 9 5" xfId="256"/>
    <cellStyle name="Normal 3 9 6" xfId="297"/>
    <cellStyle name="Normal 3 9 7" xfId="337"/>
    <cellStyle name="Normal 3 9 8" xfId="374"/>
    <cellStyle name="Normal 3 9 9" xfId="423"/>
    <cellStyle name="Normal 30" xfId="32"/>
    <cellStyle name="Normal 30 2" xfId="391"/>
    <cellStyle name="Normal 31" xfId="33"/>
    <cellStyle name="Normal 31 2" xfId="393"/>
    <cellStyle name="Normal 32" xfId="38"/>
    <cellStyle name="Normal 32 2" xfId="430"/>
    <cellStyle name="Normal 33" xfId="466"/>
    <cellStyle name="Normal 34" xfId="42"/>
    <cellStyle name="Normal 34 2" xfId="470"/>
    <cellStyle name="Normal 35" xfId="43"/>
    <cellStyle name="Normal 35 2" xfId="506"/>
    <cellStyle name="Normal 36" xfId="46"/>
    <cellStyle name="Normal 36 2" xfId="508"/>
    <cellStyle name="Normal 37" xfId="49"/>
    <cellStyle name="Normal 37 2" xfId="512"/>
    <cellStyle name="Normal 38" xfId="550"/>
    <cellStyle name="Normal 39" xfId="554"/>
    <cellStyle name="Normal 4" xfId="54"/>
    <cellStyle name="Normal 4 10" xfId="397"/>
    <cellStyle name="Normal 4 11" xfId="432"/>
    <cellStyle name="Normal 4 12" xfId="472"/>
    <cellStyle name="Normal 4 13" xfId="516"/>
    <cellStyle name="Normal 4 14" xfId="579"/>
    <cellStyle name="Normal 4 14 2" xfId="854"/>
    <cellStyle name="Normal 4 15" xfId="610"/>
    <cellStyle name="Normal 4 16" xfId="643"/>
    <cellStyle name="Normal 4 17" xfId="677"/>
    <cellStyle name="Normal 4 18" xfId="710"/>
    <cellStyle name="Normal 4 19" xfId="744"/>
    <cellStyle name="Normal 4 2" xfId="98"/>
    <cellStyle name="Normal 4 20" xfId="778"/>
    <cellStyle name="Normal 4 21" xfId="813"/>
    <cellStyle name="Normal 4 22" xfId="865"/>
    <cellStyle name="Normal 4 3" xfId="115"/>
    <cellStyle name="Normal 4 4" xfId="155"/>
    <cellStyle name="Normal 4 5" xfId="195"/>
    <cellStyle name="Normal 4 6" xfId="229"/>
    <cellStyle name="Normal 4 7" xfId="271"/>
    <cellStyle name="Normal 4 8" xfId="310"/>
    <cellStyle name="Normal 4 9" xfId="348"/>
    <cellStyle name="Normal 40" xfId="558"/>
    <cellStyle name="Normal 41" xfId="562"/>
    <cellStyle name="Normal 42" xfId="561"/>
    <cellStyle name="Normal 43" xfId="1"/>
    <cellStyle name="Normal 44" xfId="578"/>
    <cellStyle name="Normal 44 2" xfId="2110"/>
    <cellStyle name="Normal 45" xfId="777"/>
    <cellStyle name="Normal 45 2" xfId="2111"/>
    <cellStyle name="Normal 46" xfId="812"/>
    <cellStyle name="Normal 46 2" xfId="2112"/>
    <cellStyle name="Normal 47" xfId="852"/>
    <cellStyle name="Normal 48" xfId="2113"/>
    <cellStyle name="Normal 5" xfId="66"/>
    <cellStyle name="Normal 5 10" xfId="438"/>
    <cellStyle name="Normal 5 11" xfId="478"/>
    <cellStyle name="Normal 5 12" xfId="522"/>
    <cellStyle name="Normal 5 13" xfId="582"/>
    <cellStyle name="Normal 5 13 2" xfId="855"/>
    <cellStyle name="Normal 5 14" xfId="615"/>
    <cellStyle name="Normal 5 15" xfId="648"/>
    <cellStyle name="Normal 5 16" xfId="682"/>
    <cellStyle name="Normal 5 17" xfId="715"/>
    <cellStyle name="Normal 5 18" xfId="749"/>
    <cellStyle name="Normal 5 19" xfId="784"/>
    <cellStyle name="Normal 5 2" xfId="123"/>
    <cellStyle name="Normal 5 20" xfId="819"/>
    <cellStyle name="Normal 5 21" xfId="866"/>
    <cellStyle name="Normal 5 3" xfId="161"/>
    <cellStyle name="Normal 5 4" xfId="201"/>
    <cellStyle name="Normal 5 5" xfId="235"/>
    <cellStyle name="Normal 5 6" xfId="276"/>
    <cellStyle name="Normal 5 7" xfId="316"/>
    <cellStyle name="Normal 5 8" xfId="353"/>
    <cellStyle name="Normal 5 9" xfId="402"/>
    <cellStyle name="Normal 6" xfId="68"/>
    <cellStyle name="Normal 6 10" xfId="440"/>
    <cellStyle name="Normal 6 11" xfId="480"/>
    <cellStyle name="Normal 6 12" xfId="524"/>
    <cellStyle name="Normal 6 13" xfId="584"/>
    <cellStyle name="Normal 6 13 2" xfId="856"/>
    <cellStyle name="Normal 6 14" xfId="617"/>
    <cellStyle name="Normal 6 15" xfId="650"/>
    <cellStyle name="Normal 6 16" xfId="684"/>
    <cellStyle name="Normal 6 17" xfId="717"/>
    <cellStyle name="Normal 6 18" xfId="751"/>
    <cellStyle name="Normal 6 19" xfId="786"/>
    <cellStyle name="Normal 6 2" xfId="125"/>
    <cellStyle name="Normal 6 20" xfId="821"/>
    <cellStyle name="Normal 6 21" xfId="867"/>
    <cellStyle name="Normal 6 3" xfId="163"/>
    <cellStyle name="Normal 6 4" xfId="203"/>
    <cellStyle name="Normal 6 5" xfId="237"/>
    <cellStyle name="Normal 6 6" xfId="278"/>
    <cellStyle name="Normal 6 7" xfId="318"/>
    <cellStyle name="Normal 6 8" xfId="355"/>
    <cellStyle name="Normal 6 9" xfId="404"/>
    <cellStyle name="Normal 7" xfId="80"/>
    <cellStyle name="Normal 7 10" xfId="450"/>
    <cellStyle name="Normal 7 11" xfId="490"/>
    <cellStyle name="Normal 7 12" xfId="534"/>
    <cellStyle name="Normal 7 13" xfId="594"/>
    <cellStyle name="Normal 7 14" xfId="627"/>
    <cellStyle name="Normal 7 15" xfId="660"/>
    <cellStyle name="Normal 7 16" xfId="694"/>
    <cellStyle name="Normal 7 17" xfId="727"/>
    <cellStyle name="Normal 7 18" xfId="761"/>
    <cellStyle name="Normal 7 19" xfId="796"/>
    <cellStyle name="Normal 7 2" xfId="137"/>
    <cellStyle name="Normal 7 20" xfId="831"/>
    <cellStyle name="Normal 7 3" xfId="173"/>
    <cellStyle name="Normal 7 4" xfId="213"/>
    <cellStyle name="Normal 7 5" xfId="247"/>
    <cellStyle name="Normal 7 6" xfId="288"/>
    <cellStyle name="Normal 7 7" xfId="328"/>
    <cellStyle name="Normal 7 8" xfId="365"/>
    <cellStyle name="Normal 7 9" xfId="414"/>
    <cellStyle name="Normal 8" xfId="82"/>
    <cellStyle name="Normal 8 10" xfId="452"/>
    <cellStyle name="Normal 8 11" xfId="492"/>
    <cellStyle name="Normal 8 12" xfId="536"/>
    <cellStyle name="Normal 8 13" xfId="596"/>
    <cellStyle name="Normal 8 13 2" xfId="857"/>
    <cellStyle name="Normal 8 14" xfId="629"/>
    <cellStyle name="Normal 8 15" xfId="662"/>
    <cellStyle name="Normal 8 16" xfId="696"/>
    <cellStyle name="Normal 8 17" xfId="729"/>
    <cellStyle name="Normal 8 18" xfId="763"/>
    <cellStyle name="Normal 8 19" xfId="798"/>
    <cellStyle name="Normal 8 2" xfId="139"/>
    <cellStyle name="Normal 8 20" xfId="833"/>
    <cellStyle name="Normal 8 3" xfId="175"/>
    <cellStyle name="Normal 8 4" xfId="215"/>
    <cellStyle name="Normal 8 5" xfId="249"/>
    <cellStyle name="Normal 8 6" xfId="290"/>
    <cellStyle name="Normal 8 7" xfId="330"/>
    <cellStyle name="Normal 8 8" xfId="367"/>
    <cellStyle name="Normal 8 9" xfId="416"/>
    <cellStyle name="Normal 9" xfId="84"/>
    <cellStyle name="Normal 9 10" xfId="454"/>
    <cellStyle name="Normal 9 11" xfId="494"/>
    <cellStyle name="Normal 9 12" xfId="538"/>
    <cellStyle name="Normal 9 13" xfId="598"/>
    <cellStyle name="Normal 9 13 2" xfId="860"/>
    <cellStyle name="Normal 9 14" xfId="631"/>
    <cellStyle name="Normal 9 15" xfId="664"/>
    <cellStyle name="Normal 9 16" xfId="698"/>
    <cellStyle name="Normal 9 17" xfId="731"/>
    <cellStyle name="Normal 9 18" xfId="765"/>
    <cellStyle name="Normal 9 19" xfId="800"/>
    <cellStyle name="Normal 9 2" xfId="141"/>
    <cellStyle name="Normal 9 20" xfId="835"/>
    <cellStyle name="Normal 9 3" xfId="177"/>
    <cellStyle name="Normal 9 4" xfId="217"/>
    <cellStyle name="Normal 9 5" xfId="251"/>
    <cellStyle name="Normal 9 6" xfId="292"/>
    <cellStyle name="Normal 9 7" xfId="332"/>
    <cellStyle name="Normal 9 8" xfId="369"/>
    <cellStyle name="Normal 9 9" xfId="418"/>
    <cellStyle name="Título 2" xfId="2118" builtinId="17"/>
    <cellStyle name="Título1" xfId="2114"/>
    <cellStyle name="Título2" xfId="2115"/>
    <cellStyle name="Título3" xfId="2116"/>
  </cellStyles>
  <dxfs count="9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00FFCC"/>
      <color rgb="FF00FF00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Q242"/>
  <sheetViews>
    <sheetView topLeftCell="A178" zoomScale="80" zoomScaleNormal="80" workbookViewId="0">
      <selection activeCell="H190" sqref="H190"/>
    </sheetView>
  </sheetViews>
  <sheetFormatPr baseColWidth="10" defaultColWidth="11.42578125" defaultRowHeight="13.5" x14ac:dyDescent="0.25"/>
  <cols>
    <col min="1" max="1" width="7.7109375" style="6" customWidth="1"/>
    <col min="2" max="2" width="11.5703125" style="1" bestFit="1" customWidth="1"/>
    <col min="3" max="3" width="54.140625" style="1" customWidth="1"/>
    <col min="4" max="4" width="12.7109375" style="4" customWidth="1"/>
    <col min="5" max="5" width="8.7109375" style="4" customWidth="1"/>
    <col min="6" max="6" width="12.28515625" style="4" customWidth="1"/>
    <col min="7" max="7" width="7.140625" style="2" customWidth="1"/>
    <col min="8" max="8" width="65.140625" style="1" customWidth="1"/>
    <col min="9" max="9" width="49.140625" style="1" customWidth="1"/>
    <col min="10" max="10" width="15.85546875" style="1" bestFit="1" customWidth="1"/>
    <col min="11" max="11" width="15" style="1" bestFit="1" customWidth="1"/>
    <col min="12" max="16384" width="11.42578125" style="1"/>
  </cols>
  <sheetData>
    <row r="1" spans="1:17" s="5" customFormat="1" ht="14.25" customHeight="1" x14ac:dyDescent="0.3">
      <c r="A1" s="161" t="s">
        <v>54</v>
      </c>
      <c r="B1" s="161"/>
      <c r="C1" s="161"/>
      <c r="D1" s="161"/>
      <c r="E1" s="161"/>
      <c r="F1" s="161"/>
      <c r="G1" s="161"/>
      <c r="H1" s="161"/>
    </row>
    <row r="2" spans="1:17" s="5" customFormat="1" ht="24.95" customHeight="1" x14ac:dyDescent="0.3">
      <c r="A2" s="161" t="s">
        <v>46</v>
      </c>
      <c r="B2" s="161"/>
      <c r="C2" s="161"/>
      <c r="D2" s="161"/>
      <c r="E2" s="161"/>
      <c r="F2" s="161"/>
      <c r="G2" s="161"/>
      <c r="H2" s="161"/>
    </row>
    <row r="3" spans="1:17" ht="15.75" customHeight="1" x14ac:dyDescent="0.25">
      <c r="A3" s="162" t="s">
        <v>7</v>
      </c>
      <c r="B3" s="162"/>
      <c r="C3" s="162"/>
      <c r="D3" s="162"/>
      <c r="E3" s="162"/>
      <c r="F3" s="162"/>
      <c r="G3" s="162"/>
      <c r="H3" s="162"/>
      <c r="I3" s="49"/>
      <c r="J3" s="49"/>
      <c r="K3" s="49"/>
      <c r="L3" s="49"/>
      <c r="M3" s="49"/>
      <c r="N3" s="49"/>
      <c r="O3" s="49"/>
      <c r="P3" s="49"/>
      <c r="Q3" s="49"/>
    </row>
    <row r="4" spans="1:17" s="5" customFormat="1" ht="27.75" x14ac:dyDescent="0.3">
      <c r="A4" s="57" t="s">
        <v>0</v>
      </c>
      <c r="B4" s="58" t="s">
        <v>1</v>
      </c>
      <c r="C4" s="59" t="s">
        <v>2</v>
      </c>
      <c r="D4" s="60" t="s">
        <v>3</v>
      </c>
      <c r="E4" s="60" t="s">
        <v>4</v>
      </c>
      <c r="F4" s="60" t="s">
        <v>5</v>
      </c>
      <c r="G4" s="61" t="s">
        <v>39</v>
      </c>
      <c r="H4" s="56" t="s">
        <v>6</v>
      </c>
    </row>
    <row r="5" spans="1:17" ht="21.75" customHeight="1" x14ac:dyDescent="0.3">
      <c r="A5" s="62">
        <v>950</v>
      </c>
      <c r="B5" s="63">
        <v>45303</v>
      </c>
      <c r="C5" s="64" t="s">
        <v>32</v>
      </c>
      <c r="D5" s="65">
        <v>2100</v>
      </c>
      <c r="E5" s="65">
        <v>0</v>
      </c>
      <c r="F5" s="65">
        <f>SUM(D5:E5)</f>
        <v>2100</v>
      </c>
      <c r="G5" s="66" t="s">
        <v>11</v>
      </c>
      <c r="H5" s="64" t="s">
        <v>55</v>
      </c>
    </row>
    <row r="6" spans="1:17" ht="18" customHeight="1" x14ac:dyDescent="0.3">
      <c r="A6" s="62">
        <v>951</v>
      </c>
      <c r="B6" s="63">
        <v>45306</v>
      </c>
      <c r="C6" s="64" t="s">
        <v>33</v>
      </c>
      <c r="D6" s="68">
        <v>5600</v>
      </c>
      <c r="E6" s="68">
        <v>0</v>
      </c>
      <c r="F6" s="65">
        <f t="shared" ref="F6:F11" si="0">SUM(D6:E6)</f>
        <v>5600</v>
      </c>
      <c r="G6" s="69" t="s">
        <v>11</v>
      </c>
      <c r="H6" s="64" t="s">
        <v>56</v>
      </c>
      <c r="I6" s="20"/>
    </row>
    <row r="7" spans="1:17" ht="14.25" customHeight="1" x14ac:dyDescent="0.25">
      <c r="A7" s="62">
        <v>952</v>
      </c>
      <c r="B7" s="63">
        <v>45310</v>
      </c>
      <c r="C7" s="64" t="s">
        <v>61</v>
      </c>
      <c r="D7" s="68">
        <v>3500</v>
      </c>
      <c r="E7" s="68">
        <v>0</v>
      </c>
      <c r="F7" s="65">
        <f t="shared" si="0"/>
        <v>3500</v>
      </c>
      <c r="G7" s="69" t="s">
        <v>11</v>
      </c>
      <c r="H7" s="64" t="s">
        <v>63</v>
      </c>
      <c r="I7" s="30"/>
    </row>
    <row r="8" spans="1:17" s="35" customFormat="1" ht="13.9" x14ac:dyDescent="0.25">
      <c r="A8" s="62">
        <v>953</v>
      </c>
      <c r="B8" s="63">
        <v>45317</v>
      </c>
      <c r="C8" s="64" t="s">
        <v>62</v>
      </c>
      <c r="D8" s="68">
        <v>1500</v>
      </c>
      <c r="E8" s="68">
        <v>0</v>
      </c>
      <c r="F8" s="65">
        <f t="shared" si="0"/>
        <v>1500</v>
      </c>
      <c r="G8" s="69" t="s">
        <v>11</v>
      </c>
      <c r="H8" s="64" t="s">
        <v>64</v>
      </c>
      <c r="I8" s="20"/>
      <c r="J8" s="20"/>
    </row>
    <row r="9" spans="1:17" ht="13.9" x14ac:dyDescent="0.25">
      <c r="A9" s="62">
        <v>954</v>
      </c>
      <c r="B9" s="63">
        <v>45317</v>
      </c>
      <c r="C9" s="64" t="s">
        <v>32</v>
      </c>
      <c r="D9" s="68">
        <v>4500</v>
      </c>
      <c r="E9" s="68">
        <v>0</v>
      </c>
      <c r="F9" s="65">
        <f t="shared" si="0"/>
        <v>4500</v>
      </c>
      <c r="G9" s="69" t="s">
        <v>11</v>
      </c>
      <c r="H9" s="64" t="s">
        <v>65</v>
      </c>
      <c r="I9" s="20"/>
    </row>
    <row r="10" spans="1:17" ht="13.9" x14ac:dyDescent="0.25">
      <c r="A10" s="62">
        <v>955</v>
      </c>
      <c r="B10" s="63">
        <v>45320</v>
      </c>
      <c r="C10" s="64" t="s">
        <v>66</v>
      </c>
      <c r="D10" s="68">
        <v>3396.87</v>
      </c>
      <c r="E10" s="68">
        <v>0</v>
      </c>
      <c r="F10" s="65">
        <f t="shared" si="0"/>
        <v>3396.87</v>
      </c>
      <c r="G10" s="69" t="s">
        <v>11</v>
      </c>
      <c r="H10" s="64" t="s">
        <v>67</v>
      </c>
      <c r="I10" s="20"/>
    </row>
    <row r="11" spans="1:17" ht="13.9" x14ac:dyDescent="0.25">
      <c r="A11" s="62">
        <v>956</v>
      </c>
      <c r="B11" s="63">
        <v>45322</v>
      </c>
      <c r="C11" s="64" t="s">
        <v>68</v>
      </c>
      <c r="D11" s="68">
        <v>900</v>
      </c>
      <c r="E11" s="68">
        <v>0</v>
      </c>
      <c r="F11" s="65">
        <f t="shared" si="0"/>
        <v>900</v>
      </c>
      <c r="G11" s="69" t="s">
        <v>11</v>
      </c>
      <c r="H11" s="64" t="s">
        <v>69</v>
      </c>
      <c r="I11" s="20"/>
    </row>
    <row r="12" spans="1:17" ht="13.9" x14ac:dyDescent="0.25">
      <c r="A12" s="62">
        <v>957</v>
      </c>
      <c r="B12" s="63">
        <v>45322</v>
      </c>
      <c r="C12" s="64" t="s">
        <v>62</v>
      </c>
      <c r="D12" s="68">
        <v>900</v>
      </c>
      <c r="E12" s="68">
        <v>0</v>
      </c>
      <c r="F12" s="68">
        <v>900</v>
      </c>
      <c r="G12" s="69" t="s">
        <v>11</v>
      </c>
      <c r="H12" s="64" t="s">
        <v>70</v>
      </c>
      <c r="I12" s="20"/>
    </row>
    <row r="13" spans="1:17" ht="27.6" x14ac:dyDescent="0.25">
      <c r="A13" s="62">
        <v>958</v>
      </c>
      <c r="B13" s="63">
        <v>45322</v>
      </c>
      <c r="C13" s="76" t="s">
        <v>71</v>
      </c>
      <c r="D13" s="68">
        <v>12000</v>
      </c>
      <c r="E13" s="68">
        <v>0</v>
      </c>
      <c r="F13" s="68">
        <v>12000</v>
      </c>
      <c r="G13" s="75" t="s">
        <v>11</v>
      </c>
      <c r="H13" s="76" t="s">
        <v>72</v>
      </c>
      <c r="I13" s="20"/>
    </row>
    <row r="14" spans="1:17" ht="13.9" x14ac:dyDescent="0.25">
      <c r="A14" s="62"/>
      <c r="B14" s="63"/>
      <c r="C14" s="76"/>
      <c r="D14" s="68"/>
      <c r="E14" s="68"/>
      <c r="F14" s="68"/>
      <c r="G14" s="75"/>
      <c r="H14" s="76"/>
      <c r="I14" s="20"/>
    </row>
    <row r="15" spans="1:17" ht="13.9" x14ac:dyDescent="0.25">
      <c r="A15" s="62"/>
      <c r="B15" s="63"/>
      <c r="C15" s="76"/>
      <c r="D15" s="68"/>
      <c r="E15" s="68"/>
      <c r="F15" s="68"/>
      <c r="G15" s="75"/>
      <c r="H15" s="76"/>
      <c r="I15" s="20"/>
    </row>
    <row r="16" spans="1:17" ht="13.9" x14ac:dyDescent="0.25">
      <c r="A16" s="62"/>
      <c r="B16" s="63"/>
      <c r="C16" s="71" t="s">
        <v>30</v>
      </c>
      <c r="D16" s="68">
        <f>SUM(D5:D13)</f>
        <v>34396.869999999995</v>
      </c>
      <c r="E16" s="68">
        <f t="shared" ref="E16:F16" si="1">SUM(E5:E13)</f>
        <v>0</v>
      </c>
      <c r="F16" s="68">
        <f t="shared" si="1"/>
        <v>34396.869999999995</v>
      </c>
      <c r="G16" s="69"/>
      <c r="H16" s="70"/>
      <c r="I16" s="20"/>
    </row>
    <row r="17" spans="1:17" ht="13.15" x14ac:dyDescent="0.25">
      <c r="B17" s="3"/>
      <c r="C17" s="23"/>
      <c r="D17" s="21"/>
      <c r="E17" s="21"/>
      <c r="F17" s="21"/>
      <c r="G17" s="22"/>
      <c r="H17" s="20"/>
      <c r="I17" s="20"/>
    </row>
    <row r="18" spans="1:17" ht="13.15" x14ac:dyDescent="0.25">
      <c r="B18" s="3"/>
      <c r="C18" s="23"/>
      <c r="D18" s="21"/>
      <c r="E18" s="21"/>
      <c r="F18" s="21"/>
      <c r="G18" s="22"/>
      <c r="H18" s="20"/>
      <c r="I18" s="20"/>
    </row>
    <row r="19" spans="1:17" ht="13.15" x14ac:dyDescent="0.25">
      <c r="B19" s="3"/>
      <c r="C19" s="42"/>
      <c r="D19" s="21"/>
      <c r="E19" s="21"/>
      <c r="F19" s="21"/>
      <c r="G19" s="22"/>
      <c r="H19" s="20"/>
      <c r="I19" s="20"/>
    </row>
    <row r="20" spans="1:17" ht="13.15" x14ac:dyDescent="0.25">
      <c r="B20" s="3"/>
      <c r="C20" s="42"/>
      <c r="D20" s="21"/>
      <c r="E20" s="21"/>
      <c r="F20" s="21"/>
      <c r="G20" s="22"/>
      <c r="H20" s="20"/>
      <c r="I20" s="20"/>
    </row>
    <row r="21" spans="1:17" s="5" customFormat="1" ht="24" customHeight="1" x14ac:dyDescent="0.3">
      <c r="A21" s="161" t="s">
        <v>54</v>
      </c>
      <c r="B21" s="161"/>
      <c r="C21" s="161"/>
      <c r="D21" s="161"/>
      <c r="E21" s="161"/>
      <c r="F21" s="161"/>
      <c r="G21" s="161"/>
      <c r="H21" s="161"/>
    </row>
    <row r="22" spans="1:17" s="5" customFormat="1" ht="21.75" customHeight="1" x14ac:dyDescent="0.3">
      <c r="A22" s="161" t="s">
        <v>46</v>
      </c>
      <c r="B22" s="161"/>
      <c r="C22" s="161"/>
      <c r="D22" s="161"/>
      <c r="E22" s="161"/>
      <c r="F22" s="161"/>
      <c r="G22" s="161"/>
      <c r="H22" s="161"/>
    </row>
    <row r="23" spans="1:17" ht="15.75" customHeight="1" x14ac:dyDescent="0.25">
      <c r="A23" s="162" t="s">
        <v>12</v>
      </c>
      <c r="B23" s="162"/>
      <c r="C23" s="162"/>
      <c r="D23" s="162"/>
      <c r="E23" s="162"/>
      <c r="F23" s="162"/>
      <c r="G23" s="162"/>
      <c r="H23" s="162"/>
      <c r="I23" s="49"/>
      <c r="J23" s="49"/>
      <c r="K23" s="49"/>
      <c r="L23" s="49"/>
      <c r="M23" s="49"/>
      <c r="N23" s="49"/>
      <c r="O23" s="49"/>
      <c r="P23" s="49"/>
      <c r="Q23" s="49"/>
    </row>
    <row r="24" spans="1:17" s="5" customFormat="1" ht="26.25" customHeight="1" x14ac:dyDescent="0.3">
      <c r="A24" s="57" t="s">
        <v>0</v>
      </c>
      <c r="B24" s="58" t="s">
        <v>1</v>
      </c>
      <c r="C24" s="59" t="s">
        <v>2</v>
      </c>
      <c r="D24" s="60" t="s">
        <v>3</v>
      </c>
      <c r="E24" s="60" t="s">
        <v>4</v>
      </c>
      <c r="F24" s="60" t="s">
        <v>5</v>
      </c>
      <c r="G24" s="61" t="s">
        <v>39</v>
      </c>
      <c r="H24" s="56" t="s">
        <v>6</v>
      </c>
    </row>
    <row r="25" spans="1:17" ht="26.45" x14ac:dyDescent="0.25">
      <c r="A25" s="80">
        <v>959</v>
      </c>
      <c r="B25" s="81">
        <v>45329</v>
      </c>
      <c r="C25" s="40" t="s">
        <v>839</v>
      </c>
      <c r="D25" s="82">
        <v>2506.09</v>
      </c>
      <c r="E25" s="82">
        <v>0</v>
      </c>
      <c r="F25" s="82">
        <f>+D25+E25</f>
        <v>2506.09</v>
      </c>
      <c r="G25" s="83" t="s">
        <v>11</v>
      </c>
      <c r="H25" s="40" t="s">
        <v>840</v>
      </c>
    </row>
    <row r="26" spans="1:17" ht="26.45" x14ac:dyDescent="0.25">
      <c r="A26" s="62">
        <v>960</v>
      </c>
      <c r="B26" s="81">
        <v>45335</v>
      </c>
      <c r="C26" s="64" t="s">
        <v>841</v>
      </c>
      <c r="D26" s="82">
        <v>700</v>
      </c>
      <c r="E26" s="82">
        <v>0</v>
      </c>
      <c r="F26" s="82">
        <f t="shared" ref="F26:F34" si="2">+D26+E26</f>
        <v>700</v>
      </c>
      <c r="G26" s="66" t="s">
        <v>11</v>
      </c>
      <c r="H26" s="40" t="s">
        <v>842</v>
      </c>
    </row>
    <row r="27" spans="1:17" ht="26.45" x14ac:dyDescent="0.25">
      <c r="A27" s="62">
        <v>961</v>
      </c>
      <c r="B27" s="81">
        <v>45335</v>
      </c>
      <c r="C27" s="64" t="s">
        <v>767</v>
      </c>
      <c r="D27" s="82">
        <v>3200</v>
      </c>
      <c r="E27" s="82">
        <v>0</v>
      </c>
      <c r="F27" s="82">
        <f t="shared" si="2"/>
        <v>3200</v>
      </c>
      <c r="G27" s="69" t="s">
        <v>11</v>
      </c>
      <c r="H27" s="40" t="s">
        <v>843</v>
      </c>
    </row>
    <row r="28" spans="1:17" ht="27.75" x14ac:dyDescent="0.3">
      <c r="A28" s="62">
        <v>962</v>
      </c>
      <c r="B28" s="81">
        <v>45338</v>
      </c>
      <c r="C28" s="64" t="s">
        <v>844</v>
      </c>
      <c r="D28" s="82">
        <v>3000</v>
      </c>
      <c r="E28" s="82">
        <v>0</v>
      </c>
      <c r="F28" s="82">
        <f t="shared" si="2"/>
        <v>3000</v>
      </c>
      <c r="G28" s="66" t="s">
        <v>11</v>
      </c>
      <c r="H28" s="40" t="s">
        <v>845</v>
      </c>
    </row>
    <row r="29" spans="1:17" ht="13.9" x14ac:dyDescent="0.25">
      <c r="A29" s="62">
        <v>963</v>
      </c>
      <c r="B29" s="81">
        <v>45338</v>
      </c>
      <c r="C29" s="64" t="s">
        <v>32</v>
      </c>
      <c r="D29" s="82">
        <v>3500</v>
      </c>
      <c r="E29" s="82">
        <v>0</v>
      </c>
      <c r="F29" s="82">
        <f t="shared" si="2"/>
        <v>3500</v>
      </c>
      <c r="G29" s="66" t="s">
        <v>11</v>
      </c>
      <c r="H29" s="40" t="s">
        <v>846</v>
      </c>
    </row>
    <row r="30" spans="1:17" ht="13.9" x14ac:dyDescent="0.25">
      <c r="A30" s="62">
        <v>964</v>
      </c>
      <c r="B30" s="81">
        <v>45341</v>
      </c>
      <c r="C30" s="64" t="s">
        <v>847</v>
      </c>
      <c r="D30" s="82">
        <v>2800</v>
      </c>
      <c r="E30" s="82">
        <v>0</v>
      </c>
      <c r="F30" s="82">
        <f t="shared" si="2"/>
        <v>2800</v>
      </c>
      <c r="G30" s="66" t="s">
        <v>11</v>
      </c>
      <c r="H30" s="40" t="s">
        <v>846</v>
      </c>
    </row>
    <row r="31" spans="1:17" ht="13.9" x14ac:dyDescent="0.25">
      <c r="A31" s="62">
        <v>965</v>
      </c>
      <c r="B31" s="81">
        <v>45343</v>
      </c>
      <c r="C31" s="64" t="s">
        <v>789</v>
      </c>
      <c r="D31" s="82">
        <v>10000</v>
      </c>
      <c r="E31" s="82">
        <v>0</v>
      </c>
      <c r="F31" s="82">
        <f t="shared" si="2"/>
        <v>10000</v>
      </c>
      <c r="G31" s="66" t="s">
        <v>11</v>
      </c>
      <c r="H31" s="40" t="s">
        <v>848</v>
      </c>
    </row>
    <row r="32" spans="1:17" ht="16.5" x14ac:dyDescent="0.3">
      <c r="A32" s="62">
        <v>966</v>
      </c>
      <c r="B32" s="81">
        <v>45345</v>
      </c>
      <c r="C32" s="64" t="s">
        <v>767</v>
      </c>
      <c r="D32" s="65">
        <v>1500</v>
      </c>
      <c r="E32" s="65">
        <v>0</v>
      </c>
      <c r="F32" s="65">
        <f t="shared" si="2"/>
        <v>1500</v>
      </c>
      <c r="G32" s="66" t="s">
        <v>11</v>
      </c>
      <c r="H32" s="64" t="s">
        <v>852</v>
      </c>
    </row>
    <row r="33" spans="1:8" ht="13.9" x14ac:dyDescent="0.25">
      <c r="A33" s="62">
        <v>967</v>
      </c>
      <c r="B33" s="81">
        <v>45345</v>
      </c>
      <c r="C33" s="64" t="s">
        <v>450</v>
      </c>
      <c r="D33" s="65">
        <v>1680</v>
      </c>
      <c r="E33" s="65">
        <v>0</v>
      </c>
      <c r="F33" s="65">
        <f t="shared" si="2"/>
        <v>1680</v>
      </c>
      <c r="G33" s="66" t="s">
        <v>11</v>
      </c>
      <c r="H33" s="64" t="s">
        <v>853</v>
      </c>
    </row>
    <row r="34" spans="1:8" ht="13.9" x14ac:dyDescent="0.25">
      <c r="A34" s="62">
        <v>968</v>
      </c>
      <c r="B34" s="81">
        <v>45345</v>
      </c>
      <c r="C34" s="64" t="s">
        <v>450</v>
      </c>
      <c r="D34" s="65">
        <v>1680</v>
      </c>
      <c r="E34" s="65">
        <v>0</v>
      </c>
      <c r="F34" s="65">
        <f t="shared" si="2"/>
        <v>1680</v>
      </c>
      <c r="G34" s="66" t="s">
        <v>11</v>
      </c>
      <c r="H34" s="64" t="s">
        <v>853</v>
      </c>
    </row>
    <row r="35" spans="1:8" ht="13.9" x14ac:dyDescent="0.25">
      <c r="A35" s="62">
        <v>969</v>
      </c>
      <c r="B35" s="81">
        <v>45345</v>
      </c>
      <c r="C35" s="64" t="s">
        <v>450</v>
      </c>
      <c r="D35" s="65">
        <v>1680</v>
      </c>
      <c r="E35" s="65">
        <v>0</v>
      </c>
      <c r="F35" s="65">
        <f t="shared" ref="F35:F41" si="3">+D35+E35</f>
        <v>1680</v>
      </c>
      <c r="G35" s="66" t="s">
        <v>11</v>
      </c>
      <c r="H35" s="64" t="s">
        <v>853</v>
      </c>
    </row>
    <row r="36" spans="1:8" ht="13.9" x14ac:dyDescent="0.25">
      <c r="A36" s="62">
        <v>970</v>
      </c>
      <c r="B36" s="81">
        <v>45345</v>
      </c>
      <c r="C36" s="64" t="s">
        <v>450</v>
      </c>
      <c r="D36" s="65">
        <v>1680</v>
      </c>
      <c r="E36" s="65">
        <v>0</v>
      </c>
      <c r="F36" s="65">
        <f t="shared" si="3"/>
        <v>1680</v>
      </c>
      <c r="G36" s="66" t="s">
        <v>11</v>
      </c>
      <c r="H36" s="64" t="s">
        <v>853</v>
      </c>
    </row>
    <row r="37" spans="1:8" ht="13.9" x14ac:dyDescent="0.25">
      <c r="A37" s="62">
        <v>971</v>
      </c>
      <c r="B37" s="81">
        <v>45345</v>
      </c>
      <c r="C37" s="64" t="s">
        <v>450</v>
      </c>
      <c r="D37" s="65">
        <v>1680</v>
      </c>
      <c r="E37" s="65">
        <v>0</v>
      </c>
      <c r="F37" s="65">
        <f t="shared" si="3"/>
        <v>1680</v>
      </c>
      <c r="G37" s="66" t="s">
        <v>11</v>
      </c>
      <c r="H37" s="64" t="s">
        <v>853</v>
      </c>
    </row>
    <row r="38" spans="1:8" ht="13.9" x14ac:dyDescent="0.25">
      <c r="A38" s="62">
        <v>972</v>
      </c>
      <c r="B38" s="81">
        <v>45349</v>
      </c>
      <c r="C38" s="64" t="s">
        <v>854</v>
      </c>
      <c r="D38" s="65">
        <v>1500</v>
      </c>
      <c r="E38" s="65">
        <v>0</v>
      </c>
      <c r="F38" s="65">
        <f t="shared" si="3"/>
        <v>1500</v>
      </c>
      <c r="G38" s="66" t="s">
        <v>11</v>
      </c>
      <c r="H38" s="64" t="s">
        <v>855</v>
      </c>
    </row>
    <row r="39" spans="1:8" ht="13.9" x14ac:dyDescent="0.25">
      <c r="A39" s="62">
        <v>973</v>
      </c>
      <c r="B39" s="81">
        <v>45350</v>
      </c>
      <c r="C39" s="64" t="s">
        <v>357</v>
      </c>
      <c r="D39" s="65">
        <v>600</v>
      </c>
      <c r="E39" s="65">
        <v>0</v>
      </c>
      <c r="F39" s="65">
        <f t="shared" si="3"/>
        <v>600</v>
      </c>
      <c r="G39" s="66" t="s">
        <v>11</v>
      </c>
      <c r="H39" s="64" t="s">
        <v>856</v>
      </c>
    </row>
    <row r="40" spans="1:8" ht="13.9" x14ac:dyDescent="0.25">
      <c r="A40" s="62">
        <v>974</v>
      </c>
      <c r="B40" s="81">
        <v>45350</v>
      </c>
      <c r="C40" s="64" t="s">
        <v>32</v>
      </c>
      <c r="D40" s="65">
        <v>4500</v>
      </c>
      <c r="E40" s="65">
        <v>0</v>
      </c>
      <c r="F40" s="65">
        <f t="shared" si="3"/>
        <v>4500</v>
      </c>
      <c r="G40" s="66" t="s">
        <v>11</v>
      </c>
      <c r="H40" s="64" t="s">
        <v>857</v>
      </c>
    </row>
    <row r="41" spans="1:8" ht="13.9" x14ac:dyDescent="0.25">
      <c r="A41" s="62">
        <v>975</v>
      </c>
      <c r="B41" s="81">
        <v>45351</v>
      </c>
      <c r="C41" s="64" t="s">
        <v>121</v>
      </c>
      <c r="D41" s="65">
        <v>19900</v>
      </c>
      <c r="E41" s="65">
        <v>0</v>
      </c>
      <c r="F41" s="65">
        <f t="shared" si="3"/>
        <v>19900</v>
      </c>
      <c r="G41" s="66" t="s">
        <v>11</v>
      </c>
      <c r="H41" s="64" t="s">
        <v>858</v>
      </c>
    </row>
    <row r="42" spans="1:8" ht="13.9" x14ac:dyDescent="0.25">
      <c r="A42" s="62"/>
      <c r="B42" s="63"/>
      <c r="C42" s="64"/>
      <c r="D42" s="65"/>
      <c r="E42" s="65"/>
      <c r="F42" s="65"/>
      <c r="G42" s="66"/>
      <c r="H42" s="64"/>
    </row>
    <row r="43" spans="1:8" ht="13.9" x14ac:dyDescent="0.25">
      <c r="A43" s="62"/>
      <c r="B43" s="63"/>
      <c r="C43" s="71" t="s">
        <v>31</v>
      </c>
      <c r="D43" s="65">
        <f>SUM(D25:D42)</f>
        <v>62106.09</v>
      </c>
      <c r="E43" s="65">
        <f>SUM(E25:E42)</f>
        <v>0</v>
      </c>
      <c r="F43" s="65">
        <f>SUM(F25:F42)</f>
        <v>62106.09</v>
      </c>
      <c r="G43" s="66"/>
      <c r="H43" s="64"/>
    </row>
    <row r="44" spans="1:8" ht="13.9" x14ac:dyDescent="0.25">
      <c r="A44" s="62"/>
      <c r="B44" s="63"/>
      <c r="C44" s="71"/>
      <c r="D44" s="65"/>
      <c r="E44" s="65"/>
      <c r="F44" s="65"/>
      <c r="G44" s="66"/>
      <c r="H44" s="64"/>
    </row>
    <row r="45" spans="1:8" ht="13.9" x14ac:dyDescent="0.25">
      <c r="A45" s="62"/>
      <c r="B45" s="63"/>
      <c r="C45" s="24"/>
      <c r="D45" s="65"/>
      <c r="E45" s="65"/>
      <c r="F45" s="65"/>
      <c r="G45" s="66"/>
      <c r="H45" s="64"/>
    </row>
    <row r="46" spans="1:8" ht="13.15" x14ac:dyDescent="0.25">
      <c r="B46" s="3"/>
      <c r="C46" s="23"/>
    </row>
    <row r="47" spans="1:8" s="5" customFormat="1" ht="24" customHeight="1" x14ac:dyDescent="0.3">
      <c r="A47" s="161" t="s">
        <v>54</v>
      </c>
      <c r="B47" s="161"/>
      <c r="C47" s="161"/>
      <c r="D47" s="161"/>
      <c r="E47" s="161"/>
      <c r="F47" s="161"/>
      <c r="G47" s="161"/>
      <c r="H47" s="161"/>
    </row>
    <row r="48" spans="1:8" s="5" customFormat="1" ht="21.75" customHeight="1" x14ac:dyDescent="0.3">
      <c r="A48" s="161" t="s">
        <v>46</v>
      </c>
      <c r="B48" s="161"/>
      <c r="C48" s="161"/>
      <c r="D48" s="161"/>
      <c r="E48" s="161"/>
      <c r="F48" s="161"/>
      <c r="G48" s="161"/>
      <c r="H48" s="161"/>
    </row>
    <row r="49" spans="1:17" ht="15.75" customHeight="1" x14ac:dyDescent="0.25">
      <c r="A49" s="162" t="s">
        <v>40</v>
      </c>
      <c r="B49" s="162"/>
      <c r="C49" s="162"/>
      <c r="D49" s="162"/>
      <c r="E49" s="162"/>
      <c r="F49" s="162"/>
      <c r="G49" s="162"/>
      <c r="H49" s="162"/>
      <c r="I49" s="49"/>
      <c r="J49" s="49"/>
      <c r="K49" s="49"/>
      <c r="L49" s="49"/>
      <c r="M49" s="49"/>
      <c r="N49" s="49"/>
      <c r="O49" s="49"/>
      <c r="P49" s="49"/>
      <c r="Q49" s="49"/>
    </row>
    <row r="50" spans="1:17" s="5" customFormat="1" ht="26.25" customHeight="1" x14ac:dyDescent="0.3">
      <c r="A50" s="57" t="s">
        <v>0</v>
      </c>
      <c r="B50" s="58" t="s">
        <v>1</v>
      </c>
      <c r="C50" s="59" t="s">
        <v>2</v>
      </c>
      <c r="D50" s="60" t="s">
        <v>3</v>
      </c>
      <c r="E50" s="60" t="s">
        <v>4</v>
      </c>
      <c r="F50" s="60" t="s">
        <v>5</v>
      </c>
      <c r="G50" s="61" t="s">
        <v>39</v>
      </c>
      <c r="H50" s="56" t="s">
        <v>6</v>
      </c>
    </row>
    <row r="51" spans="1:17" ht="16.5" x14ac:dyDescent="0.3">
      <c r="A51" s="62">
        <v>976</v>
      </c>
      <c r="B51" s="81">
        <v>45358</v>
      </c>
      <c r="C51" s="64" t="s">
        <v>32</v>
      </c>
      <c r="D51" s="65">
        <v>900</v>
      </c>
      <c r="E51" s="65">
        <v>0</v>
      </c>
      <c r="F51" s="65">
        <f>+SUM(D51+E51)</f>
        <v>900</v>
      </c>
      <c r="G51" s="66" t="s">
        <v>11</v>
      </c>
      <c r="H51" s="64" t="s">
        <v>953</v>
      </c>
    </row>
    <row r="52" spans="1:17" ht="13.9" x14ac:dyDescent="0.25">
      <c r="A52" s="62">
        <v>977</v>
      </c>
      <c r="B52" s="63">
        <v>45358</v>
      </c>
      <c r="C52" s="64" t="s">
        <v>905</v>
      </c>
      <c r="D52" s="65">
        <v>1300</v>
      </c>
      <c r="E52" s="65">
        <v>0</v>
      </c>
      <c r="F52" s="65">
        <f t="shared" ref="F52:F57" si="4">+SUM(D52+E52)</f>
        <v>1300</v>
      </c>
      <c r="G52" s="66" t="s">
        <v>11</v>
      </c>
      <c r="H52" s="64" t="s">
        <v>954</v>
      </c>
    </row>
    <row r="53" spans="1:17" ht="16.5" x14ac:dyDescent="0.3">
      <c r="A53" s="62">
        <v>978</v>
      </c>
      <c r="B53" s="63">
        <v>45363</v>
      </c>
      <c r="C53" s="64" t="s">
        <v>32</v>
      </c>
      <c r="D53" s="65">
        <v>4500</v>
      </c>
      <c r="E53" s="65">
        <v>0</v>
      </c>
      <c r="F53" s="65">
        <f t="shared" si="4"/>
        <v>4500</v>
      </c>
      <c r="G53" s="66" t="s">
        <v>11</v>
      </c>
      <c r="H53" s="64" t="s">
        <v>955</v>
      </c>
    </row>
    <row r="54" spans="1:17" ht="13.9" x14ac:dyDescent="0.25">
      <c r="A54" s="62">
        <v>979</v>
      </c>
      <c r="B54" s="63">
        <v>45363</v>
      </c>
      <c r="C54" s="64" t="s">
        <v>824</v>
      </c>
      <c r="D54" s="65">
        <v>2000</v>
      </c>
      <c r="E54" s="65">
        <v>0</v>
      </c>
      <c r="F54" s="65">
        <f t="shared" si="4"/>
        <v>2000</v>
      </c>
      <c r="G54" s="66" t="s">
        <v>11</v>
      </c>
      <c r="H54" s="64" t="s">
        <v>956</v>
      </c>
    </row>
    <row r="55" spans="1:17" ht="13.9" x14ac:dyDescent="0.25">
      <c r="A55" s="62">
        <v>980</v>
      </c>
      <c r="B55" s="63">
        <v>45370</v>
      </c>
      <c r="C55" s="64" t="s">
        <v>141</v>
      </c>
      <c r="D55" s="65">
        <v>1300</v>
      </c>
      <c r="E55" s="65">
        <v>0</v>
      </c>
      <c r="F55" s="65">
        <f t="shared" si="4"/>
        <v>1300</v>
      </c>
      <c r="G55" s="66" t="s">
        <v>11</v>
      </c>
      <c r="H55" s="64" t="s">
        <v>954</v>
      </c>
    </row>
    <row r="56" spans="1:17" ht="16.5" x14ac:dyDescent="0.3">
      <c r="A56" s="62">
        <v>981</v>
      </c>
      <c r="B56" s="63">
        <v>45372</v>
      </c>
      <c r="C56" s="64" t="s">
        <v>149</v>
      </c>
      <c r="D56" s="65">
        <v>6500</v>
      </c>
      <c r="E56" s="65">
        <v>0</v>
      </c>
      <c r="F56" s="65">
        <f t="shared" si="4"/>
        <v>6500</v>
      </c>
      <c r="G56" s="66" t="s">
        <v>11</v>
      </c>
      <c r="H56" s="64" t="s">
        <v>848</v>
      </c>
    </row>
    <row r="57" spans="1:17" ht="13.9" x14ac:dyDescent="0.25">
      <c r="A57" s="62">
        <v>982</v>
      </c>
      <c r="B57" s="63">
        <v>45373</v>
      </c>
      <c r="C57" s="64" t="s">
        <v>957</v>
      </c>
      <c r="D57" s="65">
        <v>400</v>
      </c>
      <c r="E57" s="65">
        <v>0</v>
      </c>
      <c r="F57" s="65">
        <f t="shared" si="4"/>
        <v>400</v>
      </c>
      <c r="G57" s="66" t="s">
        <v>958</v>
      </c>
      <c r="H57" s="64" t="s">
        <v>959</v>
      </c>
    </row>
    <row r="58" spans="1:17" ht="13.9" x14ac:dyDescent="0.25">
      <c r="A58" s="62"/>
      <c r="B58" s="63"/>
      <c r="C58" s="64"/>
      <c r="D58" s="65"/>
      <c r="E58" s="65"/>
      <c r="F58" s="65"/>
      <c r="G58" s="66"/>
      <c r="H58" s="64"/>
    </row>
    <row r="59" spans="1:17" ht="13.9" x14ac:dyDescent="0.25">
      <c r="A59" s="62"/>
      <c r="B59" s="63"/>
      <c r="C59" s="64"/>
      <c r="D59" s="65"/>
      <c r="E59" s="65"/>
      <c r="F59" s="65"/>
      <c r="G59" s="66"/>
      <c r="H59" s="64"/>
    </row>
    <row r="60" spans="1:17" ht="13.9" x14ac:dyDescent="0.25">
      <c r="A60" s="62"/>
      <c r="B60" s="63"/>
      <c r="C60" s="71" t="s">
        <v>34</v>
      </c>
      <c r="D60" s="65">
        <f>SUM(D51:D59)</f>
        <v>16900</v>
      </c>
      <c r="E60" s="65">
        <f>SUM(E51:E59)</f>
        <v>0</v>
      </c>
      <c r="F60" s="65">
        <f>SUM(F51:F59)</f>
        <v>16900</v>
      </c>
      <c r="G60" s="66"/>
      <c r="H60" s="67"/>
    </row>
    <row r="61" spans="1:17" ht="13.9" x14ac:dyDescent="0.25">
      <c r="A61" s="62"/>
      <c r="B61" s="63"/>
      <c r="C61" s="71"/>
      <c r="D61" s="65"/>
      <c r="E61" s="65"/>
      <c r="F61" s="65"/>
      <c r="G61" s="66"/>
      <c r="H61" s="67"/>
    </row>
    <row r="62" spans="1:17" ht="13.15" x14ac:dyDescent="0.25">
      <c r="B62" s="3"/>
      <c r="C62" s="42"/>
      <c r="H62" s="40"/>
    </row>
    <row r="63" spans="1:17" ht="13.15" x14ac:dyDescent="0.25">
      <c r="B63" s="3"/>
      <c r="C63" s="23"/>
    </row>
    <row r="64" spans="1:17" s="5" customFormat="1" ht="24" customHeight="1" x14ac:dyDescent="0.3">
      <c r="A64" s="161" t="s">
        <v>54</v>
      </c>
      <c r="B64" s="161"/>
      <c r="C64" s="161"/>
      <c r="D64" s="161"/>
      <c r="E64" s="161"/>
      <c r="F64" s="161"/>
      <c r="G64" s="161"/>
      <c r="H64" s="161"/>
    </row>
    <row r="65" spans="1:17" s="5" customFormat="1" ht="21.75" customHeight="1" x14ac:dyDescent="0.3">
      <c r="A65" s="161" t="s">
        <v>47</v>
      </c>
      <c r="B65" s="161"/>
      <c r="C65" s="161"/>
      <c r="D65" s="161"/>
      <c r="E65" s="161"/>
      <c r="F65" s="161"/>
      <c r="G65" s="161"/>
      <c r="H65" s="161"/>
    </row>
    <row r="66" spans="1:17" ht="20.45" x14ac:dyDescent="0.25">
      <c r="A66" s="162" t="s">
        <v>16</v>
      </c>
      <c r="B66" s="162"/>
      <c r="C66" s="162"/>
      <c r="D66" s="162"/>
      <c r="E66" s="162"/>
      <c r="F66" s="162"/>
      <c r="G66" s="162"/>
      <c r="H66" s="162"/>
      <c r="I66" s="49"/>
      <c r="J66" s="49"/>
      <c r="K66" s="49"/>
      <c r="L66" s="49"/>
      <c r="M66" s="49"/>
      <c r="N66" s="49"/>
      <c r="O66" s="49"/>
      <c r="P66" s="49"/>
      <c r="Q66" s="49"/>
    </row>
    <row r="67" spans="1:17" s="5" customFormat="1" ht="26.25" customHeight="1" x14ac:dyDescent="0.3">
      <c r="A67" s="57" t="s">
        <v>0</v>
      </c>
      <c r="B67" s="58" t="s">
        <v>1</v>
      </c>
      <c r="C67" s="59" t="s">
        <v>2</v>
      </c>
      <c r="D67" s="60" t="s">
        <v>3</v>
      </c>
      <c r="E67" s="60" t="s">
        <v>4</v>
      </c>
      <c r="F67" s="60" t="s">
        <v>5</v>
      </c>
      <c r="G67" s="61" t="s">
        <v>39</v>
      </c>
      <c r="H67" s="56" t="s">
        <v>6</v>
      </c>
    </row>
    <row r="68" spans="1:17" ht="13.9" x14ac:dyDescent="0.25">
      <c r="A68" s="62">
        <v>983</v>
      </c>
      <c r="B68" s="63">
        <v>45391</v>
      </c>
      <c r="C68" s="64" t="s">
        <v>916</v>
      </c>
      <c r="D68" s="65">
        <v>900</v>
      </c>
      <c r="E68" s="65">
        <v>0</v>
      </c>
      <c r="F68" s="65">
        <f>SUM(D68:E68)</f>
        <v>900</v>
      </c>
      <c r="G68" s="66" t="s">
        <v>11</v>
      </c>
      <c r="H68" s="64" t="s">
        <v>1016</v>
      </c>
    </row>
    <row r="69" spans="1:17" ht="13.9" x14ac:dyDescent="0.25">
      <c r="A69" s="62">
        <v>984</v>
      </c>
      <c r="B69" s="63">
        <v>45394</v>
      </c>
      <c r="C69" s="64" t="s">
        <v>106</v>
      </c>
      <c r="D69" s="65">
        <v>700</v>
      </c>
      <c r="E69" s="65">
        <v>0</v>
      </c>
      <c r="F69" s="65">
        <f t="shared" ref="F69:F75" si="5">SUM(D69:E69)</f>
        <v>700</v>
      </c>
      <c r="G69" s="66" t="s">
        <v>11</v>
      </c>
      <c r="H69" s="64" t="s">
        <v>1017</v>
      </c>
    </row>
    <row r="70" spans="1:17" ht="13.9" x14ac:dyDescent="0.25">
      <c r="A70" s="62">
        <v>985</v>
      </c>
      <c r="B70" s="63">
        <v>45394</v>
      </c>
      <c r="C70" s="64" t="s">
        <v>106</v>
      </c>
      <c r="D70" s="65">
        <v>900</v>
      </c>
      <c r="E70" s="65">
        <v>0</v>
      </c>
      <c r="F70" s="65">
        <f t="shared" si="5"/>
        <v>900</v>
      </c>
      <c r="G70" s="66" t="s">
        <v>11</v>
      </c>
      <c r="H70" s="64" t="s">
        <v>1016</v>
      </c>
    </row>
    <row r="71" spans="1:17" ht="16.5" x14ac:dyDescent="0.3">
      <c r="A71" s="62">
        <v>986</v>
      </c>
      <c r="B71" s="63">
        <v>45406</v>
      </c>
      <c r="C71" s="64" t="s">
        <v>32</v>
      </c>
      <c r="D71" s="65">
        <v>5700</v>
      </c>
      <c r="E71" s="65">
        <v>0</v>
      </c>
      <c r="F71" s="65">
        <f t="shared" si="5"/>
        <v>5700</v>
      </c>
      <c r="G71" s="66" t="s">
        <v>11</v>
      </c>
      <c r="H71" s="64" t="s">
        <v>1020</v>
      </c>
    </row>
    <row r="72" spans="1:17" ht="26.45" x14ac:dyDescent="0.25">
      <c r="A72" s="62">
        <v>987</v>
      </c>
      <c r="B72" s="63">
        <v>45406</v>
      </c>
      <c r="C72" s="64" t="s">
        <v>987</v>
      </c>
      <c r="D72" s="65">
        <v>3500</v>
      </c>
      <c r="E72" s="65">
        <v>0</v>
      </c>
      <c r="F72" s="65">
        <f t="shared" si="5"/>
        <v>3500</v>
      </c>
      <c r="G72" s="66" t="s">
        <v>11</v>
      </c>
      <c r="H72" s="40" t="s">
        <v>1021</v>
      </c>
    </row>
    <row r="73" spans="1:17" ht="13.9" x14ac:dyDescent="0.25">
      <c r="A73" s="62">
        <v>988</v>
      </c>
      <c r="B73" s="63">
        <v>45406</v>
      </c>
      <c r="C73" s="64" t="s">
        <v>121</v>
      </c>
      <c r="D73" s="65">
        <v>900</v>
      </c>
      <c r="E73" s="65">
        <v>0</v>
      </c>
      <c r="F73" s="65">
        <f t="shared" si="5"/>
        <v>900</v>
      </c>
      <c r="G73" s="66" t="s">
        <v>11</v>
      </c>
      <c r="H73" s="64" t="s">
        <v>1016</v>
      </c>
    </row>
    <row r="74" spans="1:17" ht="13.9" x14ac:dyDescent="0.25">
      <c r="A74" s="62">
        <v>989</v>
      </c>
      <c r="B74" s="63">
        <v>45408</v>
      </c>
      <c r="C74" s="64" t="s">
        <v>1028</v>
      </c>
      <c r="D74" s="65">
        <v>900</v>
      </c>
      <c r="E74" s="65">
        <v>0</v>
      </c>
      <c r="F74" s="65">
        <f t="shared" si="5"/>
        <v>900</v>
      </c>
      <c r="G74" s="66" t="s">
        <v>11</v>
      </c>
      <c r="H74" s="64" t="s">
        <v>1029</v>
      </c>
    </row>
    <row r="75" spans="1:17" ht="13.9" x14ac:dyDescent="0.25">
      <c r="A75" s="62">
        <v>990</v>
      </c>
      <c r="B75" s="63">
        <v>45412</v>
      </c>
      <c r="C75" s="64" t="s">
        <v>1030</v>
      </c>
      <c r="D75" s="65">
        <v>700</v>
      </c>
      <c r="E75" s="65">
        <v>0</v>
      </c>
      <c r="F75" s="65">
        <f t="shared" si="5"/>
        <v>700</v>
      </c>
      <c r="G75" s="66" t="s">
        <v>11</v>
      </c>
      <c r="H75" s="64" t="s">
        <v>63</v>
      </c>
    </row>
    <row r="76" spans="1:17" ht="13.9" x14ac:dyDescent="0.25">
      <c r="A76" s="62">
        <v>991</v>
      </c>
      <c r="B76" s="63">
        <v>45412</v>
      </c>
      <c r="C76" s="64" t="s">
        <v>197</v>
      </c>
      <c r="D76" s="65">
        <v>6325</v>
      </c>
      <c r="E76" s="65">
        <v>0</v>
      </c>
      <c r="F76" s="65">
        <f>SUM(D76:E76)</f>
        <v>6325</v>
      </c>
      <c r="G76" s="66" t="s">
        <v>11</v>
      </c>
      <c r="H76" s="64" t="s">
        <v>1031</v>
      </c>
    </row>
    <row r="77" spans="1:17" ht="13.9" x14ac:dyDescent="0.25">
      <c r="A77" s="62"/>
      <c r="B77" s="63"/>
      <c r="C77" s="64"/>
      <c r="D77" s="65"/>
      <c r="E77" s="65"/>
      <c r="F77" s="65"/>
      <c r="G77" s="66"/>
      <c r="H77" s="64"/>
    </row>
    <row r="78" spans="1:17" ht="13.9" x14ac:dyDescent="0.25">
      <c r="A78" s="72"/>
      <c r="B78" s="78"/>
      <c r="C78" s="67"/>
      <c r="D78" s="73"/>
      <c r="E78" s="73"/>
      <c r="F78" s="73"/>
      <c r="G78" s="74"/>
      <c r="H78" s="67"/>
    </row>
    <row r="79" spans="1:17" ht="13.9" x14ac:dyDescent="0.25">
      <c r="A79" s="72"/>
      <c r="B79" s="78"/>
      <c r="C79" s="79" t="s">
        <v>35</v>
      </c>
      <c r="D79" s="73">
        <f>SUM(D68:D78)</f>
        <v>20525</v>
      </c>
      <c r="E79" s="73">
        <f>SUM(E68:E78)</f>
        <v>0</v>
      </c>
      <c r="F79" s="73">
        <f>SUM(F68:F78)</f>
        <v>20525</v>
      </c>
      <c r="G79" s="74"/>
      <c r="H79" s="67"/>
    </row>
    <row r="80" spans="1:17" ht="13.9" x14ac:dyDescent="0.25">
      <c r="A80" s="62"/>
      <c r="B80" s="77"/>
      <c r="C80" s="71"/>
      <c r="D80" s="65"/>
      <c r="E80" s="65"/>
      <c r="F80" s="65"/>
      <c r="G80" s="66"/>
      <c r="H80" s="64"/>
    </row>
    <row r="81" spans="1:17" ht="13.15" x14ac:dyDescent="0.25">
      <c r="B81" s="39"/>
      <c r="C81" s="42"/>
    </row>
    <row r="82" spans="1:17" ht="14.25" customHeight="1" x14ac:dyDescent="0.25">
      <c r="B82" s="39"/>
    </row>
    <row r="83" spans="1:17" s="5" customFormat="1" ht="24" customHeight="1" x14ac:dyDescent="0.3">
      <c r="A83" s="161" t="s">
        <v>54</v>
      </c>
      <c r="B83" s="161"/>
      <c r="C83" s="161"/>
      <c r="D83" s="161"/>
      <c r="E83" s="161"/>
      <c r="F83" s="161"/>
      <c r="G83" s="161"/>
      <c r="H83" s="161"/>
    </row>
    <row r="84" spans="1:17" s="5" customFormat="1" ht="21.75" customHeight="1" x14ac:dyDescent="0.3">
      <c r="A84" s="161" t="s">
        <v>46</v>
      </c>
      <c r="B84" s="161"/>
      <c r="C84" s="161"/>
      <c r="D84" s="161"/>
      <c r="E84" s="161"/>
      <c r="F84" s="161"/>
      <c r="G84" s="161"/>
      <c r="H84" s="161"/>
    </row>
    <row r="85" spans="1:17" ht="15.75" customHeight="1" x14ac:dyDescent="0.25">
      <c r="A85" s="162" t="s">
        <v>18</v>
      </c>
      <c r="B85" s="162"/>
      <c r="C85" s="162"/>
      <c r="D85" s="162"/>
      <c r="E85" s="162"/>
      <c r="F85" s="162"/>
      <c r="G85" s="162"/>
      <c r="H85" s="162"/>
      <c r="I85" s="49"/>
      <c r="J85" s="49"/>
      <c r="K85" s="49"/>
      <c r="L85" s="49"/>
      <c r="M85" s="49"/>
      <c r="N85" s="49"/>
      <c r="O85" s="49"/>
      <c r="P85" s="49"/>
      <c r="Q85" s="49"/>
    </row>
    <row r="86" spans="1:17" s="5" customFormat="1" ht="26.25" customHeight="1" x14ac:dyDescent="0.3">
      <c r="A86" s="57" t="s">
        <v>0</v>
      </c>
      <c r="B86" s="58" t="s">
        <v>1</v>
      </c>
      <c r="C86" s="59" t="s">
        <v>2</v>
      </c>
      <c r="D86" s="60" t="s">
        <v>3</v>
      </c>
      <c r="E86" s="60" t="s">
        <v>4</v>
      </c>
      <c r="F86" s="60" t="s">
        <v>5</v>
      </c>
      <c r="G86" s="61" t="s">
        <v>39</v>
      </c>
      <c r="H86" s="56" t="s">
        <v>6</v>
      </c>
    </row>
    <row r="87" spans="1:17" ht="13.9" x14ac:dyDescent="0.25">
      <c r="A87" s="62">
        <v>992</v>
      </c>
      <c r="B87" s="63">
        <v>45419</v>
      </c>
      <c r="C87" s="64" t="s">
        <v>992</v>
      </c>
      <c r="D87" s="65">
        <v>3500</v>
      </c>
      <c r="E87" s="65">
        <v>0</v>
      </c>
      <c r="F87" s="65">
        <f>SUM(D87:E87)</f>
        <v>3500</v>
      </c>
      <c r="G87" s="66" t="s">
        <v>11</v>
      </c>
      <c r="H87" s="64" t="s">
        <v>1066</v>
      </c>
    </row>
    <row r="88" spans="1:17" ht="13.9" x14ac:dyDescent="0.25">
      <c r="A88" s="62">
        <v>993</v>
      </c>
      <c r="B88" s="63">
        <v>45426</v>
      </c>
      <c r="C88" s="64" t="s">
        <v>381</v>
      </c>
      <c r="D88" s="65">
        <v>3480</v>
      </c>
      <c r="E88" s="65">
        <v>0</v>
      </c>
      <c r="F88" s="65">
        <f t="shared" ref="F88:F92" si="6">SUM(D88:E88)</f>
        <v>3480</v>
      </c>
      <c r="G88" s="66" t="s">
        <v>11</v>
      </c>
      <c r="H88" s="64" t="s">
        <v>1067</v>
      </c>
    </row>
    <row r="89" spans="1:17" ht="13.9" x14ac:dyDescent="0.25">
      <c r="A89" s="62">
        <v>994</v>
      </c>
      <c r="B89" s="63">
        <v>45426</v>
      </c>
      <c r="C89" s="64" t="s">
        <v>32</v>
      </c>
      <c r="D89" s="65">
        <v>13000</v>
      </c>
      <c r="E89" s="65">
        <v>0</v>
      </c>
      <c r="F89" s="65">
        <f t="shared" si="6"/>
        <v>13000</v>
      </c>
      <c r="G89" s="66" t="s">
        <v>11</v>
      </c>
      <c r="H89" s="64" t="s">
        <v>1066</v>
      </c>
    </row>
    <row r="90" spans="1:17" ht="13.9" x14ac:dyDescent="0.25">
      <c r="A90" s="62">
        <v>995</v>
      </c>
      <c r="B90" s="63">
        <v>45428</v>
      </c>
      <c r="C90" s="64" t="s">
        <v>466</v>
      </c>
      <c r="D90" s="65">
        <v>19500</v>
      </c>
      <c r="E90" s="65">
        <v>0</v>
      </c>
      <c r="F90" s="65">
        <f t="shared" si="6"/>
        <v>19500</v>
      </c>
      <c r="G90" s="66" t="s">
        <v>11</v>
      </c>
      <c r="H90" s="64" t="s">
        <v>1066</v>
      </c>
    </row>
    <row r="91" spans="1:17" ht="13.9" x14ac:dyDescent="0.25">
      <c r="A91" s="62">
        <v>996</v>
      </c>
      <c r="B91" s="63">
        <v>45442</v>
      </c>
      <c r="C91" s="64" t="s">
        <v>1099</v>
      </c>
      <c r="D91" s="65">
        <v>3000</v>
      </c>
      <c r="E91" s="65">
        <v>0</v>
      </c>
      <c r="F91" s="65">
        <f t="shared" si="6"/>
        <v>3000</v>
      </c>
      <c r="G91" s="66" t="s">
        <v>11</v>
      </c>
      <c r="H91" s="64" t="s">
        <v>840</v>
      </c>
    </row>
    <row r="92" spans="1:17" ht="13.9" x14ac:dyDescent="0.25">
      <c r="A92" s="62">
        <v>997</v>
      </c>
      <c r="B92" s="63">
        <v>45443</v>
      </c>
      <c r="C92" s="64" t="s">
        <v>265</v>
      </c>
      <c r="D92" s="65">
        <v>1900</v>
      </c>
      <c r="E92" s="65">
        <v>0</v>
      </c>
      <c r="F92" s="65">
        <f t="shared" si="6"/>
        <v>1900</v>
      </c>
      <c r="G92" s="66" t="s">
        <v>11</v>
      </c>
      <c r="H92" s="64" t="s">
        <v>840</v>
      </c>
    </row>
    <row r="93" spans="1:17" ht="13.9" x14ac:dyDescent="0.25">
      <c r="A93" s="62"/>
      <c r="B93" s="63"/>
      <c r="C93" s="64"/>
      <c r="D93" s="65"/>
      <c r="E93" s="65"/>
      <c r="F93" s="65"/>
      <c r="G93" s="66"/>
      <c r="H93" s="64"/>
    </row>
    <row r="94" spans="1:17" ht="13.9" x14ac:dyDescent="0.25">
      <c r="A94" s="62"/>
      <c r="B94" s="77"/>
      <c r="C94" s="64"/>
      <c r="D94" s="65"/>
      <c r="E94" s="65"/>
      <c r="F94" s="65"/>
      <c r="G94" s="66"/>
      <c r="H94" s="64"/>
    </row>
    <row r="95" spans="1:17" ht="13.9" x14ac:dyDescent="0.25">
      <c r="A95" s="62"/>
      <c r="B95" s="77"/>
      <c r="C95" s="71" t="s">
        <v>1065</v>
      </c>
      <c r="D95" s="65">
        <f>SUM(D87:D94)</f>
        <v>44380</v>
      </c>
      <c r="E95" s="65">
        <f>SUM(E87:E94)</f>
        <v>0</v>
      </c>
      <c r="F95" s="65">
        <f>SUM(F87:F94)</f>
        <v>44380</v>
      </c>
      <c r="G95" s="66"/>
      <c r="H95" s="64"/>
    </row>
    <row r="96" spans="1:17" ht="13.9" x14ac:dyDescent="0.25">
      <c r="A96" s="62"/>
      <c r="B96" s="77"/>
      <c r="C96" s="62" t="s">
        <v>1101</v>
      </c>
      <c r="D96" s="65">
        <v>8000</v>
      </c>
      <c r="E96" s="65"/>
      <c r="F96" s="65"/>
      <c r="G96" s="66"/>
      <c r="H96" s="64"/>
    </row>
    <row r="97" spans="1:17" ht="13.9" x14ac:dyDescent="0.25">
      <c r="A97" s="62"/>
      <c r="B97" s="77"/>
      <c r="C97" s="62" t="s">
        <v>1102</v>
      </c>
      <c r="D97" s="65">
        <v>7800</v>
      </c>
      <c r="E97" s="65"/>
      <c r="F97" s="65"/>
      <c r="G97" s="66"/>
      <c r="H97" s="64"/>
    </row>
    <row r="98" spans="1:17" ht="13.9" x14ac:dyDescent="0.25">
      <c r="A98" s="62"/>
      <c r="B98" s="77"/>
      <c r="C98" s="71" t="s">
        <v>1100</v>
      </c>
      <c r="D98" s="65">
        <f>SUM(D95:D97)</f>
        <v>60180</v>
      </c>
      <c r="E98" s="65"/>
      <c r="F98" s="65"/>
      <c r="G98" s="66"/>
      <c r="H98" s="64"/>
    </row>
    <row r="99" spans="1:17" ht="13.9" x14ac:dyDescent="0.25">
      <c r="A99" s="62"/>
      <c r="B99" s="77"/>
      <c r="C99" s="42"/>
      <c r="D99" s="65"/>
      <c r="E99" s="65"/>
      <c r="F99" s="65"/>
      <c r="G99" s="66"/>
      <c r="H99" s="64"/>
    </row>
    <row r="100" spans="1:17" ht="13.9" x14ac:dyDescent="0.25">
      <c r="A100" s="62"/>
      <c r="B100" s="77"/>
      <c r="C100" s="42"/>
      <c r="D100" s="65"/>
      <c r="E100" s="65"/>
      <c r="F100" s="65"/>
      <c r="G100" s="66"/>
      <c r="H100" s="64"/>
    </row>
    <row r="101" spans="1:17" ht="13.15" x14ac:dyDescent="0.25">
      <c r="B101" s="39"/>
      <c r="C101" s="42"/>
    </row>
    <row r="102" spans="1:17" ht="13.15" x14ac:dyDescent="0.25">
      <c r="B102" s="39"/>
      <c r="C102" s="42"/>
    </row>
    <row r="103" spans="1:17" ht="13.9" x14ac:dyDescent="0.25">
      <c r="B103" s="39"/>
      <c r="C103" s="71"/>
    </row>
    <row r="104" spans="1:17" ht="13.15" x14ac:dyDescent="0.25">
      <c r="B104" s="39"/>
      <c r="C104" s="42"/>
    </row>
    <row r="105" spans="1:17" s="5" customFormat="1" ht="24" customHeight="1" x14ac:dyDescent="0.3">
      <c r="A105" s="161" t="s">
        <v>54</v>
      </c>
      <c r="B105" s="161"/>
      <c r="C105" s="161"/>
      <c r="D105" s="161"/>
      <c r="E105" s="161"/>
      <c r="F105" s="161"/>
      <c r="G105" s="161"/>
      <c r="H105" s="161"/>
    </row>
    <row r="106" spans="1:17" s="5" customFormat="1" ht="21.75" customHeight="1" x14ac:dyDescent="0.3">
      <c r="A106" s="161" t="s">
        <v>46</v>
      </c>
      <c r="B106" s="161"/>
      <c r="C106" s="161"/>
      <c r="D106" s="161"/>
      <c r="E106" s="161"/>
      <c r="F106" s="161"/>
      <c r="G106" s="161"/>
      <c r="H106" s="161"/>
    </row>
    <row r="107" spans="1:17" ht="15.75" customHeight="1" x14ac:dyDescent="0.25">
      <c r="A107" s="163" t="s">
        <v>41</v>
      </c>
      <c r="B107" s="163"/>
      <c r="C107" s="163"/>
      <c r="D107" s="163"/>
      <c r="E107" s="163"/>
      <c r="F107" s="163"/>
      <c r="G107" s="163"/>
      <c r="H107" s="163"/>
      <c r="I107" s="49"/>
      <c r="J107" s="49"/>
      <c r="K107" s="49"/>
      <c r="L107" s="49"/>
      <c r="M107" s="49"/>
      <c r="N107" s="49"/>
      <c r="O107" s="49"/>
      <c r="P107" s="49"/>
      <c r="Q107" s="49"/>
    </row>
    <row r="108" spans="1:17" s="5" customFormat="1" ht="26.25" customHeight="1" x14ac:dyDescent="0.3">
      <c r="A108" s="57" t="s">
        <v>0</v>
      </c>
      <c r="B108" s="58" t="s">
        <v>1</v>
      </c>
      <c r="C108" s="59" t="s">
        <v>2</v>
      </c>
      <c r="D108" s="60" t="s">
        <v>3</v>
      </c>
      <c r="E108" s="60" t="s">
        <v>4</v>
      </c>
      <c r="F108" s="60" t="s">
        <v>5</v>
      </c>
      <c r="G108" s="61" t="s">
        <v>39</v>
      </c>
      <c r="H108" s="56" t="s">
        <v>6</v>
      </c>
    </row>
    <row r="109" spans="1:17" ht="16.5" x14ac:dyDescent="0.3">
      <c r="A109" s="62">
        <v>998</v>
      </c>
      <c r="B109" s="63">
        <v>45454</v>
      </c>
      <c r="C109" s="64" t="s">
        <v>1108</v>
      </c>
      <c r="D109" s="65">
        <v>6500</v>
      </c>
      <c r="E109" s="65">
        <v>0</v>
      </c>
      <c r="F109" s="65">
        <v>6500</v>
      </c>
      <c r="G109" s="66" t="s">
        <v>11</v>
      </c>
      <c r="H109" s="64" t="s">
        <v>1109</v>
      </c>
    </row>
    <row r="110" spans="1:17" ht="16.5" x14ac:dyDescent="0.3">
      <c r="A110" s="62">
        <v>999</v>
      </c>
      <c r="B110" s="63">
        <v>45454</v>
      </c>
      <c r="C110" s="64" t="s">
        <v>1110</v>
      </c>
      <c r="D110" s="65">
        <v>700</v>
      </c>
      <c r="E110" s="65">
        <v>0</v>
      </c>
      <c r="F110" s="65">
        <v>700</v>
      </c>
      <c r="G110" s="66" t="s">
        <v>11</v>
      </c>
      <c r="H110" s="64" t="s">
        <v>1111</v>
      </c>
    </row>
    <row r="111" spans="1:17" ht="18" customHeight="1" x14ac:dyDescent="0.25">
      <c r="A111" s="62">
        <v>1000</v>
      </c>
      <c r="B111" s="63">
        <v>45454</v>
      </c>
      <c r="C111" s="64" t="s">
        <v>432</v>
      </c>
      <c r="D111" s="65">
        <v>2100</v>
      </c>
      <c r="E111" s="65">
        <v>0</v>
      </c>
      <c r="F111" s="65">
        <f>D111+E111</f>
        <v>2100</v>
      </c>
      <c r="G111" s="66" t="s">
        <v>11</v>
      </c>
      <c r="H111" s="64" t="s">
        <v>1111</v>
      </c>
    </row>
    <row r="112" spans="1:17" ht="17.25" customHeight="1" x14ac:dyDescent="0.25">
      <c r="A112" s="62">
        <v>1001</v>
      </c>
      <c r="B112" s="63">
        <v>45461</v>
      </c>
      <c r="C112" s="64" t="s">
        <v>1112</v>
      </c>
      <c r="D112" s="65">
        <v>13000</v>
      </c>
      <c r="E112" s="65">
        <v>0</v>
      </c>
      <c r="F112" s="65">
        <f t="shared" ref="F112:F117" si="7">D112+E112</f>
        <v>13000</v>
      </c>
      <c r="G112" s="66" t="s">
        <v>11</v>
      </c>
      <c r="H112" s="64" t="s">
        <v>1113</v>
      </c>
    </row>
    <row r="113" spans="1:17" ht="13.9" x14ac:dyDescent="0.25">
      <c r="A113" s="62">
        <v>1002</v>
      </c>
      <c r="B113" s="63">
        <v>45464</v>
      </c>
      <c r="C113" s="64" t="s">
        <v>992</v>
      </c>
      <c r="D113" s="65">
        <v>3500</v>
      </c>
      <c r="E113" s="65">
        <v>0</v>
      </c>
      <c r="F113" s="65">
        <f t="shared" si="7"/>
        <v>3500</v>
      </c>
      <c r="G113" s="66" t="s">
        <v>11</v>
      </c>
      <c r="H113" s="64" t="s">
        <v>1113</v>
      </c>
    </row>
    <row r="114" spans="1:17" ht="13.9" x14ac:dyDescent="0.25">
      <c r="A114" s="62">
        <v>1003</v>
      </c>
      <c r="B114" s="63">
        <v>45468</v>
      </c>
      <c r="C114" s="64" t="s">
        <v>460</v>
      </c>
      <c r="D114" s="65">
        <v>2800</v>
      </c>
      <c r="E114" s="65">
        <v>0</v>
      </c>
      <c r="F114" s="65">
        <f t="shared" si="7"/>
        <v>2800</v>
      </c>
      <c r="G114" s="66" t="s">
        <v>11</v>
      </c>
      <c r="H114" s="64" t="s">
        <v>1127</v>
      </c>
    </row>
    <row r="115" spans="1:17" ht="13.9" x14ac:dyDescent="0.25">
      <c r="A115" s="62">
        <v>1004</v>
      </c>
      <c r="B115" s="63">
        <v>45468</v>
      </c>
      <c r="C115" s="64" t="s">
        <v>460</v>
      </c>
      <c r="D115" s="65">
        <v>2000</v>
      </c>
      <c r="E115" s="65">
        <v>0</v>
      </c>
      <c r="F115" s="65">
        <f t="shared" si="7"/>
        <v>2000</v>
      </c>
      <c r="G115" s="66" t="s">
        <v>11</v>
      </c>
      <c r="H115" s="64" t="s">
        <v>1128</v>
      </c>
    </row>
    <row r="116" spans="1:17" ht="16.5" x14ac:dyDescent="0.3">
      <c r="A116" s="62">
        <v>1005</v>
      </c>
      <c r="B116" s="63">
        <v>45470</v>
      </c>
      <c r="C116" s="64" t="s">
        <v>379</v>
      </c>
      <c r="D116" s="65">
        <v>2400</v>
      </c>
      <c r="E116" s="65">
        <v>0</v>
      </c>
      <c r="F116" s="65">
        <f t="shared" si="7"/>
        <v>2400</v>
      </c>
      <c r="G116" s="66" t="s">
        <v>11</v>
      </c>
      <c r="H116" s="64" t="s">
        <v>1129</v>
      </c>
    </row>
    <row r="117" spans="1:17" ht="13.9" x14ac:dyDescent="0.25">
      <c r="A117" s="62">
        <v>1006</v>
      </c>
      <c r="B117" s="63">
        <v>45471</v>
      </c>
      <c r="C117" s="64" t="s">
        <v>225</v>
      </c>
      <c r="D117" s="65">
        <v>7800</v>
      </c>
      <c r="E117" s="65">
        <v>0</v>
      </c>
      <c r="F117" s="65">
        <f t="shared" si="7"/>
        <v>7800</v>
      </c>
      <c r="G117" s="66" t="s">
        <v>11</v>
      </c>
      <c r="H117" s="64" t="s">
        <v>1113</v>
      </c>
    </row>
    <row r="118" spans="1:17" ht="13.9" x14ac:dyDescent="0.25">
      <c r="A118" s="62"/>
      <c r="B118" s="63"/>
      <c r="C118" s="64"/>
      <c r="D118" s="65"/>
      <c r="E118" s="65"/>
      <c r="F118" s="65"/>
      <c r="G118" s="66"/>
      <c r="H118" s="64"/>
    </row>
    <row r="119" spans="1:17" ht="13.9" x14ac:dyDescent="0.25">
      <c r="A119" s="62"/>
      <c r="B119" s="63"/>
      <c r="C119" s="64"/>
      <c r="D119" s="65"/>
      <c r="E119" s="65"/>
      <c r="F119" s="65"/>
      <c r="G119" s="66"/>
      <c r="H119" s="64"/>
    </row>
    <row r="120" spans="1:17" ht="13.9" x14ac:dyDescent="0.25">
      <c r="A120" s="62"/>
      <c r="B120" s="77"/>
      <c r="C120" s="71" t="s">
        <v>36</v>
      </c>
      <c r="D120" s="65">
        <f>SUM(D109:D119)</f>
        <v>40800</v>
      </c>
      <c r="E120" s="65">
        <f>SUM(E109:E119)</f>
        <v>0</v>
      </c>
      <c r="F120" s="65">
        <f>SUM(F109:F119)</f>
        <v>40800</v>
      </c>
      <c r="G120" s="66"/>
      <c r="H120" s="67"/>
    </row>
    <row r="121" spans="1:17" ht="13.9" x14ac:dyDescent="0.25">
      <c r="A121" s="62"/>
      <c r="B121" s="64"/>
      <c r="C121" s="71" t="s">
        <v>37</v>
      </c>
      <c r="D121" s="65"/>
      <c r="E121" s="65"/>
      <c r="F121" s="65"/>
      <c r="G121" s="66"/>
      <c r="H121" s="64"/>
    </row>
    <row r="122" spans="1:17" ht="13.9" x14ac:dyDescent="0.25">
      <c r="A122" s="62"/>
      <c r="B122" s="64"/>
      <c r="C122" s="71" t="s">
        <v>38</v>
      </c>
      <c r="D122" s="65"/>
      <c r="E122" s="65"/>
      <c r="F122" s="65"/>
      <c r="G122" s="66"/>
      <c r="H122" s="64"/>
    </row>
    <row r="123" spans="1:17" ht="13.9" x14ac:dyDescent="0.25">
      <c r="A123" s="62"/>
      <c r="B123" s="64"/>
      <c r="C123" s="71" t="s">
        <v>48</v>
      </c>
      <c r="D123" s="65"/>
      <c r="E123" s="65"/>
      <c r="F123" s="65"/>
      <c r="G123" s="66"/>
      <c r="H123" s="64"/>
    </row>
    <row r="126" spans="1:17" s="5" customFormat="1" ht="24" customHeight="1" x14ac:dyDescent="0.3">
      <c r="A126" s="161" t="s">
        <v>54</v>
      </c>
      <c r="B126" s="161"/>
      <c r="C126" s="161"/>
      <c r="D126" s="161"/>
      <c r="E126" s="161"/>
      <c r="F126" s="161"/>
      <c r="G126" s="161"/>
      <c r="H126" s="161"/>
    </row>
    <row r="127" spans="1:17" s="5" customFormat="1" ht="21.75" customHeight="1" x14ac:dyDescent="0.3">
      <c r="A127" s="161" t="s">
        <v>47</v>
      </c>
      <c r="B127" s="161"/>
      <c r="C127" s="161"/>
      <c r="D127" s="161"/>
      <c r="E127" s="161"/>
      <c r="F127" s="161"/>
      <c r="G127" s="161"/>
      <c r="H127" s="161"/>
    </row>
    <row r="128" spans="1:17" ht="20.45" x14ac:dyDescent="0.25">
      <c r="A128" s="162" t="s">
        <v>42</v>
      </c>
      <c r="B128" s="162"/>
      <c r="C128" s="162"/>
      <c r="D128" s="162"/>
      <c r="E128" s="162"/>
      <c r="F128" s="162"/>
      <c r="G128" s="162"/>
      <c r="H128" s="162"/>
      <c r="I128" s="49"/>
      <c r="J128" s="49"/>
      <c r="K128" s="49"/>
      <c r="L128" s="49"/>
      <c r="M128" s="49"/>
      <c r="N128" s="49"/>
      <c r="O128" s="49"/>
      <c r="P128" s="49"/>
      <c r="Q128" s="49"/>
    </row>
    <row r="129" spans="1:8" s="5" customFormat="1" ht="26.25" customHeight="1" x14ac:dyDescent="0.3">
      <c r="A129" s="57" t="s">
        <v>0</v>
      </c>
      <c r="B129" s="58" t="s">
        <v>1</v>
      </c>
      <c r="C129" s="59" t="s">
        <v>2</v>
      </c>
      <c r="D129" s="60" t="s">
        <v>3</v>
      </c>
      <c r="E129" s="60" t="s">
        <v>4</v>
      </c>
      <c r="F129" s="60" t="s">
        <v>5</v>
      </c>
      <c r="G129" s="61" t="s">
        <v>39</v>
      </c>
      <c r="H129" s="56" t="s">
        <v>6</v>
      </c>
    </row>
    <row r="130" spans="1:8" ht="16.5" x14ac:dyDescent="0.3">
      <c r="A130" s="62">
        <v>1007</v>
      </c>
      <c r="B130" s="63">
        <v>45478</v>
      </c>
      <c r="C130" s="64" t="s">
        <v>385</v>
      </c>
      <c r="D130" s="65">
        <v>2000</v>
      </c>
      <c r="E130" s="65">
        <v>0</v>
      </c>
      <c r="F130" s="65">
        <f>D130+E130</f>
        <v>2000</v>
      </c>
      <c r="G130" s="66" t="s">
        <v>1168</v>
      </c>
      <c r="H130" s="64" t="s">
        <v>1161</v>
      </c>
    </row>
    <row r="131" spans="1:8" ht="16.5" x14ac:dyDescent="0.3">
      <c r="A131" s="62">
        <v>1008</v>
      </c>
      <c r="B131" s="63">
        <v>45485</v>
      </c>
      <c r="C131" s="64" t="s">
        <v>98</v>
      </c>
      <c r="D131" s="65">
        <v>700</v>
      </c>
      <c r="E131" s="65">
        <v>0</v>
      </c>
      <c r="F131" s="65">
        <f t="shared" ref="F131:F135" si="8">D131+E131</f>
        <v>700</v>
      </c>
      <c r="G131" s="66" t="s">
        <v>11</v>
      </c>
      <c r="H131" s="64" t="s">
        <v>1171</v>
      </c>
    </row>
    <row r="132" spans="1:8" ht="16.5" x14ac:dyDescent="0.3">
      <c r="A132" s="62">
        <v>1009</v>
      </c>
      <c r="B132" s="63">
        <v>45485</v>
      </c>
      <c r="C132" s="64" t="s">
        <v>197</v>
      </c>
      <c r="D132" s="65">
        <v>700</v>
      </c>
      <c r="E132" s="65">
        <v>0</v>
      </c>
      <c r="F132" s="65">
        <f t="shared" si="8"/>
        <v>700</v>
      </c>
      <c r="G132" s="66" t="s">
        <v>11</v>
      </c>
      <c r="H132" s="64" t="s">
        <v>1171</v>
      </c>
    </row>
    <row r="133" spans="1:8" ht="16.5" x14ac:dyDescent="0.3">
      <c r="A133" s="62">
        <v>1010</v>
      </c>
      <c r="B133" s="63">
        <v>45485</v>
      </c>
      <c r="C133" s="64" t="s">
        <v>106</v>
      </c>
      <c r="D133" s="65">
        <v>1400</v>
      </c>
      <c r="E133" s="65">
        <v>0</v>
      </c>
      <c r="F133" s="65">
        <f t="shared" si="8"/>
        <v>1400</v>
      </c>
      <c r="G133" s="66" t="s">
        <v>11</v>
      </c>
      <c r="H133" s="64" t="s">
        <v>1171</v>
      </c>
    </row>
    <row r="134" spans="1:8" ht="16.5" x14ac:dyDescent="0.3">
      <c r="A134" s="62">
        <v>1011</v>
      </c>
      <c r="B134" s="63">
        <v>45485</v>
      </c>
      <c r="C134" s="64" t="s">
        <v>476</v>
      </c>
      <c r="D134" s="65">
        <v>700</v>
      </c>
      <c r="E134" s="65">
        <v>0</v>
      </c>
      <c r="F134" s="65">
        <f t="shared" si="8"/>
        <v>700</v>
      </c>
      <c r="G134" s="66" t="s">
        <v>11</v>
      </c>
      <c r="H134" s="64" t="s">
        <v>1171</v>
      </c>
    </row>
    <row r="135" spans="1:8" ht="16.5" x14ac:dyDescent="0.3">
      <c r="A135" s="62">
        <v>1012</v>
      </c>
      <c r="B135" s="63">
        <v>45490</v>
      </c>
      <c r="C135" s="64" t="s">
        <v>181</v>
      </c>
      <c r="D135" s="65">
        <v>700</v>
      </c>
      <c r="E135" s="65">
        <v>0</v>
      </c>
      <c r="F135" s="65">
        <f t="shared" si="8"/>
        <v>700</v>
      </c>
      <c r="G135" s="66" t="s">
        <v>11</v>
      </c>
      <c r="H135" s="64" t="s">
        <v>1171</v>
      </c>
    </row>
    <row r="136" spans="1:8" ht="16.5" x14ac:dyDescent="0.3">
      <c r="A136" s="62">
        <v>1013</v>
      </c>
      <c r="B136" s="63">
        <v>45490</v>
      </c>
      <c r="C136" s="64" t="s">
        <v>1172</v>
      </c>
      <c r="D136" s="65">
        <v>700</v>
      </c>
      <c r="E136" s="65">
        <v>0</v>
      </c>
      <c r="F136" s="65">
        <f t="shared" ref="F136" si="9">D136+E136</f>
        <v>700</v>
      </c>
      <c r="G136" s="66" t="s">
        <v>11</v>
      </c>
      <c r="H136" s="64" t="s">
        <v>1171</v>
      </c>
    </row>
    <row r="137" spans="1:8" ht="16.5" x14ac:dyDescent="0.3">
      <c r="A137" s="62">
        <v>1014</v>
      </c>
      <c r="B137" s="63">
        <v>45490</v>
      </c>
      <c r="C137" s="64" t="s">
        <v>1173</v>
      </c>
      <c r="D137" s="65">
        <v>700</v>
      </c>
      <c r="E137" s="65">
        <v>0</v>
      </c>
      <c r="F137" s="65">
        <f t="shared" ref="F137" si="10">D137+E137</f>
        <v>700</v>
      </c>
      <c r="G137" s="66" t="s">
        <v>11</v>
      </c>
      <c r="H137" s="64" t="s">
        <v>1171</v>
      </c>
    </row>
    <row r="138" spans="1:8" ht="16.5" x14ac:dyDescent="0.3">
      <c r="A138" s="62">
        <v>1015</v>
      </c>
      <c r="B138" s="63">
        <v>45490</v>
      </c>
      <c r="C138" s="64" t="s">
        <v>1085</v>
      </c>
      <c r="D138" s="65">
        <v>700</v>
      </c>
      <c r="E138" s="65">
        <v>0</v>
      </c>
      <c r="F138" s="65">
        <f t="shared" ref="F138:F144" si="11">D138+E138</f>
        <v>700</v>
      </c>
      <c r="G138" s="66" t="s">
        <v>11</v>
      </c>
      <c r="H138" s="64" t="s">
        <v>1171</v>
      </c>
    </row>
    <row r="139" spans="1:8" ht="16.5" x14ac:dyDescent="0.3">
      <c r="A139" s="62">
        <v>1016</v>
      </c>
      <c r="B139" s="63">
        <v>45490</v>
      </c>
      <c r="C139" s="64" t="s">
        <v>1174</v>
      </c>
      <c r="D139" s="65">
        <v>700</v>
      </c>
      <c r="E139" s="65">
        <v>0</v>
      </c>
      <c r="F139" s="65">
        <f t="shared" si="11"/>
        <v>700</v>
      </c>
      <c r="G139" s="66" t="s">
        <v>11</v>
      </c>
      <c r="H139" s="64" t="s">
        <v>1171</v>
      </c>
    </row>
    <row r="140" spans="1:8" ht="16.5" x14ac:dyDescent="0.3">
      <c r="A140" s="62">
        <v>1017</v>
      </c>
      <c r="B140" s="63">
        <v>45491</v>
      </c>
      <c r="C140" s="64" t="s">
        <v>62</v>
      </c>
      <c r="D140" s="65">
        <v>700</v>
      </c>
      <c r="E140" s="65">
        <v>0</v>
      </c>
      <c r="F140" s="65">
        <f t="shared" si="11"/>
        <v>700</v>
      </c>
      <c r="G140" s="66" t="s">
        <v>11</v>
      </c>
      <c r="H140" s="64" t="s">
        <v>1171</v>
      </c>
    </row>
    <row r="141" spans="1:8" ht="16.5" x14ac:dyDescent="0.3">
      <c r="A141" s="62">
        <v>1018</v>
      </c>
      <c r="B141" s="63">
        <v>45492</v>
      </c>
      <c r="C141" s="64" t="s">
        <v>181</v>
      </c>
      <c r="D141" s="65">
        <v>3150</v>
      </c>
      <c r="E141" s="65">
        <v>0</v>
      </c>
      <c r="F141" s="65">
        <f t="shared" si="11"/>
        <v>3150</v>
      </c>
      <c r="G141" s="66" t="s">
        <v>11</v>
      </c>
      <c r="H141" s="64" t="s">
        <v>1178</v>
      </c>
    </row>
    <row r="142" spans="1:8" ht="16.5" x14ac:dyDescent="0.3">
      <c r="A142" s="62">
        <v>1019</v>
      </c>
      <c r="B142" s="63">
        <v>45504</v>
      </c>
      <c r="C142" s="64" t="s">
        <v>572</v>
      </c>
      <c r="D142" s="65">
        <v>900</v>
      </c>
      <c r="E142" s="65">
        <v>0</v>
      </c>
      <c r="F142" s="65">
        <f t="shared" si="11"/>
        <v>900</v>
      </c>
      <c r="G142" s="66" t="s">
        <v>1064</v>
      </c>
      <c r="H142" s="64" t="s">
        <v>1180</v>
      </c>
    </row>
    <row r="143" spans="1:8" ht="16.5" x14ac:dyDescent="0.3">
      <c r="A143" s="62">
        <v>1020</v>
      </c>
      <c r="B143" s="63">
        <v>45504</v>
      </c>
      <c r="C143" s="64" t="s">
        <v>476</v>
      </c>
      <c r="D143" s="65">
        <v>3000</v>
      </c>
      <c r="E143" s="65">
        <v>0</v>
      </c>
      <c r="F143" s="65">
        <f t="shared" si="11"/>
        <v>3000</v>
      </c>
      <c r="G143" s="66" t="s">
        <v>11</v>
      </c>
      <c r="H143" s="64" t="s">
        <v>1181</v>
      </c>
    </row>
    <row r="144" spans="1:8" ht="16.5" x14ac:dyDescent="0.3">
      <c r="A144" s="62">
        <v>1021</v>
      </c>
      <c r="B144" s="63">
        <v>45504</v>
      </c>
      <c r="C144" s="64" t="s">
        <v>476</v>
      </c>
      <c r="D144" s="65">
        <v>3000</v>
      </c>
      <c r="E144" s="65">
        <v>0</v>
      </c>
      <c r="F144" s="65">
        <f t="shared" si="11"/>
        <v>3000</v>
      </c>
      <c r="G144" s="66" t="s">
        <v>11</v>
      </c>
      <c r="H144" s="64" t="s">
        <v>1182</v>
      </c>
    </row>
    <row r="145" spans="1:17" ht="13.9" x14ac:dyDescent="0.25">
      <c r="A145" s="62"/>
      <c r="B145" s="63"/>
      <c r="C145" s="64"/>
      <c r="D145" s="65"/>
      <c r="E145" s="65"/>
      <c r="F145" s="65"/>
      <c r="G145" s="66"/>
      <c r="H145" s="64"/>
    </row>
    <row r="146" spans="1:17" ht="13.9" x14ac:dyDescent="0.25">
      <c r="A146" s="62"/>
      <c r="B146" s="63"/>
      <c r="C146" s="64"/>
      <c r="D146" s="65"/>
      <c r="E146" s="65"/>
      <c r="F146" s="65"/>
      <c r="G146" s="66"/>
      <c r="H146" s="64"/>
    </row>
    <row r="147" spans="1:17" ht="13.9" x14ac:dyDescent="0.25">
      <c r="A147" s="62"/>
      <c r="B147" s="77"/>
      <c r="C147" s="64"/>
      <c r="D147" s="65"/>
      <c r="E147" s="65"/>
      <c r="F147" s="65"/>
      <c r="G147" s="66"/>
      <c r="H147" s="64"/>
    </row>
    <row r="148" spans="1:17" ht="13.9" x14ac:dyDescent="0.25">
      <c r="A148" s="62"/>
      <c r="B148" s="64"/>
      <c r="C148" s="64"/>
      <c r="D148" s="65"/>
      <c r="E148" s="65"/>
      <c r="F148" s="65"/>
      <c r="G148" s="66"/>
      <c r="H148" s="64"/>
    </row>
    <row r="149" spans="1:17" ht="13.9" x14ac:dyDescent="0.25">
      <c r="A149" s="62"/>
      <c r="B149" s="77"/>
      <c r="C149" s="71" t="s">
        <v>44</v>
      </c>
      <c r="D149" s="65">
        <f>SUM(D130:D144)</f>
        <v>19750</v>
      </c>
      <c r="E149" s="65">
        <f t="shared" ref="E149" si="12">SUM(E130:E144)</f>
        <v>0</v>
      </c>
      <c r="F149" s="65">
        <f>SUM(F130:F144)</f>
        <v>19750</v>
      </c>
      <c r="G149" s="66"/>
      <c r="H149" s="64" t="s">
        <v>14</v>
      </c>
    </row>
    <row r="150" spans="1:17" ht="13.9" x14ac:dyDescent="0.25">
      <c r="A150" s="62"/>
      <c r="B150" s="77"/>
      <c r="C150" s="71" t="s">
        <v>1213</v>
      </c>
      <c r="D150" s="65">
        <v>700</v>
      </c>
      <c r="E150" s="65"/>
      <c r="F150" s="65"/>
      <c r="G150" s="66"/>
      <c r="H150" s="64"/>
    </row>
    <row r="151" spans="1:17" ht="13.9" x14ac:dyDescent="0.25">
      <c r="A151" s="62"/>
      <c r="B151" s="77"/>
      <c r="C151" s="71" t="s">
        <v>1212</v>
      </c>
      <c r="D151" s="65">
        <f>SUM(D149:D150)</f>
        <v>20450</v>
      </c>
      <c r="E151" s="65">
        <f t="shared" ref="E151:F151" si="13">SUM(E149:E150)</f>
        <v>0</v>
      </c>
      <c r="F151" s="65">
        <f t="shared" si="13"/>
        <v>19750</v>
      </c>
      <c r="G151" s="66"/>
      <c r="H151" s="64"/>
    </row>
    <row r="152" spans="1:17" ht="13.9" x14ac:dyDescent="0.25">
      <c r="A152" s="62"/>
      <c r="B152" s="77"/>
      <c r="C152" s="71"/>
      <c r="D152" s="65"/>
      <c r="E152" s="65"/>
      <c r="F152" s="65"/>
      <c r="G152" s="66"/>
      <c r="H152" s="64"/>
    </row>
    <row r="153" spans="1:17" ht="13.9" x14ac:dyDescent="0.25">
      <c r="A153" s="62"/>
      <c r="B153" s="77"/>
      <c r="C153" s="71"/>
      <c r="D153" s="65"/>
      <c r="E153" s="65"/>
      <c r="F153" s="65"/>
      <c r="G153" s="66"/>
      <c r="H153" s="64"/>
    </row>
    <row r="154" spans="1:17" ht="15" customHeight="1" x14ac:dyDescent="0.25">
      <c r="C154" s="42"/>
    </row>
    <row r="155" spans="1:17" ht="13.15" x14ac:dyDescent="0.25">
      <c r="C155" s="23"/>
    </row>
    <row r="156" spans="1:17" s="5" customFormat="1" ht="24" customHeight="1" x14ac:dyDescent="0.3">
      <c r="A156" s="161" t="s">
        <v>54</v>
      </c>
      <c r="B156" s="161"/>
      <c r="C156" s="161"/>
      <c r="D156" s="161"/>
      <c r="E156" s="161"/>
      <c r="F156" s="161"/>
      <c r="G156" s="161"/>
      <c r="H156" s="161"/>
    </row>
    <row r="157" spans="1:17" s="5" customFormat="1" ht="21.75" customHeight="1" x14ac:dyDescent="0.3">
      <c r="A157" s="161" t="s">
        <v>46</v>
      </c>
      <c r="B157" s="161"/>
      <c r="C157" s="161"/>
      <c r="D157" s="161"/>
      <c r="E157" s="161"/>
      <c r="F157" s="161"/>
      <c r="G157" s="161"/>
      <c r="H157" s="161"/>
    </row>
    <row r="158" spans="1:17" ht="15.75" customHeight="1" x14ac:dyDescent="0.25">
      <c r="A158" s="162" t="s">
        <v>21</v>
      </c>
      <c r="B158" s="162"/>
      <c r="C158" s="162"/>
      <c r="D158" s="162"/>
      <c r="E158" s="162"/>
      <c r="F158" s="162"/>
      <c r="G158" s="162"/>
      <c r="H158" s="162"/>
      <c r="I158" s="49"/>
      <c r="J158" s="49"/>
      <c r="K158" s="49"/>
      <c r="L158" s="49"/>
      <c r="M158" s="49"/>
      <c r="N158" s="49"/>
      <c r="O158" s="49"/>
      <c r="P158" s="49"/>
      <c r="Q158" s="49"/>
    </row>
    <row r="159" spans="1:17" s="5" customFormat="1" ht="26.25" customHeight="1" x14ac:dyDescent="0.3">
      <c r="A159" s="57" t="s">
        <v>0</v>
      </c>
      <c r="B159" s="58" t="s">
        <v>1</v>
      </c>
      <c r="C159" s="59" t="s">
        <v>2</v>
      </c>
      <c r="D159" s="60" t="s">
        <v>3</v>
      </c>
      <c r="E159" s="60" t="s">
        <v>4</v>
      </c>
      <c r="F159" s="60" t="s">
        <v>5</v>
      </c>
      <c r="G159" s="61" t="s">
        <v>39</v>
      </c>
      <c r="H159" s="56" t="s">
        <v>6</v>
      </c>
    </row>
    <row r="160" spans="1:17" ht="16.5" x14ac:dyDescent="0.3">
      <c r="A160" s="62">
        <v>1022</v>
      </c>
      <c r="B160" s="63">
        <v>45510</v>
      </c>
      <c r="C160" s="64" t="s">
        <v>448</v>
      </c>
      <c r="D160" s="65">
        <v>7000</v>
      </c>
      <c r="E160" s="65">
        <v>0</v>
      </c>
      <c r="F160" s="65">
        <f>SUM(D160:E160)</f>
        <v>7000</v>
      </c>
      <c r="G160" s="66" t="s">
        <v>11</v>
      </c>
      <c r="H160" s="64" t="s">
        <v>1183</v>
      </c>
    </row>
    <row r="161" spans="1:8" ht="16.5" x14ac:dyDescent="0.3">
      <c r="A161" s="62">
        <v>1023</v>
      </c>
      <c r="B161" s="63">
        <v>45510</v>
      </c>
      <c r="C161" s="64" t="s">
        <v>367</v>
      </c>
      <c r="D161" s="65">
        <v>3000</v>
      </c>
      <c r="E161" s="65">
        <v>0</v>
      </c>
      <c r="F161" s="65">
        <f t="shared" ref="F161:F169" si="14">SUM(D161:E161)</f>
        <v>3000</v>
      </c>
      <c r="G161" s="66" t="s">
        <v>11</v>
      </c>
      <c r="H161" s="64" t="s">
        <v>1184</v>
      </c>
    </row>
    <row r="162" spans="1:8" ht="16.5" x14ac:dyDescent="0.3">
      <c r="A162" s="62">
        <v>1024</v>
      </c>
      <c r="B162" s="63">
        <v>45510</v>
      </c>
      <c r="C162" s="64" t="s">
        <v>448</v>
      </c>
      <c r="D162" s="65">
        <v>9950</v>
      </c>
      <c r="E162" s="65">
        <v>0</v>
      </c>
      <c r="F162" s="65">
        <f t="shared" si="14"/>
        <v>9950</v>
      </c>
      <c r="G162" s="66" t="s">
        <v>11</v>
      </c>
      <c r="H162" s="64" t="s">
        <v>1185</v>
      </c>
    </row>
    <row r="163" spans="1:8" ht="16.5" x14ac:dyDescent="0.3">
      <c r="A163" s="62">
        <v>1025</v>
      </c>
      <c r="B163" s="63">
        <v>45524</v>
      </c>
      <c r="C163" s="64" t="s">
        <v>803</v>
      </c>
      <c r="D163" s="65">
        <v>3000</v>
      </c>
      <c r="E163" s="65">
        <v>0</v>
      </c>
      <c r="F163" s="65">
        <f t="shared" si="14"/>
        <v>3000</v>
      </c>
      <c r="G163" s="66" t="s">
        <v>11</v>
      </c>
      <c r="H163" s="64" t="s">
        <v>1247</v>
      </c>
    </row>
    <row r="164" spans="1:8" ht="16.5" x14ac:dyDescent="0.3">
      <c r="A164" s="62">
        <v>1026</v>
      </c>
      <c r="B164" s="63">
        <v>45525</v>
      </c>
      <c r="C164" s="64" t="s">
        <v>214</v>
      </c>
      <c r="D164" s="65">
        <v>2100</v>
      </c>
      <c r="E164" s="65">
        <v>0</v>
      </c>
      <c r="F164" s="65">
        <f t="shared" si="14"/>
        <v>2100</v>
      </c>
      <c r="G164" s="66" t="s">
        <v>11</v>
      </c>
      <c r="H164" s="64" t="s">
        <v>1248</v>
      </c>
    </row>
    <row r="165" spans="1:8" ht="16.5" x14ac:dyDescent="0.3">
      <c r="A165" s="62">
        <v>1027</v>
      </c>
      <c r="B165" s="63">
        <v>45531</v>
      </c>
      <c r="C165" s="64" t="s">
        <v>1085</v>
      </c>
      <c r="D165" s="65">
        <v>900</v>
      </c>
      <c r="E165" s="65">
        <v>0</v>
      </c>
      <c r="F165" s="65">
        <f t="shared" si="14"/>
        <v>900</v>
      </c>
      <c r="G165" s="66" t="s">
        <v>11</v>
      </c>
      <c r="H165" s="64" t="s">
        <v>1249</v>
      </c>
    </row>
    <row r="166" spans="1:8" ht="16.5" x14ac:dyDescent="0.3">
      <c r="A166" s="62">
        <v>1028</v>
      </c>
      <c r="B166" s="63">
        <v>45532</v>
      </c>
      <c r="C166" s="64" t="s">
        <v>141</v>
      </c>
      <c r="D166" s="65">
        <v>1800</v>
      </c>
      <c r="E166" s="65">
        <v>0</v>
      </c>
      <c r="F166" s="65">
        <f t="shared" si="14"/>
        <v>1800</v>
      </c>
      <c r="G166" s="66" t="s">
        <v>11</v>
      </c>
      <c r="H166" s="64" t="s">
        <v>1249</v>
      </c>
    </row>
    <row r="167" spans="1:8" ht="16.5" x14ac:dyDescent="0.3">
      <c r="A167" s="62">
        <v>1029</v>
      </c>
      <c r="B167" s="63">
        <v>45532</v>
      </c>
      <c r="C167" s="64" t="s">
        <v>986</v>
      </c>
      <c r="D167" s="65">
        <v>900</v>
      </c>
      <c r="E167" s="65">
        <v>0</v>
      </c>
      <c r="F167" s="65">
        <f t="shared" si="14"/>
        <v>900</v>
      </c>
      <c r="G167" s="66" t="s">
        <v>11</v>
      </c>
      <c r="H167" s="64" t="s">
        <v>1249</v>
      </c>
    </row>
    <row r="168" spans="1:8" ht="16.5" x14ac:dyDescent="0.3">
      <c r="A168" s="62">
        <v>1030</v>
      </c>
      <c r="B168" s="63">
        <v>45533</v>
      </c>
      <c r="C168" s="64" t="s">
        <v>141</v>
      </c>
      <c r="D168" s="65">
        <v>10500</v>
      </c>
      <c r="E168" s="65">
        <v>0</v>
      </c>
      <c r="F168" s="65">
        <f t="shared" si="14"/>
        <v>10500</v>
      </c>
      <c r="G168" s="66" t="s">
        <v>11</v>
      </c>
      <c r="H168" s="64" t="s">
        <v>1250</v>
      </c>
    </row>
    <row r="169" spans="1:8" ht="16.5" x14ac:dyDescent="0.3">
      <c r="A169" s="62">
        <v>1031</v>
      </c>
      <c r="B169" s="63">
        <v>45534</v>
      </c>
      <c r="C169" s="64" t="s">
        <v>450</v>
      </c>
      <c r="D169" s="65">
        <v>8000</v>
      </c>
      <c r="E169" s="65">
        <v>0</v>
      </c>
      <c r="F169" s="65">
        <f t="shared" si="14"/>
        <v>8000</v>
      </c>
      <c r="G169" s="66" t="s">
        <v>11</v>
      </c>
      <c r="H169" s="64" t="s">
        <v>1251</v>
      </c>
    </row>
    <row r="170" spans="1:8" ht="13.9" x14ac:dyDescent="0.25">
      <c r="A170" s="62"/>
      <c r="B170" s="63"/>
      <c r="C170" s="64"/>
      <c r="D170" s="65"/>
      <c r="E170" s="65"/>
      <c r="F170" s="65"/>
      <c r="G170" s="66"/>
      <c r="H170" s="64"/>
    </row>
    <row r="171" spans="1:8" ht="13.9" x14ac:dyDescent="0.25">
      <c r="A171" s="62"/>
      <c r="B171" s="77"/>
      <c r="C171" s="64"/>
      <c r="D171" s="65"/>
      <c r="E171" s="65"/>
      <c r="F171" s="65"/>
      <c r="G171" s="66"/>
      <c r="H171" s="64"/>
    </row>
    <row r="172" spans="1:8" ht="13.9" x14ac:dyDescent="0.25">
      <c r="A172" s="62"/>
      <c r="B172" s="64"/>
      <c r="C172" s="90"/>
      <c r="D172" s="65"/>
      <c r="E172" s="65"/>
      <c r="F172" s="65"/>
      <c r="G172" s="66"/>
      <c r="H172" s="64"/>
    </row>
    <row r="173" spans="1:8" ht="13.9" x14ac:dyDescent="0.25">
      <c r="A173" s="62"/>
      <c r="B173" s="77"/>
      <c r="C173" s="71" t="s">
        <v>45</v>
      </c>
      <c r="D173" s="65">
        <f>SUM(D160:D172)</f>
        <v>47150</v>
      </c>
      <c r="E173" s="65">
        <f>SUM(E160:E172)</f>
        <v>0</v>
      </c>
      <c r="F173" s="65">
        <f>SUM(F160:F172)</f>
        <v>47150</v>
      </c>
      <c r="G173" s="66"/>
      <c r="H173" s="64" t="s">
        <v>14</v>
      </c>
    </row>
    <row r="174" spans="1:8" ht="13.9" x14ac:dyDescent="0.25">
      <c r="A174" s="72"/>
      <c r="B174" s="67"/>
      <c r="C174" s="79"/>
      <c r="D174" s="73"/>
      <c r="E174" s="73"/>
      <c r="F174" s="73"/>
      <c r="G174" s="74"/>
      <c r="H174" s="67"/>
    </row>
    <row r="175" spans="1:8" ht="13.9" x14ac:dyDescent="0.25">
      <c r="A175" s="72"/>
      <c r="B175" s="67"/>
      <c r="C175" s="79"/>
      <c r="D175" s="73"/>
      <c r="E175" s="73"/>
      <c r="F175" s="73"/>
      <c r="G175" s="74"/>
      <c r="H175" s="67"/>
    </row>
    <row r="177" spans="1:17" s="5" customFormat="1" ht="24" customHeight="1" x14ac:dyDescent="0.3">
      <c r="A177" s="161" t="s">
        <v>54</v>
      </c>
      <c r="B177" s="161"/>
      <c r="C177" s="161"/>
      <c r="D177" s="161"/>
      <c r="E177" s="161"/>
      <c r="F177" s="161"/>
      <c r="G177" s="161"/>
      <c r="H177" s="161"/>
    </row>
    <row r="178" spans="1:17" s="5" customFormat="1" ht="21.75" customHeight="1" x14ac:dyDescent="0.3">
      <c r="A178" s="160" t="s">
        <v>46</v>
      </c>
      <c r="B178" s="160"/>
      <c r="C178" s="160"/>
      <c r="D178" s="160"/>
      <c r="E178" s="160"/>
      <c r="F178" s="160"/>
      <c r="G178" s="160"/>
      <c r="H178" s="160"/>
    </row>
    <row r="179" spans="1:17" ht="15.75" customHeight="1" x14ac:dyDescent="0.25">
      <c r="A179" s="158" t="s">
        <v>22</v>
      </c>
      <c r="B179" s="158"/>
      <c r="C179" s="158"/>
      <c r="D179" s="158"/>
      <c r="E179" s="158"/>
      <c r="F179" s="158"/>
      <c r="G179" s="158"/>
      <c r="H179" s="158"/>
      <c r="I179" s="49"/>
      <c r="J179" s="49"/>
      <c r="K179" s="49"/>
      <c r="L179" s="49"/>
      <c r="M179" s="49"/>
      <c r="N179" s="49"/>
      <c r="O179" s="49"/>
      <c r="P179" s="49"/>
      <c r="Q179" s="49"/>
    </row>
    <row r="180" spans="1:17" s="5" customFormat="1" ht="26.25" customHeight="1" x14ac:dyDescent="0.3">
      <c r="A180" s="57" t="s">
        <v>0</v>
      </c>
      <c r="B180" s="58" t="s">
        <v>1</v>
      </c>
      <c r="C180" s="59" t="s">
        <v>2</v>
      </c>
      <c r="D180" s="60" t="s">
        <v>3</v>
      </c>
      <c r="E180" s="60" t="s">
        <v>4</v>
      </c>
      <c r="F180" s="60" t="s">
        <v>5</v>
      </c>
      <c r="G180" s="61" t="s">
        <v>39</v>
      </c>
      <c r="H180" s="56" t="s">
        <v>6</v>
      </c>
    </row>
    <row r="181" spans="1:17" ht="16.5" x14ac:dyDescent="0.3">
      <c r="A181" s="62">
        <v>1032</v>
      </c>
      <c r="B181" s="63">
        <v>45539</v>
      </c>
      <c r="C181" s="64" t="s">
        <v>106</v>
      </c>
      <c r="D181" s="65">
        <v>1080</v>
      </c>
      <c r="E181" s="65">
        <v>0</v>
      </c>
      <c r="F181" s="65">
        <f t="shared" ref="F181:F189" si="15">SUM(D181:E181)</f>
        <v>1080</v>
      </c>
      <c r="G181" s="66" t="s">
        <v>11</v>
      </c>
      <c r="H181" s="67" t="s">
        <v>1254</v>
      </c>
    </row>
    <row r="182" spans="1:17" ht="16.5" x14ac:dyDescent="0.3">
      <c r="A182" s="62">
        <v>1033</v>
      </c>
      <c r="B182" s="63">
        <v>45539</v>
      </c>
      <c r="C182" s="64" t="s">
        <v>106</v>
      </c>
      <c r="D182" s="65">
        <v>3000</v>
      </c>
      <c r="E182" s="65">
        <v>0</v>
      </c>
      <c r="F182" s="65">
        <f t="shared" si="15"/>
        <v>3000</v>
      </c>
      <c r="G182" s="66" t="s">
        <v>11</v>
      </c>
      <c r="H182" s="155" t="s">
        <v>1255</v>
      </c>
    </row>
    <row r="183" spans="1:17" ht="16.5" x14ac:dyDescent="0.3">
      <c r="A183" s="62">
        <v>1034</v>
      </c>
      <c r="B183" s="63">
        <v>45539</v>
      </c>
      <c r="C183" s="64" t="s">
        <v>901</v>
      </c>
      <c r="D183" s="65">
        <v>19900</v>
      </c>
      <c r="E183" s="4">
        <v>0</v>
      </c>
      <c r="F183" s="65">
        <f t="shared" si="15"/>
        <v>19900</v>
      </c>
      <c r="G183" s="2" t="s">
        <v>958</v>
      </c>
      <c r="H183" s="155" t="s">
        <v>1185</v>
      </c>
    </row>
    <row r="184" spans="1:17" ht="16.5" x14ac:dyDescent="0.3">
      <c r="A184" s="62">
        <v>1035</v>
      </c>
      <c r="B184" s="63">
        <v>45539</v>
      </c>
      <c r="C184" s="64" t="s">
        <v>197</v>
      </c>
      <c r="D184" s="65">
        <v>18975</v>
      </c>
      <c r="E184" s="4">
        <v>0</v>
      </c>
      <c r="F184" s="65">
        <f t="shared" si="15"/>
        <v>18975</v>
      </c>
      <c r="G184" s="2" t="s">
        <v>11</v>
      </c>
      <c r="H184" s="155" t="s">
        <v>1256</v>
      </c>
    </row>
    <row r="185" spans="1:17" ht="16.5" x14ac:dyDescent="0.3">
      <c r="A185" s="62">
        <v>1036</v>
      </c>
      <c r="B185" s="63">
        <v>45541</v>
      </c>
      <c r="C185" s="64" t="s">
        <v>992</v>
      </c>
      <c r="D185" s="65">
        <v>3500</v>
      </c>
      <c r="E185" s="4">
        <v>0</v>
      </c>
      <c r="F185" s="65">
        <f t="shared" si="15"/>
        <v>3500</v>
      </c>
      <c r="G185" s="2" t="s">
        <v>11</v>
      </c>
      <c r="H185" s="155" t="s">
        <v>1257</v>
      </c>
    </row>
    <row r="186" spans="1:17" ht="16.5" x14ac:dyDescent="0.3">
      <c r="A186" s="62">
        <v>1037</v>
      </c>
      <c r="B186" s="63">
        <v>45541</v>
      </c>
      <c r="C186" s="64" t="s">
        <v>106</v>
      </c>
      <c r="D186" s="65">
        <v>1500</v>
      </c>
      <c r="E186" s="4">
        <v>0</v>
      </c>
      <c r="F186" s="65">
        <f t="shared" si="15"/>
        <v>1500</v>
      </c>
      <c r="G186" s="2" t="s">
        <v>11</v>
      </c>
      <c r="H186" s="155" t="s">
        <v>1258</v>
      </c>
    </row>
    <row r="187" spans="1:17" ht="27.6" x14ac:dyDescent="0.25">
      <c r="A187" s="62">
        <v>1038</v>
      </c>
      <c r="B187" s="63">
        <v>45544</v>
      </c>
      <c r="C187" s="64" t="s">
        <v>1192</v>
      </c>
      <c r="D187" s="65">
        <v>3000</v>
      </c>
      <c r="E187" s="4">
        <v>0</v>
      </c>
      <c r="F187" s="65">
        <f t="shared" si="15"/>
        <v>3000</v>
      </c>
      <c r="G187" s="2" t="s">
        <v>11</v>
      </c>
      <c r="H187" s="67" t="s">
        <v>1259</v>
      </c>
    </row>
    <row r="188" spans="1:17" ht="33" x14ac:dyDescent="0.3">
      <c r="A188" s="62">
        <v>1039</v>
      </c>
      <c r="B188" s="63">
        <v>17</v>
      </c>
      <c r="C188" s="64" t="s">
        <v>765</v>
      </c>
      <c r="D188" s="65">
        <v>1200</v>
      </c>
      <c r="F188" s="65">
        <f t="shared" si="15"/>
        <v>1200</v>
      </c>
      <c r="G188" s="2" t="s">
        <v>958</v>
      </c>
      <c r="H188" s="67" t="s">
        <v>1268</v>
      </c>
    </row>
    <row r="189" spans="1:17" ht="15" x14ac:dyDescent="0.25">
      <c r="A189" s="62">
        <v>1040</v>
      </c>
      <c r="B189" s="63">
        <v>45538</v>
      </c>
      <c r="C189" s="64" t="s">
        <v>1269</v>
      </c>
      <c r="D189" s="65">
        <v>2900</v>
      </c>
      <c r="F189" s="157">
        <f t="shared" si="15"/>
        <v>2900</v>
      </c>
      <c r="G189" s="2" t="s">
        <v>11</v>
      </c>
      <c r="H189" s="67" t="s">
        <v>1270</v>
      </c>
    </row>
    <row r="190" spans="1:17" ht="13.15" x14ac:dyDescent="0.25">
      <c r="B190" s="3"/>
      <c r="H190" s="40"/>
    </row>
    <row r="191" spans="1:17" ht="13.9" x14ac:dyDescent="0.25">
      <c r="B191" s="39"/>
      <c r="C191" s="42" t="s">
        <v>49</v>
      </c>
      <c r="D191" s="65">
        <f>SUM(D181:D189)</f>
        <v>55055</v>
      </c>
      <c r="E191" s="4">
        <f>SUM(E181:E189)</f>
        <v>0</v>
      </c>
      <c r="F191" s="65">
        <f>SUM(F181:F189)</f>
        <v>55055</v>
      </c>
      <c r="H191" s="40" t="s">
        <v>14</v>
      </c>
    </row>
    <row r="192" spans="1:17" ht="13.15" x14ac:dyDescent="0.25">
      <c r="C192" s="42"/>
    </row>
    <row r="193" spans="1:17" ht="13.15" x14ac:dyDescent="0.25">
      <c r="C193" s="42"/>
    </row>
    <row r="194" spans="1:17" ht="13.15" x14ac:dyDescent="0.25">
      <c r="C194" s="42"/>
    </row>
    <row r="195" spans="1:17" s="5" customFormat="1" ht="24" customHeight="1" x14ac:dyDescent="0.3">
      <c r="A195" s="159" t="s">
        <v>54</v>
      </c>
      <c r="B195" s="159"/>
      <c r="C195" s="159"/>
      <c r="D195" s="159"/>
      <c r="E195" s="159"/>
      <c r="F195" s="159"/>
      <c r="G195" s="159"/>
      <c r="H195" s="159"/>
    </row>
    <row r="196" spans="1:17" s="5" customFormat="1" ht="21.75" customHeight="1" x14ac:dyDescent="0.3">
      <c r="A196" s="160" t="s">
        <v>46</v>
      </c>
      <c r="B196" s="160"/>
      <c r="C196" s="160"/>
      <c r="D196" s="160"/>
      <c r="E196" s="160"/>
      <c r="F196" s="160"/>
      <c r="G196" s="160"/>
      <c r="H196" s="160"/>
    </row>
    <row r="197" spans="1:17" ht="15.75" customHeight="1" x14ac:dyDescent="0.25">
      <c r="A197" s="158" t="s">
        <v>26</v>
      </c>
      <c r="B197" s="158"/>
      <c r="C197" s="158"/>
      <c r="D197" s="158"/>
      <c r="E197" s="158"/>
      <c r="F197" s="158"/>
      <c r="G197" s="158"/>
      <c r="H197" s="158"/>
      <c r="I197" s="49"/>
      <c r="J197" s="49"/>
      <c r="K197" s="49"/>
      <c r="L197" s="49"/>
      <c r="M197" s="49"/>
      <c r="N197" s="49"/>
      <c r="O197" s="49"/>
      <c r="P197" s="49"/>
      <c r="Q197" s="49"/>
    </row>
    <row r="198" spans="1:17" s="5" customFormat="1" ht="26.25" customHeight="1" x14ac:dyDescent="0.3">
      <c r="A198" s="57" t="s">
        <v>0</v>
      </c>
      <c r="B198" s="58" t="s">
        <v>1</v>
      </c>
      <c r="C198" s="59" t="s">
        <v>2</v>
      </c>
      <c r="D198" s="60" t="s">
        <v>3</v>
      </c>
      <c r="E198" s="60" t="s">
        <v>4</v>
      </c>
      <c r="F198" s="60" t="s">
        <v>5</v>
      </c>
      <c r="G198" s="61" t="s">
        <v>39</v>
      </c>
      <c r="H198" s="56" t="s">
        <v>6</v>
      </c>
    </row>
    <row r="199" spans="1:17" ht="13.15" x14ac:dyDescent="0.25">
      <c r="B199" s="3"/>
      <c r="H199" s="40"/>
    </row>
    <row r="200" spans="1:17" ht="13.15" x14ac:dyDescent="0.25">
      <c r="B200" s="3"/>
      <c r="H200" s="40"/>
    </row>
    <row r="201" spans="1:17" ht="13.15" x14ac:dyDescent="0.25">
      <c r="B201" s="3"/>
      <c r="H201" s="40"/>
    </row>
    <row r="202" spans="1:17" ht="13.15" x14ac:dyDescent="0.25">
      <c r="B202" s="3"/>
      <c r="H202" s="40"/>
    </row>
    <row r="203" spans="1:17" ht="13.15" x14ac:dyDescent="0.25">
      <c r="B203" s="3"/>
      <c r="H203" s="40"/>
    </row>
    <row r="204" spans="1:17" ht="13.15" x14ac:dyDescent="0.25">
      <c r="B204" s="3"/>
      <c r="H204" s="40"/>
    </row>
    <row r="205" spans="1:17" ht="13.15" x14ac:dyDescent="0.25">
      <c r="B205" s="3"/>
      <c r="H205" s="40"/>
    </row>
    <row r="206" spans="1:17" ht="13.15" x14ac:dyDescent="0.25">
      <c r="B206" s="3"/>
      <c r="H206" s="40"/>
    </row>
    <row r="207" spans="1:17" ht="13.15" x14ac:dyDescent="0.25">
      <c r="B207" s="3"/>
      <c r="H207" s="40"/>
    </row>
    <row r="208" spans="1:17" ht="13.15" x14ac:dyDescent="0.25">
      <c r="B208" s="3"/>
      <c r="H208" s="40"/>
    </row>
    <row r="209" spans="1:17" ht="13.15" x14ac:dyDescent="0.25">
      <c r="B209" s="39"/>
      <c r="C209" s="42" t="s">
        <v>25</v>
      </c>
      <c r="D209" s="4">
        <f>SUM(D199:D208)</f>
        <v>0</v>
      </c>
      <c r="E209" s="4">
        <f>SUM(E199:E208)</f>
        <v>0</v>
      </c>
      <c r="F209" s="4">
        <f>SUM(F199:F208)</f>
        <v>0</v>
      </c>
      <c r="H209" s="40" t="s">
        <v>14</v>
      </c>
    </row>
    <row r="210" spans="1:17" ht="13.15" x14ac:dyDescent="0.25">
      <c r="B210" s="39"/>
      <c r="C210" s="42" t="s">
        <v>50</v>
      </c>
      <c r="D210" s="4">
        <v>3200</v>
      </c>
      <c r="E210" s="4">
        <v>0</v>
      </c>
      <c r="F210" s="4">
        <f>+D210+E210</f>
        <v>3200</v>
      </c>
      <c r="H210" s="40"/>
    </row>
    <row r="211" spans="1:17" ht="13.15" x14ac:dyDescent="0.25">
      <c r="B211" s="39"/>
      <c r="C211" s="42"/>
      <c r="H211" s="40"/>
    </row>
    <row r="212" spans="1:17" ht="13.15" x14ac:dyDescent="0.25">
      <c r="B212" s="39"/>
      <c r="C212" s="42" t="s">
        <v>51</v>
      </c>
      <c r="D212" s="4">
        <f>SUM(D209:D210)</f>
        <v>3200</v>
      </c>
      <c r="E212" s="4">
        <f t="shared" ref="E212:F212" si="16">SUM(E209:E210)</f>
        <v>0</v>
      </c>
      <c r="F212" s="4">
        <f t="shared" si="16"/>
        <v>3200</v>
      </c>
      <c r="H212" s="40"/>
    </row>
    <row r="213" spans="1:17" ht="13.15" x14ac:dyDescent="0.25">
      <c r="C213" s="42"/>
    </row>
    <row r="214" spans="1:17" ht="13.15" x14ac:dyDescent="0.25">
      <c r="B214" s="39"/>
      <c r="H214" s="40"/>
    </row>
    <row r="215" spans="1:17" s="5" customFormat="1" ht="24" customHeight="1" x14ac:dyDescent="0.3">
      <c r="A215" s="159" t="s">
        <v>54</v>
      </c>
      <c r="B215" s="159"/>
      <c r="C215" s="159"/>
      <c r="D215" s="159"/>
      <c r="E215" s="159"/>
      <c r="F215" s="159"/>
      <c r="G215" s="159"/>
      <c r="H215" s="159"/>
    </row>
    <row r="216" spans="1:17" s="5" customFormat="1" ht="21.75" customHeight="1" x14ac:dyDescent="0.3">
      <c r="A216" s="160" t="s">
        <v>46</v>
      </c>
      <c r="B216" s="160"/>
      <c r="C216" s="160"/>
      <c r="D216" s="160"/>
      <c r="E216" s="160"/>
      <c r="F216" s="160"/>
      <c r="G216" s="160"/>
      <c r="H216" s="160"/>
    </row>
    <row r="217" spans="1:17" ht="15.75" customHeight="1" x14ac:dyDescent="0.25">
      <c r="A217" s="158" t="s">
        <v>27</v>
      </c>
      <c r="B217" s="158"/>
      <c r="C217" s="158"/>
      <c r="D217" s="158"/>
      <c r="E217" s="158"/>
      <c r="F217" s="158"/>
      <c r="G217" s="158"/>
      <c r="H217" s="158"/>
      <c r="I217" s="49"/>
      <c r="J217" s="49"/>
      <c r="K217" s="49"/>
      <c r="L217" s="49"/>
      <c r="M217" s="49"/>
      <c r="N217" s="49"/>
      <c r="O217" s="49"/>
      <c r="P217" s="49"/>
      <c r="Q217" s="49"/>
    </row>
    <row r="218" spans="1:17" s="5" customFormat="1" ht="26.25" customHeight="1" x14ac:dyDescent="0.3">
      <c r="A218" s="57" t="s">
        <v>0</v>
      </c>
      <c r="B218" s="58" t="s">
        <v>1</v>
      </c>
      <c r="C218" s="59" t="s">
        <v>2</v>
      </c>
      <c r="D218" s="60" t="s">
        <v>3</v>
      </c>
      <c r="E218" s="60" t="s">
        <v>4</v>
      </c>
      <c r="F218" s="60" t="s">
        <v>5</v>
      </c>
      <c r="G218" s="61" t="s">
        <v>39</v>
      </c>
      <c r="H218" s="56" t="s">
        <v>6</v>
      </c>
    </row>
    <row r="219" spans="1:17" ht="13.15" x14ac:dyDescent="0.25">
      <c r="B219" s="3"/>
      <c r="H219" s="40"/>
    </row>
    <row r="220" spans="1:17" ht="13.15" x14ac:dyDescent="0.25">
      <c r="B220" s="3"/>
      <c r="H220" s="40"/>
    </row>
    <row r="221" spans="1:17" x14ac:dyDescent="0.25">
      <c r="B221" s="3"/>
      <c r="H221" s="40"/>
    </row>
    <row r="222" spans="1:17" x14ac:dyDescent="0.25">
      <c r="B222" s="3"/>
      <c r="H222" s="40"/>
    </row>
    <row r="223" spans="1:17" x14ac:dyDescent="0.25">
      <c r="B223" s="3"/>
      <c r="H223" s="40"/>
    </row>
    <row r="224" spans="1:17" x14ac:dyDescent="0.25">
      <c r="B224" s="3"/>
      <c r="H224" s="40"/>
    </row>
    <row r="225" spans="1:17" x14ac:dyDescent="0.25">
      <c r="B225" s="3"/>
    </row>
    <row r="227" spans="1:17" x14ac:dyDescent="0.25">
      <c r="B227" s="39"/>
      <c r="C227" s="42" t="s">
        <v>53</v>
      </c>
      <c r="D227" s="4">
        <f>SUM(D219:D226)</f>
        <v>0</v>
      </c>
      <c r="E227" s="4">
        <f>SUM(E219:E226)</f>
        <v>0</v>
      </c>
      <c r="F227" s="4">
        <f>SUM(F219:F226)</f>
        <v>0</v>
      </c>
      <c r="H227" s="40" t="s">
        <v>14</v>
      </c>
    </row>
    <row r="228" spans="1:17" x14ac:dyDescent="0.25">
      <c r="B228" s="39"/>
      <c r="C228" s="42"/>
      <c r="H228" s="40"/>
    </row>
    <row r="229" spans="1:17" x14ac:dyDescent="0.25">
      <c r="B229" s="39"/>
      <c r="C229" s="42"/>
      <c r="H229" s="40"/>
    </row>
    <row r="230" spans="1:17" x14ac:dyDescent="0.25">
      <c r="B230" s="39"/>
      <c r="C230" s="42"/>
      <c r="H230" s="40"/>
    </row>
    <row r="231" spans="1:17" x14ac:dyDescent="0.25">
      <c r="B231" s="39"/>
      <c r="C231" s="42"/>
      <c r="H231" s="40"/>
    </row>
    <row r="232" spans="1:17" x14ac:dyDescent="0.25">
      <c r="B232" s="39"/>
      <c r="C232" s="42"/>
      <c r="H232" s="40"/>
    </row>
    <row r="233" spans="1:17" s="5" customFormat="1" ht="24" customHeight="1" x14ac:dyDescent="0.3">
      <c r="A233" s="159" t="s">
        <v>54</v>
      </c>
      <c r="B233" s="159"/>
      <c r="C233" s="159"/>
      <c r="D233" s="159"/>
      <c r="E233" s="159"/>
      <c r="F233" s="159"/>
      <c r="G233" s="159"/>
      <c r="H233" s="159"/>
    </row>
    <row r="234" spans="1:17" s="5" customFormat="1" ht="21.75" customHeight="1" x14ac:dyDescent="0.3">
      <c r="A234" s="160" t="s">
        <v>46</v>
      </c>
      <c r="B234" s="160"/>
      <c r="C234" s="160"/>
      <c r="D234" s="160"/>
      <c r="E234" s="160"/>
      <c r="F234" s="160"/>
      <c r="G234" s="160"/>
      <c r="H234" s="160"/>
    </row>
    <row r="235" spans="1:17" ht="15.75" customHeight="1" x14ac:dyDescent="0.25">
      <c r="A235" s="158" t="s">
        <v>28</v>
      </c>
      <c r="B235" s="158"/>
      <c r="C235" s="158"/>
      <c r="D235" s="158"/>
      <c r="E235" s="158"/>
      <c r="F235" s="158"/>
      <c r="G235" s="158"/>
      <c r="H235" s="158"/>
      <c r="I235" s="49"/>
      <c r="J235" s="49"/>
      <c r="K235" s="49"/>
      <c r="L235" s="49"/>
      <c r="M235" s="49"/>
      <c r="N235" s="49"/>
      <c r="O235" s="49"/>
      <c r="P235" s="49"/>
      <c r="Q235" s="49"/>
    </row>
    <row r="236" spans="1:17" s="5" customFormat="1" ht="26.25" customHeight="1" x14ac:dyDescent="0.3">
      <c r="A236" s="57" t="s">
        <v>0</v>
      </c>
      <c r="B236" s="58" t="s">
        <v>1</v>
      </c>
      <c r="C236" s="59" t="s">
        <v>2</v>
      </c>
      <c r="D236" s="60" t="s">
        <v>3</v>
      </c>
      <c r="E236" s="60" t="s">
        <v>4</v>
      </c>
      <c r="F236" s="60" t="s">
        <v>5</v>
      </c>
      <c r="G236" s="61" t="s">
        <v>39</v>
      </c>
      <c r="H236" s="56" t="s">
        <v>6</v>
      </c>
    </row>
    <row r="237" spans="1:17" x14ac:dyDescent="0.25">
      <c r="B237" s="3"/>
    </row>
    <row r="238" spans="1:17" ht="16.5" x14ac:dyDescent="0.3">
      <c r="B238" s="3"/>
      <c r="H238" s="67"/>
    </row>
    <row r="239" spans="1:17" x14ac:dyDescent="0.25">
      <c r="B239" s="3"/>
    </row>
    <row r="241" spans="2:8" x14ac:dyDescent="0.25">
      <c r="B241" s="39"/>
      <c r="C241" s="42" t="s">
        <v>52</v>
      </c>
      <c r="D241" s="4">
        <f>SUM(D237:D240)</f>
        <v>0</v>
      </c>
      <c r="E241" s="4">
        <f>SUM(E237:E240)</f>
        <v>0</v>
      </c>
      <c r="F241" s="4">
        <f>SUM(F237:F240)</f>
        <v>0</v>
      </c>
      <c r="H241" s="40" t="s">
        <v>14</v>
      </c>
    </row>
    <row r="242" spans="2:8" x14ac:dyDescent="0.25">
      <c r="C242" s="42"/>
    </row>
  </sheetData>
  <mergeCells count="36">
    <mergeCell ref="A179:H179"/>
    <mergeCell ref="A195:H195"/>
    <mergeCell ref="A196:H196"/>
    <mergeCell ref="A197:H197"/>
    <mergeCell ref="A128:H128"/>
    <mergeCell ref="A156:H156"/>
    <mergeCell ref="A157:H157"/>
    <mergeCell ref="A158:H158"/>
    <mergeCell ref="A177:H177"/>
    <mergeCell ref="A178:H178"/>
    <mergeCell ref="A127:H127"/>
    <mergeCell ref="A49:H49"/>
    <mergeCell ref="A64:H64"/>
    <mergeCell ref="A65:H65"/>
    <mergeCell ref="A66:H66"/>
    <mergeCell ref="A83:H83"/>
    <mergeCell ref="A84:H84"/>
    <mergeCell ref="A85:H85"/>
    <mergeCell ref="A105:H105"/>
    <mergeCell ref="A106:H106"/>
    <mergeCell ref="A107:H107"/>
    <mergeCell ref="A126:H126"/>
    <mergeCell ref="A48:H48"/>
    <mergeCell ref="A1:H1"/>
    <mergeCell ref="A2:H2"/>
    <mergeCell ref="A3:H3"/>
    <mergeCell ref="A21:H21"/>
    <mergeCell ref="A22:H22"/>
    <mergeCell ref="A23:H23"/>
    <mergeCell ref="A47:H47"/>
    <mergeCell ref="A235:H235"/>
    <mergeCell ref="A215:H215"/>
    <mergeCell ref="A216:H216"/>
    <mergeCell ref="A217:H217"/>
    <mergeCell ref="A233:H233"/>
    <mergeCell ref="A234:H234"/>
  </mergeCells>
  <phoneticPr fontId="27" type="noConversion"/>
  <pageMargins left="0.19685039370078741" right="0.19685039370078741" top="0.98425196850393704" bottom="0.39370078740157483" header="0.31496062992125984" footer="0.31496062992125984"/>
  <pageSetup scale="16" orientation="portrait" r:id="rId1"/>
  <colBreaks count="1" manualBreakCount="1">
    <brk id="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Q563"/>
  <sheetViews>
    <sheetView tabSelected="1" topLeftCell="A344" zoomScaleNormal="100" workbookViewId="0">
      <selection activeCell="H367" sqref="H367:I367"/>
    </sheetView>
  </sheetViews>
  <sheetFormatPr baseColWidth="10" defaultColWidth="11.42578125" defaultRowHeight="13.5" x14ac:dyDescent="0.25"/>
  <cols>
    <col min="1" max="1" width="7.7109375" style="6" customWidth="1"/>
    <col min="2" max="2" width="11.5703125" style="1" bestFit="1" customWidth="1"/>
    <col min="3" max="3" width="53.28515625" style="1" customWidth="1"/>
    <col min="4" max="4" width="13.5703125" style="4" bestFit="1" customWidth="1"/>
    <col min="5" max="5" width="11.140625" style="4" customWidth="1"/>
    <col min="6" max="6" width="13.5703125" style="4" customWidth="1"/>
    <col min="7" max="7" width="8.7109375" style="37" customWidth="1"/>
    <col min="8" max="8" width="55.140625" style="1" customWidth="1"/>
    <col min="9" max="9" width="49.140625" style="1" customWidth="1"/>
    <col min="10" max="10" width="15.85546875" style="1" bestFit="1" customWidth="1"/>
    <col min="11" max="11" width="15" style="1" bestFit="1" customWidth="1"/>
    <col min="12" max="16384" width="11.42578125" style="1"/>
  </cols>
  <sheetData>
    <row r="1" spans="1:17" ht="13.15" x14ac:dyDescent="0.25">
      <c r="G1" s="2"/>
    </row>
    <row r="2" spans="1:17" s="5" customFormat="1" ht="24" customHeight="1" x14ac:dyDescent="0.3">
      <c r="A2" s="165" t="s">
        <v>54</v>
      </c>
      <c r="B2" s="165"/>
      <c r="C2" s="165"/>
      <c r="D2" s="165"/>
      <c r="E2" s="165"/>
      <c r="F2" s="165"/>
      <c r="G2" s="165"/>
      <c r="H2" s="165"/>
    </row>
    <row r="3" spans="1:17" s="5" customFormat="1" ht="21.75" customHeight="1" x14ac:dyDescent="0.3">
      <c r="A3" s="165" t="s">
        <v>43</v>
      </c>
      <c r="B3" s="165"/>
      <c r="C3" s="165"/>
      <c r="D3" s="165"/>
      <c r="E3" s="165"/>
      <c r="F3" s="165"/>
      <c r="G3" s="165"/>
      <c r="H3" s="165"/>
    </row>
    <row r="4" spans="1:17" ht="15.75" customHeight="1" x14ac:dyDescent="0.35">
      <c r="A4" s="167" t="s">
        <v>7</v>
      </c>
      <c r="B4" s="167"/>
      <c r="C4" s="167"/>
      <c r="D4" s="167"/>
      <c r="E4" s="167"/>
      <c r="F4" s="167"/>
      <c r="G4" s="167"/>
      <c r="H4" s="167"/>
      <c r="I4" s="49"/>
      <c r="J4" s="49"/>
      <c r="K4" s="49"/>
      <c r="L4" s="49"/>
      <c r="M4" s="49"/>
      <c r="N4" s="49"/>
      <c r="O4" s="49"/>
      <c r="P4" s="49"/>
      <c r="Q4" s="49"/>
    </row>
    <row r="5" spans="1:17" s="5" customFormat="1" ht="26.25" customHeight="1" x14ac:dyDescent="0.3">
      <c r="A5" s="50" t="s">
        <v>0</v>
      </c>
      <c r="B5" s="51" t="s">
        <v>1</v>
      </c>
      <c r="C5" s="52" t="s">
        <v>2</v>
      </c>
      <c r="D5" s="53" t="s">
        <v>3</v>
      </c>
      <c r="E5" s="53" t="s">
        <v>4</v>
      </c>
      <c r="F5" s="53" t="s">
        <v>5</v>
      </c>
      <c r="G5" s="55" t="s">
        <v>39</v>
      </c>
      <c r="H5" s="54" t="s">
        <v>6</v>
      </c>
    </row>
    <row r="6" spans="1:17" ht="27" x14ac:dyDescent="0.25">
      <c r="A6" s="80">
        <v>1779</v>
      </c>
      <c r="B6" s="81">
        <v>45301</v>
      </c>
      <c r="C6" s="40" t="s">
        <v>23</v>
      </c>
      <c r="D6" s="82">
        <v>23257.73</v>
      </c>
      <c r="E6" s="82">
        <v>3721.24</v>
      </c>
      <c r="F6" s="82">
        <f>SUM(D6:E6)</f>
        <v>26978.97</v>
      </c>
      <c r="G6" s="83" t="s">
        <v>11</v>
      </c>
      <c r="H6" s="40" t="s">
        <v>57</v>
      </c>
    </row>
    <row r="7" spans="1:17" ht="14.25" customHeight="1" x14ac:dyDescent="0.25">
      <c r="A7" s="80">
        <v>1780</v>
      </c>
      <c r="B7" s="81">
        <v>45303</v>
      </c>
      <c r="C7" s="40" t="s">
        <v>74</v>
      </c>
      <c r="D7" s="84">
        <v>17973.12</v>
      </c>
      <c r="E7" s="82">
        <v>2875.7</v>
      </c>
      <c r="F7" s="82">
        <f>SUM(D7:E7)</f>
        <v>20848.82</v>
      </c>
      <c r="G7" s="85" t="s">
        <v>11</v>
      </c>
      <c r="H7" s="40" t="s">
        <v>73</v>
      </c>
      <c r="I7" s="20"/>
    </row>
    <row r="8" spans="1:17" ht="13.15" x14ac:dyDescent="0.25">
      <c r="B8" s="3"/>
      <c r="C8" s="20"/>
      <c r="D8" s="21"/>
      <c r="E8" s="21"/>
      <c r="F8" s="21"/>
      <c r="G8" s="38"/>
      <c r="H8" s="20"/>
      <c r="I8" s="20"/>
    </row>
    <row r="9" spans="1:17" ht="13.15" x14ac:dyDescent="0.25">
      <c r="B9" s="3"/>
      <c r="C9" s="23" t="s">
        <v>75</v>
      </c>
      <c r="D9" s="21">
        <f>SUM(D6:D8)</f>
        <v>41230.85</v>
      </c>
      <c r="E9" s="21">
        <f t="shared" ref="E9:F9" si="0">SUM(E6:E8)</f>
        <v>6596.94</v>
      </c>
      <c r="F9" s="21">
        <f t="shared" si="0"/>
        <v>47827.79</v>
      </c>
      <c r="G9" s="38"/>
      <c r="H9" s="20"/>
      <c r="I9" s="20"/>
    </row>
    <row r="10" spans="1:17" x14ac:dyDescent="0.25">
      <c r="B10" s="3"/>
      <c r="C10" s="1" t="s">
        <v>837</v>
      </c>
      <c r="D10" s="21">
        <v>1904.02</v>
      </c>
      <c r="E10" s="21"/>
      <c r="F10" s="21"/>
      <c r="G10" s="38"/>
      <c r="H10" s="20"/>
      <c r="I10" s="20"/>
    </row>
    <row r="11" spans="1:17" ht="13.15" x14ac:dyDescent="0.25">
      <c r="B11" s="3"/>
      <c r="C11" s="42" t="s">
        <v>838</v>
      </c>
      <c r="D11" s="21">
        <f>SUM(D9:D10)</f>
        <v>43134.869999999995</v>
      </c>
      <c r="E11" s="21"/>
      <c r="F11" s="21"/>
      <c r="G11" s="38"/>
      <c r="H11" s="20"/>
      <c r="I11" s="20"/>
    </row>
    <row r="12" spans="1:17" ht="13.15" x14ac:dyDescent="0.25">
      <c r="B12" s="3"/>
      <c r="C12" s="42"/>
      <c r="D12" s="21"/>
      <c r="E12" s="21"/>
      <c r="F12" s="21"/>
      <c r="G12" s="38"/>
      <c r="H12" s="20"/>
      <c r="I12" s="20"/>
    </row>
    <row r="13" spans="1:17" ht="14.25" customHeight="1" x14ac:dyDescent="0.25">
      <c r="B13" s="3"/>
      <c r="C13" s="20"/>
      <c r="D13" s="21"/>
      <c r="E13" s="21"/>
      <c r="F13" s="21"/>
      <c r="G13" s="38"/>
      <c r="H13" s="20"/>
      <c r="I13" s="20"/>
    </row>
    <row r="14" spans="1:17" ht="13.15" x14ac:dyDescent="0.25">
      <c r="B14" s="3"/>
      <c r="C14" s="42" t="s">
        <v>76</v>
      </c>
      <c r="D14" s="21">
        <f>SUM(D15:D18)</f>
        <v>43134.869999999995</v>
      </c>
      <c r="E14" s="21"/>
      <c r="F14" s="21"/>
      <c r="G14" s="38"/>
      <c r="H14" s="20"/>
      <c r="I14" s="20"/>
    </row>
    <row r="15" spans="1:17" ht="13.15" x14ac:dyDescent="0.25">
      <c r="B15" s="3"/>
      <c r="C15" s="41"/>
      <c r="D15" s="21"/>
      <c r="E15" s="21"/>
      <c r="F15" s="21"/>
      <c r="G15" s="38"/>
      <c r="H15" s="20"/>
      <c r="I15" s="20"/>
    </row>
    <row r="16" spans="1:17" ht="13.15" x14ac:dyDescent="0.25">
      <c r="B16" s="3"/>
      <c r="C16" s="41" t="s">
        <v>77</v>
      </c>
      <c r="D16" s="21">
        <v>17973.12</v>
      </c>
      <c r="E16" s="21"/>
      <c r="F16" s="21"/>
      <c r="G16" s="38"/>
      <c r="H16" s="20"/>
      <c r="I16" s="20"/>
    </row>
    <row r="17" spans="1:17" ht="13.15" x14ac:dyDescent="0.25">
      <c r="B17" s="3"/>
      <c r="C17" s="42" t="s">
        <v>78</v>
      </c>
      <c r="D17" s="21">
        <v>23257.73</v>
      </c>
      <c r="E17" s="21"/>
      <c r="F17" s="21"/>
      <c r="G17" s="38"/>
      <c r="H17" s="20"/>
      <c r="I17" s="20"/>
    </row>
    <row r="18" spans="1:17" ht="13.15" x14ac:dyDescent="0.25">
      <c r="B18" s="3"/>
      <c r="C18" s="41" t="s">
        <v>79</v>
      </c>
      <c r="D18" s="21">
        <v>1904.02</v>
      </c>
      <c r="E18" s="21"/>
      <c r="F18" s="21"/>
      <c r="G18" s="38"/>
      <c r="H18" s="20"/>
      <c r="I18" s="20"/>
    </row>
    <row r="19" spans="1:17" ht="13.15" x14ac:dyDescent="0.25">
      <c r="B19" s="3"/>
      <c r="C19" s="20"/>
      <c r="D19" s="21"/>
      <c r="E19" s="21"/>
      <c r="F19" s="21"/>
      <c r="G19" s="38"/>
      <c r="H19" s="20"/>
      <c r="I19" s="20"/>
    </row>
    <row r="20" spans="1:17" ht="13.15" x14ac:dyDescent="0.25">
      <c r="B20" s="3"/>
      <c r="C20" s="20"/>
      <c r="D20" s="21"/>
      <c r="E20" s="21"/>
      <c r="F20" s="21"/>
      <c r="G20" s="38"/>
      <c r="H20" s="20"/>
      <c r="I20" s="20"/>
    </row>
    <row r="21" spans="1:17" ht="13.15" x14ac:dyDescent="0.25">
      <c r="B21" s="3"/>
      <c r="C21" s="20"/>
      <c r="D21" s="21"/>
      <c r="E21" s="21"/>
      <c r="F21" s="21"/>
      <c r="G21" s="38"/>
      <c r="H21" s="20"/>
      <c r="I21" s="20"/>
    </row>
    <row r="22" spans="1:17" ht="13.15" x14ac:dyDescent="0.25">
      <c r="B22" s="3"/>
      <c r="C22" s="20"/>
      <c r="D22" s="21"/>
      <c r="E22" s="21"/>
      <c r="F22" s="21"/>
      <c r="G22" s="38"/>
      <c r="H22" s="20"/>
      <c r="I22" s="20"/>
    </row>
    <row r="23" spans="1:17" ht="13.15" x14ac:dyDescent="0.25">
      <c r="B23" s="3"/>
      <c r="C23" s="20"/>
      <c r="D23" s="21"/>
      <c r="E23" s="21"/>
      <c r="F23" s="21"/>
      <c r="G23" s="38"/>
      <c r="H23" s="20"/>
      <c r="I23" s="20"/>
    </row>
    <row r="24" spans="1:17" s="5" customFormat="1" ht="24" customHeight="1" x14ac:dyDescent="0.3">
      <c r="A24" s="165" t="s">
        <v>54</v>
      </c>
      <c r="B24" s="165"/>
      <c r="C24" s="165"/>
      <c r="D24" s="165"/>
      <c r="E24" s="165"/>
      <c r="F24" s="165"/>
      <c r="G24" s="165"/>
      <c r="H24" s="165"/>
    </row>
    <row r="25" spans="1:17" s="5" customFormat="1" ht="21.75" customHeight="1" x14ac:dyDescent="0.3">
      <c r="A25" s="165" t="s">
        <v>43</v>
      </c>
      <c r="B25" s="165"/>
      <c r="C25" s="165"/>
      <c r="D25" s="165"/>
      <c r="E25" s="165"/>
      <c r="F25" s="165"/>
      <c r="G25" s="165"/>
      <c r="H25" s="165"/>
    </row>
    <row r="26" spans="1:17" ht="15.75" customHeight="1" x14ac:dyDescent="0.35">
      <c r="A26" s="167" t="s">
        <v>12</v>
      </c>
      <c r="B26" s="167"/>
      <c r="C26" s="167"/>
      <c r="D26" s="167"/>
      <c r="E26" s="167"/>
      <c r="F26" s="167"/>
      <c r="G26" s="167"/>
      <c r="H26" s="167"/>
      <c r="I26" s="49"/>
      <c r="J26" s="49"/>
      <c r="K26" s="49"/>
      <c r="L26" s="49"/>
      <c r="M26" s="49"/>
      <c r="N26" s="49"/>
      <c r="O26" s="49"/>
      <c r="P26" s="49"/>
      <c r="Q26" s="49"/>
    </row>
    <row r="27" spans="1:17" s="5" customFormat="1" ht="26.25" customHeight="1" x14ac:dyDescent="0.3">
      <c r="A27" s="50" t="s">
        <v>0</v>
      </c>
      <c r="B27" s="51" t="s">
        <v>1</v>
      </c>
      <c r="C27" s="52" t="s">
        <v>2</v>
      </c>
      <c r="D27" s="53" t="s">
        <v>3</v>
      </c>
      <c r="E27" s="53" t="s">
        <v>4</v>
      </c>
      <c r="F27" s="53" t="s">
        <v>5</v>
      </c>
      <c r="G27" s="55" t="s">
        <v>39</v>
      </c>
      <c r="H27" s="54" t="s">
        <v>6</v>
      </c>
    </row>
    <row r="28" spans="1:17" ht="14.25" customHeight="1" x14ac:dyDescent="0.25">
      <c r="A28" s="80">
        <v>1781</v>
      </c>
      <c r="B28" s="81">
        <v>45335</v>
      </c>
      <c r="C28" s="40" t="s">
        <v>849</v>
      </c>
      <c r="D28" s="82">
        <v>31043.02</v>
      </c>
      <c r="E28" s="82">
        <f>D28*0.16</f>
        <v>4966.8832000000002</v>
      </c>
      <c r="F28" s="82">
        <f>D28+$E$28</f>
        <v>36009.903200000001</v>
      </c>
      <c r="G28" s="83" t="s">
        <v>11</v>
      </c>
      <c r="H28" s="40" t="s">
        <v>850</v>
      </c>
      <c r="I28" s="20"/>
    </row>
    <row r="29" spans="1:17" ht="13.15" x14ac:dyDescent="0.25">
      <c r="A29" s="80">
        <v>1782</v>
      </c>
      <c r="B29" s="81">
        <v>45335</v>
      </c>
      <c r="C29" s="40" t="s">
        <v>851</v>
      </c>
      <c r="D29" s="84">
        <v>136154.6</v>
      </c>
      <c r="E29" s="82">
        <f>D29*0.16</f>
        <v>21784.736000000001</v>
      </c>
      <c r="F29" s="82">
        <f>D29+E29</f>
        <v>157939.33600000001</v>
      </c>
      <c r="G29" s="85" t="s">
        <v>11</v>
      </c>
      <c r="H29" s="40" t="s">
        <v>850</v>
      </c>
    </row>
    <row r="30" spans="1:17" ht="13.15" x14ac:dyDescent="0.25">
      <c r="A30" s="80">
        <v>1783</v>
      </c>
      <c r="B30" s="81">
        <v>45344</v>
      </c>
      <c r="C30" s="40" t="s">
        <v>859</v>
      </c>
      <c r="D30" s="82">
        <v>9500</v>
      </c>
      <c r="E30" s="82">
        <v>1520</v>
      </c>
      <c r="F30" s="82">
        <f t="shared" ref="F30" si="1">D30+E30</f>
        <v>11020</v>
      </c>
      <c r="G30" s="83" t="s">
        <v>11</v>
      </c>
      <c r="H30" s="40" t="s">
        <v>850</v>
      </c>
    </row>
    <row r="31" spans="1:17" ht="13.15" x14ac:dyDescent="0.25">
      <c r="A31" s="80"/>
      <c r="B31" s="81"/>
      <c r="C31" s="40"/>
      <c r="D31" s="82"/>
      <c r="E31" s="82"/>
      <c r="F31" s="82"/>
      <c r="G31" s="83"/>
      <c r="H31" s="40"/>
    </row>
    <row r="32" spans="1:17" ht="13.15" x14ac:dyDescent="0.25">
      <c r="A32" s="80"/>
      <c r="B32" s="40"/>
      <c r="C32" s="86"/>
      <c r="D32" s="82"/>
      <c r="E32" s="82"/>
      <c r="F32" s="82"/>
      <c r="G32" s="83"/>
      <c r="H32" s="40"/>
    </row>
    <row r="33" spans="1:9" ht="13.15" x14ac:dyDescent="0.25">
      <c r="A33" s="80"/>
      <c r="B33" s="40"/>
      <c r="C33" s="48"/>
      <c r="D33" s="82"/>
      <c r="E33" s="82"/>
      <c r="F33" s="82"/>
      <c r="G33" s="83"/>
      <c r="H33" s="40"/>
    </row>
    <row r="34" spans="1:9" ht="13.15" x14ac:dyDescent="0.25">
      <c r="B34" s="3"/>
      <c r="C34" s="23" t="s">
        <v>862</v>
      </c>
      <c r="D34" s="21">
        <f>SUM(D28:D33)</f>
        <v>176697.62</v>
      </c>
      <c r="E34" s="21">
        <f t="shared" ref="E34:F34" si="2">SUM(E28:E33)</f>
        <v>28271.619200000001</v>
      </c>
      <c r="F34" s="21">
        <f t="shared" si="2"/>
        <v>204969.23920000001</v>
      </c>
      <c r="G34" s="38"/>
      <c r="H34" s="20"/>
      <c r="I34" s="20"/>
    </row>
    <row r="35" spans="1:9" x14ac:dyDescent="0.25">
      <c r="B35" s="3"/>
      <c r="C35" s="1" t="s">
        <v>837</v>
      </c>
      <c r="D35" s="21">
        <v>1349</v>
      </c>
      <c r="E35" s="21"/>
      <c r="F35" s="21"/>
      <c r="G35" s="38"/>
      <c r="H35" s="20"/>
      <c r="I35" s="20"/>
    </row>
    <row r="36" spans="1:9" ht="13.15" x14ac:dyDescent="0.25">
      <c r="B36" s="3"/>
      <c r="C36" s="1" t="s">
        <v>865</v>
      </c>
      <c r="D36" s="21">
        <v>617453.54</v>
      </c>
      <c r="E36" s="21"/>
      <c r="F36" s="21"/>
      <c r="G36" s="38"/>
      <c r="H36" s="20"/>
      <c r="I36" s="20"/>
    </row>
    <row r="37" spans="1:9" ht="13.15" x14ac:dyDescent="0.25">
      <c r="B37" s="3"/>
      <c r="C37" s="42" t="s">
        <v>863</v>
      </c>
      <c r="D37" s="21">
        <f>SUM(D34:D36)</f>
        <v>795500.16</v>
      </c>
      <c r="E37" s="21">
        <f t="shared" ref="E37:F37" si="3">SUM(E34:E36)</f>
        <v>28271.619200000001</v>
      </c>
      <c r="F37" s="21">
        <f t="shared" si="3"/>
        <v>204969.23920000001</v>
      </c>
      <c r="G37" s="38"/>
      <c r="H37" s="20"/>
      <c r="I37" s="20"/>
    </row>
    <row r="38" spans="1:9" ht="13.15" x14ac:dyDescent="0.25">
      <c r="B38" s="3"/>
      <c r="C38" s="42"/>
      <c r="D38" s="21"/>
      <c r="E38" s="21"/>
      <c r="F38" s="21"/>
      <c r="G38" s="38"/>
      <c r="H38" s="20"/>
      <c r="I38" s="20"/>
    </row>
    <row r="39" spans="1:9" ht="14.25" customHeight="1" x14ac:dyDescent="0.25">
      <c r="B39" s="3"/>
      <c r="C39" s="20"/>
      <c r="D39" s="21"/>
      <c r="E39" s="21"/>
      <c r="F39" s="21"/>
      <c r="G39" s="38"/>
      <c r="H39" s="20"/>
      <c r="I39" s="20"/>
    </row>
    <row r="40" spans="1:9" ht="13.15" x14ac:dyDescent="0.25">
      <c r="B40" s="3"/>
      <c r="C40" s="42" t="s">
        <v>76</v>
      </c>
      <c r="D40" s="21">
        <f>SUM(D41:D46)</f>
        <v>795500.16</v>
      </c>
      <c r="E40" s="21"/>
      <c r="F40" s="21"/>
      <c r="G40" s="38"/>
      <c r="H40" s="20"/>
      <c r="I40" s="20"/>
    </row>
    <row r="41" spans="1:9" ht="13.15" x14ac:dyDescent="0.25">
      <c r="B41" s="3"/>
      <c r="C41" s="41"/>
      <c r="D41" s="21"/>
      <c r="E41" s="21"/>
      <c r="F41" s="21"/>
      <c r="G41" s="38"/>
      <c r="H41" s="20"/>
      <c r="I41" s="20"/>
    </row>
    <row r="42" spans="1:9" ht="13.15" x14ac:dyDescent="0.25">
      <c r="B42" s="3"/>
      <c r="C42" s="41" t="s">
        <v>864</v>
      </c>
      <c r="D42" s="21">
        <v>9500</v>
      </c>
      <c r="E42" s="21"/>
      <c r="F42" s="21"/>
      <c r="G42" s="38"/>
      <c r="H42" s="20"/>
      <c r="I42" s="20"/>
    </row>
    <row r="43" spans="1:9" ht="13.15" x14ac:dyDescent="0.25">
      <c r="B43" s="3"/>
      <c r="C43" s="41" t="s">
        <v>77</v>
      </c>
      <c r="D43" s="21">
        <v>31043.02</v>
      </c>
      <c r="E43" s="21"/>
      <c r="F43" s="21"/>
      <c r="G43" s="38"/>
      <c r="H43" s="20"/>
      <c r="I43" s="20"/>
    </row>
    <row r="44" spans="1:9" ht="13.15" x14ac:dyDescent="0.25">
      <c r="B44" s="3"/>
      <c r="C44" s="42" t="s">
        <v>78</v>
      </c>
      <c r="D44" s="21">
        <v>136154.6</v>
      </c>
      <c r="E44" s="21"/>
      <c r="F44" s="21"/>
      <c r="G44" s="38"/>
      <c r="H44" s="20"/>
      <c r="I44" s="20"/>
    </row>
    <row r="45" spans="1:9" ht="13.15" x14ac:dyDescent="0.25">
      <c r="B45" s="3"/>
      <c r="C45" s="41" t="s">
        <v>79</v>
      </c>
      <c r="D45" s="21">
        <v>1349</v>
      </c>
      <c r="E45" s="21"/>
      <c r="F45" s="21"/>
      <c r="G45" s="38"/>
      <c r="H45" s="20"/>
      <c r="I45" s="20"/>
    </row>
    <row r="46" spans="1:9" ht="13.15" x14ac:dyDescent="0.25">
      <c r="B46" s="3"/>
      <c r="C46" s="42" t="s">
        <v>866</v>
      </c>
      <c r="D46" s="21">
        <v>617453.54</v>
      </c>
      <c r="E46" s="21"/>
      <c r="F46" s="21"/>
      <c r="G46" s="38"/>
      <c r="H46" s="20"/>
      <c r="I46" s="20"/>
    </row>
    <row r="47" spans="1:9" ht="13.15" x14ac:dyDescent="0.25">
      <c r="B47" s="3"/>
      <c r="C47" s="41"/>
      <c r="D47" s="21"/>
      <c r="E47" s="21"/>
      <c r="F47" s="21"/>
      <c r="G47" s="38"/>
      <c r="H47" s="20"/>
      <c r="I47" s="20"/>
    </row>
    <row r="48" spans="1:9" ht="13.15" x14ac:dyDescent="0.25">
      <c r="B48" s="3"/>
      <c r="C48" s="41"/>
      <c r="D48" s="21"/>
      <c r="E48" s="21"/>
      <c r="F48" s="21"/>
      <c r="G48" s="38"/>
      <c r="H48" s="20"/>
      <c r="I48" s="20"/>
    </row>
    <row r="49" spans="1:17" ht="13.15" x14ac:dyDescent="0.25">
      <c r="B49" s="3"/>
      <c r="C49" s="41"/>
      <c r="D49" s="21"/>
      <c r="E49" s="21"/>
      <c r="F49" s="21"/>
      <c r="G49" s="38"/>
      <c r="H49" s="20"/>
      <c r="I49" s="20"/>
    </row>
    <row r="50" spans="1:17" ht="13.15" x14ac:dyDescent="0.25">
      <c r="B50" s="3"/>
      <c r="C50" s="41"/>
      <c r="D50" s="21"/>
      <c r="E50" s="21"/>
      <c r="F50" s="21"/>
      <c r="G50" s="38"/>
      <c r="H50" s="20"/>
      <c r="I50" s="20"/>
    </row>
    <row r="51" spans="1:17" ht="13.15" x14ac:dyDescent="0.25">
      <c r="B51" s="3"/>
      <c r="C51" s="41"/>
      <c r="D51" s="21"/>
      <c r="E51" s="21"/>
      <c r="F51" s="21"/>
      <c r="G51" s="38"/>
      <c r="H51" s="20"/>
      <c r="I51" s="20"/>
    </row>
    <row r="52" spans="1:17" ht="13.15" x14ac:dyDescent="0.25">
      <c r="B52" s="3"/>
      <c r="C52" s="41"/>
      <c r="D52" s="21"/>
      <c r="E52" s="21"/>
      <c r="F52" s="21"/>
      <c r="G52" s="38"/>
      <c r="H52" s="20"/>
      <c r="I52" s="20"/>
    </row>
    <row r="53" spans="1:17" s="5" customFormat="1" ht="24" customHeight="1" x14ac:dyDescent="0.3">
      <c r="A53" s="165" t="s">
        <v>54</v>
      </c>
      <c r="B53" s="165"/>
      <c r="C53" s="165"/>
      <c r="D53" s="165"/>
      <c r="E53" s="165"/>
      <c r="F53" s="165"/>
      <c r="G53" s="165"/>
      <c r="H53" s="165"/>
    </row>
    <row r="54" spans="1:17" s="5" customFormat="1" ht="21.75" customHeight="1" x14ac:dyDescent="0.3">
      <c r="A54" s="165" t="s">
        <v>43</v>
      </c>
      <c r="B54" s="165"/>
      <c r="C54" s="165"/>
      <c r="D54" s="165"/>
      <c r="E54" s="165"/>
      <c r="F54" s="165"/>
      <c r="G54" s="165"/>
      <c r="H54" s="165"/>
    </row>
    <row r="55" spans="1:17" ht="15.75" customHeight="1" x14ac:dyDescent="0.35">
      <c r="A55" s="167" t="s">
        <v>40</v>
      </c>
      <c r="B55" s="167"/>
      <c r="C55" s="167"/>
      <c r="D55" s="167"/>
      <c r="E55" s="167"/>
      <c r="F55" s="167"/>
      <c r="G55" s="167"/>
      <c r="H55" s="167"/>
      <c r="I55" s="49"/>
      <c r="J55" s="49"/>
      <c r="K55" s="49"/>
      <c r="L55" s="49"/>
      <c r="M55" s="49"/>
      <c r="N55" s="49"/>
      <c r="O55" s="49"/>
      <c r="P55" s="49"/>
      <c r="Q55" s="49"/>
    </row>
    <row r="56" spans="1:17" s="5" customFormat="1" ht="26.25" customHeight="1" x14ac:dyDescent="0.3">
      <c r="A56" s="50" t="s">
        <v>0</v>
      </c>
      <c r="B56" s="51" t="s">
        <v>1</v>
      </c>
      <c r="C56" s="52" t="s">
        <v>2</v>
      </c>
      <c r="D56" s="53" t="s">
        <v>3</v>
      </c>
      <c r="E56" s="53" t="s">
        <v>4</v>
      </c>
      <c r="F56" s="53" t="s">
        <v>5</v>
      </c>
      <c r="G56" s="55" t="s">
        <v>39</v>
      </c>
      <c r="H56" s="54" t="s">
        <v>6</v>
      </c>
    </row>
    <row r="57" spans="1:17" ht="13.15" x14ac:dyDescent="0.25">
      <c r="A57" s="80">
        <v>1784</v>
      </c>
      <c r="B57" s="81">
        <v>45357</v>
      </c>
      <c r="C57" s="40" t="s">
        <v>151</v>
      </c>
      <c r="D57" s="82">
        <v>4260.8900000000003</v>
      </c>
      <c r="E57" s="82">
        <v>0</v>
      </c>
      <c r="F57" s="82">
        <f t="shared" ref="F57:F67" si="4">D57+E57</f>
        <v>4260.8900000000003</v>
      </c>
      <c r="G57" s="83" t="s">
        <v>11</v>
      </c>
      <c r="H57" s="1" t="s">
        <v>947</v>
      </c>
    </row>
    <row r="58" spans="1:17" x14ac:dyDescent="0.25">
      <c r="A58" s="80">
        <v>1785</v>
      </c>
      <c r="B58" s="81">
        <v>45357</v>
      </c>
      <c r="C58" s="40" t="s">
        <v>948</v>
      </c>
      <c r="D58" s="84">
        <v>7170</v>
      </c>
      <c r="E58" s="82">
        <v>0</v>
      </c>
      <c r="F58" s="82">
        <f t="shared" si="4"/>
        <v>7170</v>
      </c>
      <c r="G58" s="85" t="s">
        <v>11</v>
      </c>
      <c r="H58" s="1" t="s">
        <v>949</v>
      </c>
    </row>
    <row r="59" spans="1:17" x14ac:dyDescent="0.25">
      <c r="A59" s="80">
        <v>1786</v>
      </c>
      <c r="B59" s="81">
        <v>45362</v>
      </c>
      <c r="C59" s="40" t="s">
        <v>849</v>
      </c>
      <c r="D59" s="84">
        <v>7153.75</v>
      </c>
      <c r="E59" s="82">
        <v>1144.5999999999999</v>
      </c>
      <c r="F59" s="82">
        <f t="shared" si="4"/>
        <v>8298.35</v>
      </c>
      <c r="G59" s="83" t="s">
        <v>11</v>
      </c>
      <c r="H59" s="40" t="s">
        <v>950</v>
      </c>
    </row>
    <row r="60" spans="1:17" ht="13.15" x14ac:dyDescent="0.25">
      <c r="A60" s="80">
        <v>1787</v>
      </c>
      <c r="B60" s="81">
        <v>45363</v>
      </c>
      <c r="C60" s="40" t="s">
        <v>151</v>
      </c>
      <c r="D60" s="84">
        <v>2500.15</v>
      </c>
      <c r="E60" s="82">
        <v>0</v>
      </c>
      <c r="F60" s="82">
        <f t="shared" si="4"/>
        <v>2500.15</v>
      </c>
      <c r="G60" s="83" t="s">
        <v>11</v>
      </c>
      <c r="H60" s="1" t="s">
        <v>947</v>
      </c>
    </row>
    <row r="61" spans="1:17" x14ac:dyDescent="0.25">
      <c r="A61" s="80">
        <v>1788</v>
      </c>
      <c r="B61" s="81">
        <v>45365</v>
      </c>
      <c r="C61" s="40" t="s">
        <v>851</v>
      </c>
      <c r="D61" s="84">
        <v>79009.09</v>
      </c>
      <c r="E61" s="82">
        <v>12641.45</v>
      </c>
      <c r="F61" s="82">
        <f t="shared" si="4"/>
        <v>91650.54</v>
      </c>
      <c r="G61" s="83" t="s">
        <v>11</v>
      </c>
      <c r="H61" s="40" t="s">
        <v>950</v>
      </c>
    </row>
    <row r="62" spans="1:17" ht="13.15" x14ac:dyDescent="0.25">
      <c r="A62" s="80">
        <v>1789</v>
      </c>
      <c r="B62" s="81">
        <v>45370</v>
      </c>
      <c r="C62" s="40" t="s">
        <v>773</v>
      </c>
      <c r="D62" s="84">
        <v>500</v>
      </c>
      <c r="E62" s="82">
        <v>0</v>
      </c>
      <c r="F62" s="82">
        <f t="shared" si="4"/>
        <v>500</v>
      </c>
      <c r="G62" s="83" t="s">
        <v>11</v>
      </c>
      <c r="H62" s="1" t="s">
        <v>951</v>
      </c>
    </row>
    <row r="63" spans="1:17" ht="13.15" x14ac:dyDescent="0.25">
      <c r="A63" s="80">
        <v>1790</v>
      </c>
      <c r="B63" s="81">
        <v>45370</v>
      </c>
      <c r="C63" s="40" t="s">
        <v>952</v>
      </c>
      <c r="D63" s="84">
        <v>500</v>
      </c>
      <c r="E63" s="82">
        <v>0</v>
      </c>
      <c r="F63" s="82">
        <f t="shared" si="4"/>
        <v>500</v>
      </c>
      <c r="G63" s="83" t="s">
        <v>11</v>
      </c>
      <c r="H63" s="1" t="s">
        <v>951</v>
      </c>
    </row>
    <row r="64" spans="1:17" ht="13.15" x14ac:dyDescent="0.25">
      <c r="A64" s="80">
        <v>1791</v>
      </c>
      <c r="B64" s="81">
        <v>45370</v>
      </c>
      <c r="C64" s="1" t="s">
        <v>960</v>
      </c>
      <c r="D64" s="84">
        <v>6465.52</v>
      </c>
      <c r="E64" s="4">
        <v>1034.48</v>
      </c>
      <c r="F64" s="82">
        <f t="shared" si="4"/>
        <v>7500</v>
      </c>
      <c r="G64" s="37" t="s">
        <v>11</v>
      </c>
      <c r="H64" s="1" t="s">
        <v>961</v>
      </c>
    </row>
    <row r="65" spans="1:8" ht="13.15" x14ac:dyDescent="0.25">
      <c r="A65" s="80">
        <v>1792</v>
      </c>
      <c r="B65" s="81">
        <v>45370</v>
      </c>
      <c r="C65" s="1" t="s">
        <v>962</v>
      </c>
      <c r="D65" s="84">
        <v>6465.52</v>
      </c>
      <c r="E65" s="4">
        <v>1034.48</v>
      </c>
      <c r="F65" s="82">
        <f t="shared" ref="F65" si="5">D65+E65</f>
        <v>7500</v>
      </c>
      <c r="G65" s="37" t="s">
        <v>11</v>
      </c>
      <c r="H65" s="1" t="s">
        <v>961</v>
      </c>
    </row>
    <row r="66" spans="1:8" ht="13.15" x14ac:dyDescent="0.25">
      <c r="A66" s="80">
        <v>1793</v>
      </c>
      <c r="B66" s="81">
        <v>45372</v>
      </c>
      <c r="C66" s="1" t="s">
        <v>151</v>
      </c>
      <c r="D66" s="84">
        <v>3844.67</v>
      </c>
      <c r="E66" s="4">
        <v>0</v>
      </c>
      <c r="F66" s="82">
        <f t="shared" si="4"/>
        <v>3844.67</v>
      </c>
      <c r="G66" s="37" t="s">
        <v>11</v>
      </c>
      <c r="H66" s="1" t="s">
        <v>947</v>
      </c>
    </row>
    <row r="67" spans="1:8" ht="13.15" x14ac:dyDescent="0.25">
      <c r="A67" s="80">
        <v>1794</v>
      </c>
      <c r="B67" s="81">
        <v>45373</v>
      </c>
      <c r="C67" s="1" t="s">
        <v>754</v>
      </c>
      <c r="D67" s="84">
        <v>500</v>
      </c>
      <c r="E67" s="4">
        <v>0</v>
      </c>
      <c r="F67" s="82">
        <f t="shared" si="4"/>
        <v>500</v>
      </c>
      <c r="G67" s="37" t="s">
        <v>958</v>
      </c>
      <c r="H67" s="1" t="s">
        <v>951</v>
      </c>
    </row>
    <row r="68" spans="1:8" ht="13.15" x14ac:dyDescent="0.25">
      <c r="A68" s="80"/>
      <c r="B68" s="3"/>
      <c r="F68" s="82"/>
    </row>
    <row r="69" spans="1:8" ht="13.15" x14ac:dyDescent="0.25">
      <c r="A69" s="80"/>
      <c r="B69" s="3"/>
    </row>
    <row r="70" spans="1:8" ht="13.15" x14ac:dyDescent="0.25">
      <c r="B70" s="3"/>
      <c r="C70" s="23" t="s">
        <v>965</v>
      </c>
      <c r="D70" s="21">
        <f>SUM(D57:D69)</f>
        <v>118369.59000000001</v>
      </c>
      <c r="E70" s="21">
        <f t="shared" ref="E70:F70" si="6">SUM(E57:E69)</f>
        <v>15855.01</v>
      </c>
      <c r="F70" s="21">
        <f t="shared" si="6"/>
        <v>134224.6</v>
      </c>
    </row>
    <row r="71" spans="1:8" ht="13.15" x14ac:dyDescent="0.25">
      <c r="B71" s="3"/>
      <c r="C71" s="42"/>
    </row>
    <row r="72" spans="1:8" ht="13.15" x14ac:dyDescent="0.25">
      <c r="B72" s="3"/>
      <c r="C72" s="42"/>
    </row>
    <row r="73" spans="1:8" x14ac:dyDescent="0.25">
      <c r="B73" s="3"/>
      <c r="C73" s="1" t="s">
        <v>837</v>
      </c>
      <c r="D73" s="4">
        <v>3240</v>
      </c>
    </row>
    <row r="74" spans="1:8" ht="13.15" x14ac:dyDescent="0.25">
      <c r="B74" s="3"/>
      <c r="C74" s="1" t="s">
        <v>865</v>
      </c>
      <c r="D74" s="4">
        <v>2393115.96</v>
      </c>
    </row>
    <row r="75" spans="1:8" ht="13.15" x14ac:dyDescent="0.25">
      <c r="B75" s="3"/>
      <c r="C75" s="42" t="s">
        <v>966</v>
      </c>
      <c r="D75" s="4">
        <f>SUM(D70:D74)</f>
        <v>2514725.5499999998</v>
      </c>
    </row>
    <row r="76" spans="1:8" ht="13.15" x14ac:dyDescent="0.25">
      <c r="B76" s="3"/>
      <c r="C76" s="42"/>
    </row>
    <row r="77" spans="1:8" ht="13.15" x14ac:dyDescent="0.25">
      <c r="B77" s="3"/>
      <c r="C77" s="20"/>
    </row>
    <row r="78" spans="1:8" ht="13.15" x14ac:dyDescent="0.25">
      <c r="B78" s="3"/>
      <c r="C78" s="42" t="s">
        <v>76</v>
      </c>
      <c r="D78" s="4">
        <f>SUM(D80:D87)</f>
        <v>2514725.5499999998</v>
      </c>
    </row>
    <row r="79" spans="1:8" ht="13.15" x14ac:dyDescent="0.25">
      <c r="B79" s="3"/>
      <c r="C79" s="41"/>
    </row>
    <row r="80" spans="1:8" ht="13.15" x14ac:dyDescent="0.25">
      <c r="B80" s="3"/>
      <c r="C80" s="41" t="s">
        <v>864</v>
      </c>
      <c r="D80" s="4">
        <v>12931.04</v>
      </c>
    </row>
    <row r="81" spans="1:17" ht="13.15" x14ac:dyDescent="0.25">
      <c r="B81" s="3"/>
      <c r="C81" s="41" t="s">
        <v>77</v>
      </c>
      <c r="D81" s="4">
        <v>7153.75</v>
      </c>
    </row>
    <row r="82" spans="1:17" ht="13.15" x14ac:dyDescent="0.25">
      <c r="B82" s="3"/>
      <c r="C82" s="41" t="s">
        <v>967</v>
      </c>
      <c r="D82" s="4">
        <v>1500</v>
      </c>
    </row>
    <row r="83" spans="1:17" ht="13.15" x14ac:dyDescent="0.25">
      <c r="B83" s="3"/>
      <c r="C83" s="41" t="s">
        <v>1015</v>
      </c>
      <c r="D83" s="4">
        <v>7170</v>
      </c>
    </row>
    <row r="84" spans="1:17" ht="13.15" x14ac:dyDescent="0.25">
      <c r="B84" s="3"/>
      <c r="C84" s="42" t="s">
        <v>78</v>
      </c>
      <c r="D84" s="4">
        <v>79009.09</v>
      </c>
    </row>
    <row r="85" spans="1:17" ht="13.15" x14ac:dyDescent="0.25">
      <c r="B85" s="3"/>
      <c r="C85" s="41" t="s">
        <v>79</v>
      </c>
      <c r="D85" s="4">
        <v>3240</v>
      </c>
    </row>
    <row r="86" spans="1:17" ht="13.15" x14ac:dyDescent="0.25">
      <c r="B86" s="3"/>
      <c r="C86" s="42" t="s">
        <v>866</v>
      </c>
      <c r="D86" s="4">
        <v>2393115.96</v>
      </c>
    </row>
    <row r="87" spans="1:17" ht="13.15" x14ac:dyDescent="0.25">
      <c r="B87" s="3"/>
      <c r="C87" s="42" t="s">
        <v>968</v>
      </c>
      <c r="D87" s="4">
        <v>10605.71</v>
      </c>
    </row>
    <row r="88" spans="1:17" ht="13.15" x14ac:dyDescent="0.25">
      <c r="B88" s="3"/>
      <c r="C88" s="42"/>
    </row>
    <row r="89" spans="1:17" ht="13.15" x14ac:dyDescent="0.25">
      <c r="B89" s="3"/>
      <c r="C89" s="42"/>
    </row>
    <row r="90" spans="1:17" ht="13.15" x14ac:dyDescent="0.25">
      <c r="B90" s="3"/>
      <c r="C90" s="42"/>
    </row>
    <row r="91" spans="1:17" ht="13.15" x14ac:dyDescent="0.25">
      <c r="B91" s="3"/>
      <c r="C91" s="42"/>
    </row>
    <row r="92" spans="1:17" s="5" customFormat="1" ht="24" customHeight="1" x14ac:dyDescent="0.3">
      <c r="A92" s="165" t="s">
        <v>54</v>
      </c>
      <c r="B92" s="165"/>
      <c r="C92" s="165"/>
      <c r="D92" s="165"/>
      <c r="E92" s="165"/>
      <c r="F92" s="165"/>
      <c r="G92" s="165"/>
      <c r="H92" s="165"/>
    </row>
    <row r="93" spans="1:17" s="5" customFormat="1" ht="21.75" customHeight="1" x14ac:dyDescent="0.3">
      <c r="A93" s="165" t="s">
        <v>43</v>
      </c>
      <c r="B93" s="165"/>
      <c r="C93" s="165"/>
      <c r="D93" s="165"/>
      <c r="E93" s="165"/>
      <c r="F93" s="165"/>
      <c r="G93" s="165"/>
      <c r="H93" s="165"/>
    </row>
    <row r="94" spans="1:17" ht="15.75" customHeight="1" x14ac:dyDescent="0.35">
      <c r="A94" s="167" t="s">
        <v>16</v>
      </c>
      <c r="B94" s="167"/>
      <c r="C94" s="167"/>
      <c r="D94" s="167"/>
      <c r="E94" s="167"/>
      <c r="F94" s="167"/>
      <c r="G94" s="167"/>
      <c r="H94" s="167"/>
      <c r="I94" s="49"/>
      <c r="J94" s="49"/>
      <c r="K94" s="49"/>
      <c r="L94" s="49"/>
      <c r="M94" s="49"/>
      <c r="N94" s="49"/>
      <c r="O94" s="49"/>
      <c r="P94" s="49"/>
      <c r="Q94" s="49"/>
    </row>
    <row r="95" spans="1:17" s="5" customFormat="1" ht="26.25" customHeight="1" x14ac:dyDescent="0.3">
      <c r="A95" s="50" t="s">
        <v>0</v>
      </c>
      <c r="B95" s="51" t="s">
        <v>1</v>
      </c>
      <c r="C95" s="52" t="s">
        <v>2</v>
      </c>
      <c r="D95" s="53" t="s">
        <v>3</v>
      </c>
      <c r="E95" s="53" t="s">
        <v>4</v>
      </c>
      <c r="F95" s="53" t="s">
        <v>5</v>
      </c>
      <c r="G95" s="55" t="s">
        <v>39</v>
      </c>
      <c r="H95" s="54" t="s">
        <v>6</v>
      </c>
    </row>
    <row r="96" spans="1:17" x14ac:dyDescent="0.25">
      <c r="A96" s="80">
        <v>1795</v>
      </c>
      <c r="B96" s="81">
        <v>45387</v>
      </c>
      <c r="C96" s="40" t="s">
        <v>349</v>
      </c>
      <c r="D96" s="4">
        <v>800</v>
      </c>
      <c r="E96" s="82">
        <v>0</v>
      </c>
      <c r="F96" s="82">
        <f>SUM(D96:E96)</f>
        <v>800</v>
      </c>
      <c r="G96" s="83" t="s">
        <v>11</v>
      </c>
      <c r="H96" s="40" t="s">
        <v>1014</v>
      </c>
    </row>
    <row r="97" spans="1:8" x14ac:dyDescent="0.25">
      <c r="A97" s="80">
        <v>1796</v>
      </c>
      <c r="B97" s="81">
        <v>45392</v>
      </c>
      <c r="C97" s="40" t="s">
        <v>450</v>
      </c>
      <c r="D97" s="4">
        <v>1000</v>
      </c>
      <c r="E97" s="82">
        <v>0</v>
      </c>
      <c r="F97" s="82">
        <f t="shared" ref="F97:F111" si="7">SUM(D97:E97)</f>
        <v>1000</v>
      </c>
      <c r="G97" s="83" t="s">
        <v>958</v>
      </c>
      <c r="H97" s="40" t="s">
        <v>1014</v>
      </c>
    </row>
    <row r="98" spans="1:8" x14ac:dyDescent="0.25">
      <c r="A98" s="80">
        <v>1797</v>
      </c>
      <c r="B98" s="81">
        <v>45392</v>
      </c>
      <c r="C98" s="40" t="s">
        <v>473</v>
      </c>
      <c r="D98" s="4">
        <v>500</v>
      </c>
      <c r="E98" s="82">
        <v>0</v>
      </c>
      <c r="F98" s="82">
        <f t="shared" si="7"/>
        <v>500</v>
      </c>
      <c r="G98" s="85" t="s">
        <v>958</v>
      </c>
      <c r="H98" s="40" t="s">
        <v>1014</v>
      </c>
    </row>
    <row r="99" spans="1:8" x14ac:dyDescent="0.25">
      <c r="A99" s="80">
        <v>1798</v>
      </c>
      <c r="B99" s="81">
        <v>45394</v>
      </c>
      <c r="C99" s="40" t="s">
        <v>1022</v>
      </c>
      <c r="D99" s="4">
        <v>500</v>
      </c>
      <c r="E99" s="82">
        <v>0</v>
      </c>
      <c r="F99" s="82">
        <f t="shared" si="7"/>
        <v>500</v>
      </c>
      <c r="G99" s="83" t="s">
        <v>11</v>
      </c>
      <c r="H99" s="40" t="s">
        <v>1014</v>
      </c>
    </row>
    <row r="100" spans="1:8" x14ac:dyDescent="0.25">
      <c r="A100" s="80">
        <v>1799</v>
      </c>
      <c r="B100" s="81">
        <v>45398</v>
      </c>
      <c r="C100" s="40" t="s">
        <v>1023</v>
      </c>
      <c r="D100" s="4">
        <f>10000</f>
        <v>10000</v>
      </c>
      <c r="E100" s="82">
        <v>1600</v>
      </c>
      <c r="F100" s="82">
        <f t="shared" si="7"/>
        <v>11600</v>
      </c>
      <c r="G100" s="83" t="s">
        <v>11</v>
      </c>
      <c r="H100" s="40" t="s">
        <v>1014</v>
      </c>
    </row>
    <row r="101" spans="1:8" x14ac:dyDescent="0.25">
      <c r="A101" s="80">
        <v>1800</v>
      </c>
      <c r="B101" s="81">
        <v>45398</v>
      </c>
      <c r="C101" s="40" t="s">
        <v>62</v>
      </c>
      <c r="D101" s="4">
        <v>500</v>
      </c>
      <c r="E101" s="82">
        <v>0</v>
      </c>
      <c r="F101" s="82">
        <f t="shared" si="7"/>
        <v>500</v>
      </c>
      <c r="G101" s="83" t="s">
        <v>11</v>
      </c>
      <c r="H101" s="40" t="s">
        <v>1014</v>
      </c>
    </row>
    <row r="102" spans="1:8" x14ac:dyDescent="0.25">
      <c r="A102" s="80">
        <v>1801</v>
      </c>
      <c r="B102" s="81">
        <v>45398</v>
      </c>
      <c r="C102" s="40" t="s">
        <v>1024</v>
      </c>
      <c r="D102" s="4">
        <v>18000</v>
      </c>
      <c r="E102" s="82">
        <v>0</v>
      </c>
      <c r="F102" s="82">
        <f t="shared" si="7"/>
        <v>18000</v>
      </c>
      <c r="G102" s="83" t="s">
        <v>11</v>
      </c>
      <c r="H102" s="40" t="s">
        <v>1025</v>
      </c>
    </row>
    <row r="103" spans="1:8" ht="13.15" x14ac:dyDescent="0.25">
      <c r="A103" s="80">
        <v>1802</v>
      </c>
      <c r="B103" s="81">
        <v>45404</v>
      </c>
      <c r="C103" s="40" t="s">
        <v>849</v>
      </c>
      <c r="D103" s="4">
        <f>648976.72</f>
        <v>648976.72</v>
      </c>
      <c r="E103" s="82">
        <v>103836.28</v>
      </c>
      <c r="F103" s="82">
        <f t="shared" si="7"/>
        <v>752813</v>
      </c>
      <c r="G103" s="83" t="s">
        <v>11</v>
      </c>
      <c r="H103" s="40" t="s">
        <v>850</v>
      </c>
    </row>
    <row r="104" spans="1:8" ht="13.15" x14ac:dyDescent="0.25">
      <c r="A104" s="80">
        <v>1803</v>
      </c>
      <c r="B104" s="3">
        <v>45404</v>
      </c>
      <c r="C104" s="1" t="s">
        <v>1026</v>
      </c>
      <c r="D104" s="4">
        <f>116764.19</f>
        <v>116764.19</v>
      </c>
      <c r="E104" s="4">
        <v>18682.27</v>
      </c>
      <c r="F104" s="82">
        <f t="shared" si="7"/>
        <v>135446.46</v>
      </c>
      <c r="G104" s="37" t="s">
        <v>11</v>
      </c>
      <c r="H104" s="40" t="s">
        <v>850</v>
      </c>
    </row>
    <row r="105" spans="1:8" ht="13.15" x14ac:dyDescent="0.25">
      <c r="A105" s="80">
        <v>1804</v>
      </c>
      <c r="B105" s="3">
        <v>45407</v>
      </c>
      <c r="C105" s="1" t="s">
        <v>263</v>
      </c>
      <c r="D105" s="4">
        <v>5000</v>
      </c>
      <c r="E105" s="4">
        <v>0</v>
      </c>
      <c r="F105" s="82">
        <f t="shared" si="7"/>
        <v>5000</v>
      </c>
      <c r="G105" s="37" t="s">
        <v>11</v>
      </c>
      <c r="H105" s="1" t="s">
        <v>1027</v>
      </c>
    </row>
    <row r="106" spans="1:8" ht="13.15" x14ac:dyDescent="0.25">
      <c r="A106" s="80">
        <v>1805</v>
      </c>
      <c r="B106" s="3">
        <v>45407</v>
      </c>
      <c r="C106" s="147" t="s">
        <v>1061</v>
      </c>
      <c r="D106" s="4">
        <v>0</v>
      </c>
      <c r="E106" s="4">
        <v>0</v>
      </c>
      <c r="F106" s="82">
        <f t="shared" si="7"/>
        <v>0</v>
      </c>
      <c r="G106" s="37" t="s">
        <v>11</v>
      </c>
      <c r="H106" s="1" t="s">
        <v>1062</v>
      </c>
    </row>
    <row r="107" spans="1:8" ht="13.15" x14ac:dyDescent="0.25">
      <c r="A107" s="80">
        <v>1806</v>
      </c>
      <c r="B107" s="3">
        <v>45411</v>
      </c>
      <c r="C107" s="30" t="s">
        <v>197</v>
      </c>
      <c r="D107" s="4">
        <v>10000</v>
      </c>
      <c r="E107" s="4">
        <v>0</v>
      </c>
      <c r="F107" s="82">
        <f t="shared" si="7"/>
        <v>10000</v>
      </c>
      <c r="G107" s="37" t="s">
        <v>11</v>
      </c>
      <c r="H107" s="1" t="s">
        <v>1027</v>
      </c>
    </row>
    <row r="108" spans="1:8" x14ac:dyDescent="0.25">
      <c r="A108" s="80">
        <v>1807</v>
      </c>
      <c r="B108" s="3">
        <v>45411</v>
      </c>
      <c r="C108" s="30" t="s">
        <v>149</v>
      </c>
      <c r="D108" s="4">
        <v>52900</v>
      </c>
      <c r="E108" s="4">
        <v>0</v>
      </c>
      <c r="F108" s="82">
        <f>SUM(D108:E108)</f>
        <v>52900</v>
      </c>
      <c r="G108" s="37" t="s">
        <v>11</v>
      </c>
      <c r="H108" s="1" t="s">
        <v>1027</v>
      </c>
    </row>
    <row r="109" spans="1:8" ht="13.15" x14ac:dyDescent="0.25">
      <c r="A109" s="80">
        <v>1808</v>
      </c>
      <c r="B109" s="3">
        <v>45411</v>
      </c>
      <c r="C109" s="30" t="s">
        <v>381</v>
      </c>
      <c r="D109" s="4">
        <v>37000</v>
      </c>
      <c r="E109" s="4">
        <v>0</v>
      </c>
      <c r="F109" s="82">
        <f t="shared" si="7"/>
        <v>37000</v>
      </c>
      <c r="G109" s="37" t="s">
        <v>11</v>
      </c>
      <c r="H109" s="1" t="s">
        <v>1027</v>
      </c>
    </row>
    <row r="110" spans="1:8" ht="13.15" x14ac:dyDescent="0.25">
      <c r="A110" s="80">
        <v>1809</v>
      </c>
      <c r="B110" s="3">
        <v>45412</v>
      </c>
      <c r="C110" s="30" t="s">
        <v>151</v>
      </c>
      <c r="D110" s="4">
        <v>14375.13</v>
      </c>
      <c r="E110" s="4">
        <v>0</v>
      </c>
      <c r="F110" s="82">
        <f t="shared" si="7"/>
        <v>14375.13</v>
      </c>
      <c r="G110" s="37" t="s">
        <v>11</v>
      </c>
      <c r="H110" s="1" t="s">
        <v>1027</v>
      </c>
    </row>
    <row r="111" spans="1:8" ht="13.15" x14ac:dyDescent="0.25">
      <c r="A111" s="80">
        <v>1810</v>
      </c>
      <c r="B111" s="3">
        <v>45412</v>
      </c>
      <c r="C111" s="30" t="s">
        <v>185</v>
      </c>
      <c r="D111" s="4">
        <v>34000</v>
      </c>
      <c r="E111" s="4">
        <v>0</v>
      </c>
      <c r="F111" s="82">
        <f t="shared" si="7"/>
        <v>34000</v>
      </c>
      <c r="G111" s="37" t="s">
        <v>11</v>
      </c>
      <c r="H111" s="1" t="s">
        <v>1027</v>
      </c>
    </row>
    <row r="112" spans="1:8" ht="13.15" x14ac:dyDescent="0.25">
      <c r="B112" s="3"/>
      <c r="C112" s="30"/>
      <c r="F112" s="82"/>
    </row>
    <row r="113" spans="3:6" ht="13.15" x14ac:dyDescent="0.25">
      <c r="C113" s="23" t="s">
        <v>1032</v>
      </c>
      <c r="D113" s="4">
        <f>SUM(D96:D112)</f>
        <v>950316.03999999992</v>
      </c>
      <c r="E113" s="4">
        <f t="shared" ref="E113" si="8">SUM(E96:E112)</f>
        <v>124118.55</v>
      </c>
      <c r="F113" s="4">
        <f>SUM(F96:F112)</f>
        <v>1074434.5899999999</v>
      </c>
    </row>
    <row r="114" spans="3:6" ht="13.15" x14ac:dyDescent="0.25">
      <c r="C114" s="23"/>
    </row>
    <row r="115" spans="3:6" ht="13.15" x14ac:dyDescent="0.25">
      <c r="C115" s="23"/>
    </row>
    <row r="116" spans="3:6" x14ac:dyDescent="0.25">
      <c r="C116" s="1" t="s">
        <v>837</v>
      </c>
      <c r="D116" s="4">
        <v>319</v>
      </c>
    </row>
    <row r="117" spans="3:6" ht="13.15" x14ac:dyDescent="0.25">
      <c r="C117" s="1" t="s">
        <v>865</v>
      </c>
      <c r="D117" s="4">
        <v>459996.47</v>
      </c>
    </row>
    <row r="118" spans="3:6" ht="13.15" x14ac:dyDescent="0.25">
      <c r="C118" s="1" t="s">
        <v>1060</v>
      </c>
      <c r="D118" s="4">
        <v>34000</v>
      </c>
    </row>
    <row r="119" spans="3:6" ht="13.15" x14ac:dyDescent="0.25">
      <c r="C119" s="42" t="s">
        <v>1059</v>
      </c>
      <c r="D119" s="4">
        <f>SUM(D113:D118)</f>
        <v>1444631.5099999998</v>
      </c>
    </row>
    <row r="120" spans="3:6" ht="13.15" x14ac:dyDescent="0.25">
      <c r="C120" s="23"/>
    </row>
    <row r="121" spans="3:6" ht="13.15" x14ac:dyDescent="0.25">
      <c r="C121" s="23"/>
    </row>
    <row r="122" spans="3:6" ht="13.15" x14ac:dyDescent="0.25">
      <c r="C122" s="42" t="s">
        <v>76</v>
      </c>
      <c r="D122" s="4">
        <f>SUM(D123:D130)</f>
        <v>1444631.5099999998</v>
      </c>
    </row>
    <row r="123" spans="3:6" ht="13.15" x14ac:dyDescent="0.25">
      <c r="C123" s="41" t="s">
        <v>1057</v>
      </c>
      <c r="D123" s="4">
        <v>10000</v>
      </c>
    </row>
    <row r="124" spans="3:6" ht="13.15" x14ac:dyDescent="0.25">
      <c r="C124" s="41" t="s">
        <v>77</v>
      </c>
      <c r="D124" s="4">
        <v>648976.72</v>
      </c>
    </row>
    <row r="125" spans="3:6" ht="13.15" x14ac:dyDescent="0.25">
      <c r="C125" s="41" t="s">
        <v>967</v>
      </c>
      <c r="D125" s="4">
        <v>21300</v>
      </c>
    </row>
    <row r="126" spans="3:6" ht="13.15" x14ac:dyDescent="0.25">
      <c r="C126" s="41" t="s">
        <v>1058</v>
      </c>
      <c r="D126" s="4">
        <v>172900</v>
      </c>
    </row>
    <row r="127" spans="3:6" ht="13.15" x14ac:dyDescent="0.25">
      <c r="C127" s="42" t="s">
        <v>78</v>
      </c>
      <c r="D127" s="4">
        <v>116764.19</v>
      </c>
    </row>
    <row r="128" spans="3:6" ht="13.15" x14ac:dyDescent="0.25">
      <c r="C128" s="41" t="s">
        <v>79</v>
      </c>
      <c r="D128" s="4">
        <v>319</v>
      </c>
    </row>
    <row r="129" spans="1:17" ht="13.15" x14ac:dyDescent="0.25">
      <c r="C129" s="42" t="s">
        <v>866</v>
      </c>
      <c r="D129" s="4">
        <v>459996.47</v>
      </c>
    </row>
    <row r="130" spans="1:17" ht="13.15" x14ac:dyDescent="0.25">
      <c r="C130" s="42" t="s">
        <v>968</v>
      </c>
      <c r="D130" s="4">
        <v>14375.13</v>
      </c>
    </row>
    <row r="131" spans="1:17" ht="13.15" x14ac:dyDescent="0.25">
      <c r="C131" s="41"/>
    </row>
    <row r="132" spans="1:17" ht="13.15" x14ac:dyDescent="0.25">
      <c r="C132" s="41"/>
    </row>
    <row r="133" spans="1:17" ht="13.15" x14ac:dyDescent="0.25">
      <c r="C133" s="41"/>
    </row>
    <row r="134" spans="1:17" ht="13.15" x14ac:dyDescent="0.25">
      <c r="C134" s="41"/>
    </row>
    <row r="135" spans="1:17" ht="13.15" x14ac:dyDescent="0.25">
      <c r="A135" s="80"/>
      <c r="B135" s="40"/>
      <c r="C135" s="87"/>
      <c r="D135" s="82"/>
      <c r="E135" s="82"/>
      <c r="F135" s="82"/>
      <c r="G135" s="83"/>
      <c r="H135" s="40"/>
    </row>
    <row r="136" spans="1:17" s="5" customFormat="1" ht="24" customHeight="1" x14ac:dyDescent="0.3">
      <c r="A136" s="165" t="s">
        <v>54</v>
      </c>
      <c r="B136" s="165"/>
      <c r="C136" s="165"/>
      <c r="D136" s="165"/>
      <c r="E136" s="165"/>
      <c r="F136" s="165"/>
      <c r="G136" s="165"/>
      <c r="H136" s="165"/>
    </row>
    <row r="137" spans="1:17" s="5" customFormat="1" ht="21.75" customHeight="1" x14ac:dyDescent="0.3">
      <c r="A137" s="168" t="s">
        <v>43</v>
      </c>
      <c r="B137" s="168"/>
      <c r="C137" s="168"/>
      <c r="D137" s="168"/>
      <c r="E137" s="168"/>
      <c r="F137" s="168"/>
      <c r="G137" s="168"/>
      <c r="H137" s="168"/>
    </row>
    <row r="138" spans="1:17" ht="15.75" customHeight="1" x14ac:dyDescent="0.35">
      <c r="A138" s="167" t="s">
        <v>18</v>
      </c>
      <c r="B138" s="167"/>
      <c r="C138" s="167"/>
      <c r="D138" s="167"/>
      <c r="E138" s="167"/>
      <c r="F138" s="167"/>
      <c r="G138" s="167"/>
      <c r="H138" s="167"/>
      <c r="I138" s="49"/>
      <c r="J138" s="49"/>
      <c r="K138" s="49"/>
      <c r="L138" s="49"/>
      <c r="M138" s="49"/>
      <c r="N138" s="49"/>
      <c r="O138" s="49"/>
      <c r="P138" s="49"/>
      <c r="Q138" s="49"/>
    </row>
    <row r="139" spans="1:17" s="5" customFormat="1" ht="26.25" customHeight="1" x14ac:dyDescent="0.3">
      <c r="A139" s="88" t="s">
        <v>0</v>
      </c>
      <c r="B139" s="52" t="s">
        <v>1</v>
      </c>
      <c r="C139" s="52" t="s">
        <v>2</v>
      </c>
      <c r="D139" s="89" t="s">
        <v>3</v>
      </c>
      <c r="E139" s="89" t="s">
        <v>4</v>
      </c>
      <c r="F139" s="89" t="s">
        <v>5</v>
      </c>
      <c r="G139" s="55" t="s">
        <v>39</v>
      </c>
      <c r="H139" s="55" t="s">
        <v>6</v>
      </c>
    </row>
    <row r="140" spans="1:17" ht="13.15" x14ac:dyDescent="0.25">
      <c r="A140" s="80">
        <v>1811</v>
      </c>
      <c r="B140" s="3">
        <v>45419</v>
      </c>
      <c r="C140" s="40" t="s">
        <v>789</v>
      </c>
      <c r="D140" s="82">
        <v>10000</v>
      </c>
      <c r="E140" s="82">
        <v>0</v>
      </c>
      <c r="F140" s="82">
        <f>SUM(D140:E140)</f>
        <v>10000</v>
      </c>
      <c r="G140" s="85" t="s">
        <v>11</v>
      </c>
      <c r="H140" s="1" t="s">
        <v>1063</v>
      </c>
    </row>
    <row r="141" spans="1:17" ht="13.15" x14ac:dyDescent="0.25">
      <c r="A141" s="80">
        <v>1812</v>
      </c>
      <c r="B141" s="3">
        <v>45419</v>
      </c>
      <c r="C141" s="40" t="s">
        <v>208</v>
      </c>
      <c r="D141" s="82">
        <v>31800</v>
      </c>
      <c r="E141" s="82">
        <v>0</v>
      </c>
      <c r="F141" s="82">
        <f t="shared" ref="F141:F157" si="9">SUM(D141:E141)</f>
        <v>31800</v>
      </c>
      <c r="G141" s="83" t="s">
        <v>11</v>
      </c>
      <c r="H141" s="1" t="s">
        <v>1027</v>
      </c>
    </row>
    <row r="142" spans="1:17" ht="13.15" x14ac:dyDescent="0.25">
      <c r="A142" s="80">
        <v>1813</v>
      </c>
      <c r="B142" s="3">
        <v>45419</v>
      </c>
      <c r="C142" s="40" t="s">
        <v>155</v>
      </c>
      <c r="D142" s="82">
        <v>15900</v>
      </c>
      <c r="E142" s="82">
        <v>0</v>
      </c>
      <c r="F142" s="82">
        <f t="shared" si="9"/>
        <v>15900</v>
      </c>
      <c r="G142" s="83" t="s">
        <v>958</v>
      </c>
      <c r="H142" s="1" t="s">
        <v>1027</v>
      </c>
    </row>
    <row r="143" spans="1:17" ht="13.15" x14ac:dyDescent="0.25">
      <c r="A143" s="80">
        <v>1814</v>
      </c>
      <c r="B143" s="3">
        <v>45421</v>
      </c>
      <c r="C143" s="40" t="s">
        <v>367</v>
      </c>
      <c r="D143" s="82">
        <v>31800</v>
      </c>
      <c r="E143" s="82">
        <v>0</v>
      </c>
      <c r="F143" s="82">
        <f t="shared" si="9"/>
        <v>31800</v>
      </c>
      <c r="G143" s="83" t="s">
        <v>1064</v>
      </c>
      <c r="H143" s="1" t="s">
        <v>1027</v>
      </c>
    </row>
    <row r="144" spans="1:17" ht="13.15" x14ac:dyDescent="0.25">
      <c r="A144" s="80">
        <v>1815</v>
      </c>
      <c r="B144" s="3">
        <v>45421</v>
      </c>
      <c r="C144" s="40" t="s">
        <v>278</v>
      </c>
      <c r="D144" s="82">
        <v>34000</v>
      </c>
      <c r="E144" s="82">
        <v>0</v>
      </c>
      <c r="F144" s="82">
        <f t="shared" si="9"/>
        <v>34000</v>
      </c>
      <c r="G144" s="83" t="s">
        <v>11</v>
      </c>
      <c r="H144" s="1" t="s">
        <v>1027</v>
      </c>
    </row>
    <row r="145" spans="1:9" ht="13.15" x14ac:dyDescent="0.25">
      <c r="A145" s="80">
        <v>1816</v>
      </c>
      <c r="B145" s="3">
        <v>45421</v>
      </c>
      <c r="C145" s="40" t="s">
        <v>227</v>
      </c>
      <c r="D145" s="82">
        <v>10000</v>
      </c>
      <c r="E145" s="82">
        <v>0</v>
      </c>
      <c r="F145" s="82">
        <f t="shared" si="9"/>
        <v>10000</v>
      </c>
      <c r="G145" s="83" t="s">
        <v>11</v>
      </c>
      <c r="H145" s="1" t="s">
        <v>1027</v>
      </c>
    </row>
    <row r="146" spans="1:9" ht="13.15" x14ac:dyDescent="0.25">
      <c r="A146" s="80">
        <v>1817</v>
      </c>
      <c r="B146" s="3">
        <v>45425</v>
      </c>
      <c r="C146" s="40" t="s">
        <v>722</v>
      </c>
      <c r="D146" s="82">
        <v>34000</v>
      </c>
      <c r="E146" s="82">
        <v>0</v>
      </c>
      <c r="F146" s="82">
        <f t="shared" si="9"/>
        <v>34000</v>
      </c>
      <c r="G146" s="83" t="s">
        <v>1064</v>
      </c>
      <c r="H146" s="1" t="s">
        <v>1027</v>
      </c>
      <c r="I146" s="46"/>
    </row>
    <row r="147" spans="1:9" ht="13.15" x14ac:dyDescent="0.25">
      <c r="A147" s="80">
        <v>1818</v>
      </c>
      <c r="B147" s="3">
        <v>45426</v>
      </c>
      <c r="C147" s="40" t="s">
        <v>789</v>
      </c>
      <c r="D147" s="82">
        <v>34700</v>
      </c>
      <c r="E147" s="82">
        <v>0</v>
      </c>
      <c r="F147" s="82">
        <f t="shared" si="9"/>
        <v>34700</v>
      </c>
      <c r="G147" s="83" t="s">
        <v>11</v>
      </c>
      <c r="H147" s="1" t="s">
        <v>1027</v>
      </c>
    </row>
    <row r="148" spans="1:9" ht="13.15" x14ac:dyDescent="0.25">
      <c r="A148" s="80">
        <v>1819</v>
      </c>
      <c r="B148" s="3">
        <v>45426</v>
      </c>
      <c r="C148" s="40" t="s">
        <v>765</v>
      </c>
      <c r="D148" s="82">
        <v>15900</v>
      </c>
      <c r="E148" s="82">
        <v>0</v>
      </c>
      <c r="F148" s="82">
        <f t="shared" si="9"/>
        <v>15900</v>
      </c>
      <c r="G148" s="83" t="s">
        <v>11</v>
      </c>
      <c r="H148" s="1" t="s">
        <v>1027</v>
      </c>
    </row>
    <row r="149" spans="1:9" ht="13.15" x14ac:dyDescent="0.25">
      <c r="A149" s="80">
        <v>1820</v>
      </c>
      <c r="B149" s="3">
        <v>45428</v>
      </c>
      <c r="C149" s="40" t="s">
        <v>345</v>
      </c>
      <c r="D149" s="82">
        <v>34000</v>
      </c>
      <c r="E149" s="82">
        <v>0</v>
      </c>
      <c r="F149" s="82">
        <f t="shared" si="9"/>
        <v>34000</v>
      </c>
      <c r="G149" s="83" t="s">
        <v>11</v>
      </c>
      <c r="H149" s="1" t="s">
        <v>1027</v>
      </c>
    </row>
    <row r="150" spans="1:9" ht="13.15" x14ac:dyDescent="0.25">
      <c r="A150" s="80">
        <v>1821</v>
      </c>
      <c r="B150" s="3">
        <v>45428</v>
      </c>
      <c r="C150" s="40" t="s">
        <v>849</v>
      </c>
      <c r="D150" s="82">
        <v>95265.73</v>
      </c>
      <c r="E150" s="82">
        <v>15242.52</v>
      </c>
      <c r="F150" s="82">
        <f t="shared" si="9"/>
        <v>110508.25</v>
      </c>
      <c r="G150" s="83" t="s">
        <v>11</v>
      </c>
      <c r="H150" s="40" t="s">
        <v>850</v>
      </c>
    </row>
    <row r="151" spans="1:9" ht="13.15" x14ac:dyDescent="0.25">
      <c r="A151" s="80">
        <v>1822</v>
      </c>
      <c r="B151" s="3">
        <v>45428</v>
      </c>
      <c r="C151" s="1" t="s">
        <v>1026</v>
      </c>
      <c r="D151" s="82">
        <v>72668.160000000003</v>
      </c>
      <c r="E151" s="4">
        <v>11626.91</v>
      </c>
      <c r="F151" s="82">
        <f t="shared" si="9"/>
        <v>84295.07</v>
      </c>
      <c r="G151" s="37" t="s">
        <v>11</v>
      </c>
      <c r="H151" s="40" t="s">
        <v>850</v>
      </c>
    </row>
    <row r="152" spans="1:9" ht="13.15" x14ac:dyDescent="0.25">
      <c r="A152" s="80">
        <v>1823</v>
      </c>
      <c r="B152" s="3">
        <v>45429</v>
      </c>
      <c r="C152" s="1" t="s">
        <v>278</v>
      </c>
      <c r="D152" s="82">
        <v>20800</v>
      </c>
      <c r="E152" s="4">
        <v>0</v>
      </c>
      <c r="F152" s="82">
        <f t="shared" si="9"/>
        <v>20800</v>
      </c>
      <c r="G152" s="37" t="s">
        <v>11</v>
      </c>
      <c r="H152" s="1" t="s">
        <v>1027</v>
      </c>
    </row>
    <row r="153" spans="1:9" ht="13.15" x14ac:dyDescent="0.25">
      <c r="A153" s="80">
        <v>1824</v>
      </c>
      <c r="B153" s="3">
        <v>45433</v>
      </c>
      <c r="C153" s="1" t="s">
        <v>990</v>
      </c>
      <c r="D153" s="82">
        <v>6000</v>
      </c>
      <c r="E153" s="4">
        <v>0</v>
      </c>
      <c r="F153" s="82">
        <f t="shared" si="9"/>
        <v>6000</v>
      </c>
      <c r="G153" s="37" t="s">
        <v>1068</v>
      </c>
      <c r="H153" s="1" t="s">
        <v>1027</v>
      </c>
    </row>
    <row r="154" spans="1:9" ht="13.15" x14ac:dyDescent="0.25">
      <c r="A154" s="80">
        <v>1825</v>
      </c>
      <c r="B154" s="3">
        <v>45433</v>
      </c>
      <c r="C154" s="1" t="s">
        <v>341</v>
      </c>
      <c r="D154" s="82">
        <v>37000</v>
      </c>
      <c r="E154" s="4">
        <v>0</v>
      </c>
      <c r="F154" s="82">
        <f t="shared" si="9"/>
        <v>37000</v>
      </c>
      <c r="G154" s="37" t="s">
        <v>11</v>
      </c>
      <c r="H154" s="1" t="s">
        <v>1027</v>
      </c>
    </row>
    <row r="155" spans="1:9" ht="13.15" x14ac:dyDescent="0.25">
      <c r="A155" s="80">
        <v>1826</v>
      </c>
      <c r="B155" s="3">
        <v>45434</v>
      </c>
      <c r="C155" s="1" t="s">
        <v>175</v>
      </c>
      <c r="D155" s="82">
        <v>31400</v>
      </c>
      <c r="E155" s="4">
        <v>0</v>
      </c>
      <c r="F155" s="82">
        <f t="shared" si="9"/>
        <v>31400</v>
      </c>
      <c r="G155" s="37" t="s">
        <v>11</v>
      </c>
      <c r="H155" s="1" t="s">
        <v>1027</v>
      </c>
    </row>
    <row r="156" spans="1:9" ht="13.15" x14ac:dyDescent="0.25">
      <c r="A156" s="80">
        <v>1827</v>
      </c>
      <c r="B156" s="3">
        <v>45434</v>
      </c>
      <c r="C156" s="40" t="s">
        <v>403</v>
      </c>
      <c r="D156" s="82">
        <v>68000</v>
      </c>
      <c r="E156" s="82">
        <v>0</v>
      </c>
      <c r="F156" s="82">
        <f t="shared" si="9"/>
        <v>68000</v>
      </c>
      <c r="G156" s="83" t="s">
        <v>11</v>
      </c>
      <c r="H156" s="1" t="s">
        <v>1027</v>
      </c>
    </row>
    <row r="157" spans="1:9" ht="13.15" x14ac:dyDescent="0.25">
      <c r="A157" s="80">
        <v>1828</v>
      </c>
      <c r="B157" s="3">
        <v>45435</v>
      </c>
      <c r="C157" s="40" t="s">
        <v>1069</v>
      </c>
      <c r="D157" s="82">
        <v>15900</v>
      </c>
      <c r="E157" s="82">
        <v>0</v>
      </c>
      <c r="F157" s="82">
        <f t="shared" si="9"/>
        <v>15900</v>
      </c>
      <c r="G157" s="83" t="s">
        <v>11</v>
      </c>
      <c r="H157" s="1" t="s">
        <v>1027</v>
      </c>
    </row>
    <row r="158" spans="1:9" ht="13.15" x14ac:dyDescent="0.25">
      <c r="A158" s="80">
        <v>1829</v>
      </c>
      <c r="B158" s="3">
        <v>45440</v>
      </c>
      <c r="C158" s="40" t="s">
        <v>367</v>
      </c>
      <c r="D158" s="82">
        <v>5200</v>
      </c>
      <c r="E158" s="82">
        <v>0</v>
      </c>
      <c r="F158" s="82">
        <f t="shared" ref="F158:F167" si="10">SUM(D158:E158)</f>
        <v>5200</v>
      </c>
      <c r="G158" s="83" t="s">
        <v>1070</v>
      </c>
      <c r="H158" s="1" t="s">
        <v>1027</v>
      </c>
    </row>
    <row r="159" spans="1:9" ht="13.15" x14ac:dyDescent="0.25">
      <c r="A159" s="80">
        <v>1830</v>
      </c>
      <c r="B159" s="3">
        <v>45440</v>
      </c>
      <c r="C159" s="40" t="s">
        <v>235</v>
      </c>
      <c r="D159" s="82">
        <v>37000</v>
      </c>
      <c r="E159" s="82">
        <v>0</v>
      </c>
      <c r="F159" s="82">
        <f t="shared" si="10"/>
        <v>37000</v>
      </c>
      <c r="G159" s="83" t="s">
        <v>11</v>
      </c>
      <c r="H159" s="1" t="s">
        <v>1027</v>
      </c>
    </row>
    <row r="160" spans="1:9" ht="13.15" x14ac:dyDescent="0.25">
      <c r="A160" s="80">
        <v>1831</v>
      </c>
      <c r="B160" s="3">
        <v>45440</v>
      </c>
      <c r="C160" s="30" t="s">
        <v>197</v>
      </c>
      <c r="D160" s="82">
        <v>10000</v>
      </c>
      <c r="E160" s="4">
        <v>0</v>
      </c>
      <c r="F160" s="82">
        <f t="shared" si="10"/>
        <v>10000</v>
      </c>
      <c r="G160" s="37" t="s">
        <v>11</v>
      </c>
      <c r="H160" s="1" t="s">
        <v>1027</v>
      </c>
    </row>
    <row r="161" spans="1:8" ht="13.15" x14ac:dyDescent="0.25">
      <c r="A161" s="80">
        <v>1832</v>
      </c>
      <c r="B161" s="3">
        <v>45440</v>
      </c>
      <c r="C161" s="40" t="s">
        <v>318</v>
      </c>
      <c r="D161" s="82">
        <v>34000</v>
      </c>
      <c r="E161" s="82">
        <v>0</v>
      </c>
      <c r="F161" s="82">
        <f t="shared" si="10"/>
        <v>34000</v>
      </c>
      <c r="G161" s="83" t="s">
        <v>11</v>
      </c>
      <c r="H161" s="1" t="s">
        <v>1027</v>
      </c>
    </row>
    <row r="162" spans="1:8" ht="13.15" x14ac:dyDescent="0.25">
      <c r="A162" s="80">
        <v>1833</v>
      </c>
      <c r="B162" s="3">
        <v>45441</v>
      </c>
      <c r="C162" s="40" t="s">
        <v>92</v>
      </c>
      <c r="D162" s="82">
        <v>15900</v>
      </c>
      <c r="E162" s="82">
        <v>0</v>
      </c>
      <c r="F162" s="82">
        <f t="shared" si="10"/>
        <v>15900</v>
      </c>
      <c r="G162" s="83" t="s">
        <v>11</v>
      </c>
      <c r="H162" s="1" t="s">
        <v>1027</v>
      </c>
    </row>
    <row r="163" spans="1:8" ht="14.45" customHeight="1" x14ac:dyDescent="0.25">
      <c r="A163" s="80">
        <v>1834</v>
      </c>
      <c r="B163" s="3">
        <v>45441</v>
      </c>
      <c r="C163" s="40" t="s">
        <v>1071</v>
      </c>
      <c r="D163" s="82">
        <v>3250</v>
      </c>
      <c r="E163" s="82">
        <v>0</v>
      </c>
      <c r="F163" s="82">
        <f t="shared" si="10"/>
        <v>3250</v>
      </c>
      <c r="G163" s="83" t="s">
        <v>11</v>
      </c>
      <c r="H163" s="40" t="s">
        <v>1072</v>
      </c>
    </row>
    <row r="164" spans="1:8" ht="13.15" x14ac:dyDescent="0.25">
      <c r="A164" s="80">
        <v>1835</v>
      </c>
      <c r="B164" s="3">
        <v>45441</v>
      </c>
      <c r="C164" s="40" t="s">
        <v>123</v>
      </c>
      <c r="D164" s="82">
        <v>71800</v>
      </c>
      <c r="E164" s="82">
        <v>0</v>
      </c>
      <c r="F164" s="82">
        <f t="shared" si="10"/>
        <v>71800</v>
      </c>
      <c r="G164" s="83" t="s">
        <v>11</v>
      </c>
      <c r="H164" s="1" t="s">
        <v>1027</v>
      </c>
    </row>
    <row r="165" spans="1:8" ht="13.15" x14ac:dyDescent="0.25">
      <c r="A165" s="80">
        <v>1836</v>
      </c>
      <c r="B165" s="3">
        <v>45443</v>
      </c>
      <c r="C165" s="40" t="s">
        <v>1103</v>
      </c>
      <c r="D165" s="82">
        <v>57600</v>
      </c>
      <c r="E165" s="82">
        <v>0</v>
      </c>
      <c r="F165" s="82">
        <f t="shared" si="10"/>
        <v>57600</v>
      </c>
      <c r="G165" s="83" t="s">
        <v>11</v>
      </c>
      <c r="H165" s="1" t="s">
        <v>1027</v>
      </c>
    </row>
    <row r="166" spans="1:8" ht="12.6" customHeight="1" x14ac:dyDescent="0.25">
      <c r="A166" s="80">
        <v>1837</v>
      </c>
      <c r="B166" s="3">
        <v>45443</v>
      </c>
      <c r="C166" s="40" t="s">
        <v>1104</v>
      </c>
      <c r="D166" s="82">
        <v>8301.7099999999991</v>
      </c>
      <c r="E166" s="82">
        <v>0</v>
      </c>
      <c r="F166" s="82">
        <f t="shared" si="10"/>
        <v>8301.7099999999991</v>
      </c>
      <c r="G166" s="83" t="s">
        <v>11</v>
      </c>
      <c r="H166" s="1" t="s">
        <v>947</v>
      </c>
    </row>
    <row r="167" spans="1:8" ht="13.15" x14ac:dyDescent="0.25">
      <c r="A167" s="80">
        <v>1838</v>
      </c>
      <c r="B167" s="3">
        <v>45443</v>
      </c>
      <c r="C167" s="40" t="s">
        <v>60</v>
      </c>
      <c r="D167" s="82">
        <v>28800</v>
      </c>
      <c r="E167" s="82">
        <v>0</v>
      </c>
      <c r="F167" s="82">
        <f t="shared" si="10"/>
        <v>28800</v>
      </c>
      <c r="G167" s="83" t="s">
        <v>1070</v>
      </c>
      <c r="H167" s="1" t="s">
        <v>1027</v>
      </c>
    </row>
    <row r="168" spans="1:8" ht="13.15" x14ac:dyDescent="0.25">
      <c r="A168" s="80"/>
      <c r="B168" s="3"/>
      <c r="C168" s="40"/>
      <c r="D168" s="82"/>
      <c r="E168" s="82"/>
      <c r="F168" s="82"/>
      <c r="G168" s="83"/>
    </row>
    <row r="169" spans="1:8" ht="13.15" x14ac:dyDescent="0.25">
      <c r="A169" s="80"/>
      <c r="B169" s="3"/>
      <c r="C169" s="40"/>
      <c r="D169" s="82"/>
      <c r="E169" s="82"/>
      <c r="F169" s="82"/>
      <c r="G169" s="83"/>
    </row>
    <row r="170" spans="1:8" ht="13.15" x14ac:dyDescent="0.25">
      <c r="B170" s="39"/>
      <c r="C170" s="41"/>
      <c r="E170" s="46"/>
    </row>
    <row r="171" spans="1:8" ht="13.15" x14ac:dyDescent="0.25">
      <c r="C171" s="23" t="s">
        <v>1065</v>
      </c>
      <c r="D171" s="4">
        <f>SUM(D140:D170)</f>
        <v>870985.6</v>
      </c>
      <c r="E171" s="4">
        <f>SUM(E140:E170)</f>
        <v>26869.43</v>
      </c>
      <c r="F171" s="4">
        <f>SUM(F140:F170)</f>
        <v>897855.03</v>
      </c>
      <c r="H171" s="4"/>
    </row>
    <row r="172" spans="1:8" ht="13.15" x14ac:dyDescent="0.25">
      <c r="C172" s="23"/>
    </row>
    <row r="173" spans="1:8" ht="13.15" x14ac:dyDescent="0.25">
      <c r="C173" s="23"/>
    </row>
    <row r="174" spans="1:8" x14ac:dyDescent="0.25">
      <c r="C174" s="1" t="s">
        <v>837</v>
      </c>
      <c r="D174" s="4">
        <v>3506</v>
      </c>
    </row>
    <row r="175" spans="1:8" ht="13.15" x14ac:dyDescent="0.25">
      <c r="C175" s="1" t="s">
        <v>865</v>
      </c>
      <c r="D175" s="4">
        <f>733970.53-8301.71</f>
        <v>725668.82000000007</v>
      </c>
    </row>
    <row r="176" spans="1:8" ht="13.15" x14ac:dyDescent="0.25">
      <c r="C176" s="1" t="s">
        <v>1105</v>
      </c>
      <c r="D176" s="4">
        <v>2000</v>
      </c>
    </row>
    <row r="177" spans="2:5" ht="13.15" x14ac:dyDescent="0.25">
      <c r="C177" s="1" t="s">
        <v>1107</v>
      </c>
      <c r="D177" s="4">
        <v>37000</v>
      </c>
    </row>
    <row r="179" spans="2:5" ht="13.15" x14ac:dyDescent="0.25">
      <c r="C179" s="42" t="s">
        <v>1098</v>
      </c>
      <c r="D179" s="4">
        <f>SUM(D171:D178)</f>
        <v>1639160.42</v>
      </c>
    </row>
    <row r="180" spans="2:5" ht="13.15" x14ac:dyDescent="0.25">
      <c r="D180" s="4">
        <f>D181-D179</f>
        <v>0</v>
      </c>
    </row>
    <row r="181" spans="2:5" ht="13.15" x14ac:dyDescent="0.25">
      <c r="C181" s="42" t="s">
        <v>76</v>
      </c>
      <c r="D181" s="4">
        <f>SUM(D182:D189)</f>
        <v>1639160.42</v>
      </c>
    </row>
    <row r="182" spans="2:5" ht="13.15" x14ac:dyDescent="0.25">
      <c r="C182" s="41" t="s">
        <v>1057</v>
      </c>
      <c r="D182" s="4">
        <v>3250</v>
      </c>
    </row>
    <row r="183" spans="2:5" ht="13.15" x14ac:dyDescent="0.25">
      <c r="C183" s="41" t="s">
        <v>77</v>
      </c>
      <c r="D183" s="4">
        <v>95265.73</v>
      </c>
    </row>
    <row r="184" spans="2:5" ht="13.15" x14ac:dyDescent="0.25">
      <c r="C184" s="41" t="s">
        <v>967</v>
      </c>
      <c r="D184" s="4">
        <v>10000</v>
      </c>
    </row>
    <row r="185" spans="2:5" ht="13.15" x14ac:dyDescent="0.25">
      <c r="C185" s="41" t="s">
        <v>1058</v>
      </c>
      <c r="D185" s="4">
        <v>718500</v>
      </c>
    </row>
    <row r="186" spans="2:5" ht="13.15" x14ac:dyDescent="0.25">
      <c r="C186" s="42" t="s">
        <v>78</v>
      </c>
      <c r="D186" s="4">
        <v>72668.160000000003</v>
      </c>
    </row>
    <row r="187" spans="2:5" ht="13.15" x14ac:dyDescent="0.25">
      <c r="C187" s="41" t="s">
        <v>1106</v>
      </c>
      <c r="D187" s="4">
        <v>5506</v>
      </c>
    </row>
    <row r="188" spans="2:5" ht="13.15" x14ac:dyDescent="0.25">
      <c r="C188" s="42" t="s">
        <v>866</v>
      </c>
      <c r="D188" s="4">
        <v>733970.53</v>
      </c>
    </row>
    <row r="189" spans="2:5" ht="13.15" x14ac:dyDescent="0.25">
      <c r="C189" s="42" t="s">
        <v>968</v>
      </c>
    </row>
    <row r="190" spans="2:5" ht="13.15" x14ac:dyDescent="0.25">
      <c r="C190" s="23"/>
    </row>
    <row r="191" spans="2:5" ht="13.15" x14ac:dyDescent="0.25">
      <c r="B191" s="39"/>
      <c r="C191" s="41"/>
      <c r="E191" s="46"/>
    </row>
    <row r="192" spans="2:5" ht="13.15" x14ac:dyDescent="0.25">
      <c r="B192" s="39"/>
      <c r="C192" s="41"/>
      <c r="E192" s="46"/>
    </row>
    <row r="193" spans="1:17" ht="13.15" x14ac:dyDescent="0.25">
      <c r="B193" s="39"/>
      <c r="C193" s="41"/>
      <c r="E193" s="46"/>
    </row>
    <row r="194" spans="1:17" s="5" customFormat="1" ht="24" customHeight="1" x14ac:dyDescent="0.3">
      <c r="A194" s="165" t="s">
        <v>54</v>
      </c>
      <c r="B194" s="165"/>
      <c r="C194" s="165"/>
      <c r="D194" s="165"/>
      <c r="E194" s="165"/>
      <c r="F194" s="165"/>
      <c r="G194" s="165"/>
      <c r="H194" s="165"/>
    </row>
    <row r="195" spans="1:17" s="5" customFormat="1" ht="21.75" customHeight="1" x14ac:dyDescent="0.3">
      <c r="A195" s="165" t="s">
        <v>43</v>
      </c>
      <c r="B195" s="165"/>
      <c r="C195" s="165"/>
      <c r="D195" s="165"/>
      <c r="E195" s="165"/>
      <c r="F195" s="165"/>
      <c r="G195" s="165"/>
      <c r="H195" s="165"/>
    </row>
    <row r="196" spans="1:17" ht="15.75" customHeight="1" x14ac:dyDescent="0.35">
      <c r="A196" s="167" t="s">
        <v>19</v>
      </c>
      <c r="B196" s="167"/>
      <c r="C196" s="167"/>
      <c r="D196" s="167"/>
      <c r="E196" s="167"/>
      <c r="F196" s="167"/>
      <c r="G196" s="167"/>
      <c r="H196" s="167"/>
      <c r="I196" s="49"/>
      <c r="J196" s="49"/>
      <c r="K196" s="49"/>
      <c r="L196" s="49"/>
      <c r="M196" s="49"/>
      <c r="N196" s="49"/>
      <c r="O196" s="49"/>
      <c r="P196" s="49"/>
      <c r="Q196" s="49"/>
    </row>
    <row r="197" spans="1:17" s="5" customFormat="1" ht="26.25" customHeight="1" x14ac:dyDescent="0.3">
      <c r="A197" s="50" t="s">
        <v>0</v>
      </c>
      <c r="B197" s="51" t="s">
        <v>1</v>
      </c>
      <c r="C197" s="52" t="s">
        <v>2</v>
      </c>
      <c r="D197" s="53" t="s">
        <v>3</v>
      </c>
      <c r="E197" s="53" t="s">
        <v>4</v>
      </c>
      <c r="F197" s="53" t="s">
        <v>5</v>
      </c>
      <c r="G197" s="55" t="s">
        <v>39</v>
      </c>
      <c r="H197" s="54" t="s">
        <v>6</v>
      </c>
    </row>
    <row r="198" spans="1:17" s="5" customFormat="1" ht="26.25" customHeight="1" x14ac:dyDescent="0.3">
      <c r="A198" s="80">
        <v>1839</v>
      </c>
      <c r="B198" s="3">
        <v>45449</v>
      </c>
      <c r="C198" s="30" t="s">
        <v>1115</v>
      </c>
      <c r="D198" s="4">
        <v>205.5</v>
      </c>
      <c r="E198" s="4">
        <v>0</v>
      </c>
      <c r="F198" s="82">
        <f>D198+E198</f>
        <v>205.5</v>
      </c>
      <c r="G198" s="37" t="s">
        <v>958</v>
      </c>
      <c r="H198" s="1" t="s">
        <v>1116</v>
      </c>
    </row>
    <row r="199" spans="1:17" x14ac:dyDescent="0.25">
      <c r="A199" s="80">
        <v>1840</v>
      </c>
      <c r="B199" s="3">
        <v>45460</v>
      </c>
      <c r="C199" s="30" t="s">
        <v>308</v>
      </c>
      <c r="D199" s="4">
        <v>46000</v>
      </c>
      <c r="E199" s="4">
        <v>0</v>
      </c>
      <c r="F199" s="82">
        <f t="shared" ref="F199:F223" si="11">D199+E199</f>
        <v>46000</v>
      </c>
      <c r="G199" s="37" t="s">
        <v>11</v>
      </c>
      <c r="H199" s="1" t="s">
        <v>1119</v>
      </c>
    </row>
    <row r="200" spans="1:17" ht="13.15" x14ac:dyDescent="0.25">
      <c r="A200" s="80">
        <v>1841</v>
      </c>
      <c r="B200" s="3">
        <v>45462</v>
      </c>
      <c r="C200" s="30" t="s">
        <v>278</v>
      </c>
      <c r="D200" s="4">
        <v>5000</v>
      </c>
      <c r="E200" s="4">
        <v>0</v>
      </c>
      <c r="F200" s="82">
        <f t="shared" si="11"/>
        <v>5000</v>
      </c>
      <c r="G200" s="37" t="s">
        <v>11</v>
      </c>
      <c r="H200" s="1" t="s">
        <v>1117</v>
      </c>
    </row>
    <row r="201" spans="1:17" ht="13.15" x14ac:dyDescent="0.25">
      <c r="A201" s="80">
        <v>1842</v>
      </c>
      <c r="B201" s="3">
        <v>45462</v>
      </c>
      <c r="C201" s="30" t="s">
        <v>381</v>
      </c>
      <c r="D201" s="4">
        <v>14500</v>
      </c>
      <c r="E201" s="4">
        <v>0</v>
      </c>
      <c r="F201" s="82">
        <f t="shared" si="11"/>
        <v>14500</v>
      </c>
      <c r="G201" s="37" t="s">
        <v>11</v>
      </c>
      <c r="H201" s="1" t="s">
        <v>1118</v>
      </c>
    </row>
    <row r="202" spans="1:17" x14ac:dyDescent="0.25">
      <c r="A202" s="80">
        <v>1843</v>
      </c>
      <c r="B202" s="3">
        <v>45463</v>
      </c>
      <c r="C202" s="30" t="s">
        <v>901</v>
      </c>
      <c r="D202" s="4">
        <v>28800</v>
      </c>
      <c r="E202" s="4">
        <v>0</v>
      </c>
      <c r="F202" s="82">
        <f t="shared" si="11"/>
        <v>28800</v>
      </c>
      <c r="G202" s="37" t="s">
        <v>11</v>
      </c>
      <c r="H202" s="1" t="s">
        <v>1119</v>
      </c>
    </row>
    <row r="203" spans="1:17" x14ac:dyDescent="0.25">
      <c r="A203" s="80">
        <v>1844</v>
      </c>
      <c r="B203" s="3">
        <v>45464</v>
      </c>
      <c r="C203" s="30" t="s">
        <v>990</v>
      </c>
      <c r="D203" s="4">
        <v>6000</v>
      </c>
      <c r="E203" s="4">
        <v>0</v>
      </c>
      <c r="F203" s="82">
        <f t="shared" si="11"/>
        <v>6000</v>
      </c>
      <c r="G203" s="37" t="s">
        <v>1068</v>
      </c>
      <c r="H203" s="1" t="s">
        <v>1119</v>
      </c>
    </row>
    <row r="204" spans="1:17" ht="13.15" x14ac:dyDescent="0.25">
      <c r="A204" s="80">
        <v>1845</v>
      </c>
      <c r="B204" s="3">
        <v>45467</v>
      </c>
      <c r="C204" s="1" t="s">
        <v>1026</v>
      </c>
      <c r="D204" s="4">
        <v>54425.440000000002</v>
      </c>
      <c r="E204" s="4">
        <v>8708.07</v>
      </c>
      <c r="F204" s="82">
        <f t="shared" ref="F204" si="12">SUM(D204:E204)</f>
        <v>63133.51</v>
      </c>
      <c r="G204" s="37" t="s">
        <v>11</v>
      </c>
      <c r="H204" s="40" t="s">
        <v>850</v>
      </c>
    </row>
    <row r="205" spans="1:17" ht="12.6" customHeight="1" x14ac:dyDescent="0.25">
      <c r="A205" s="80">
        <v>1846</v>
      </c>
      <c r="B205" s="3">
        <v>45468</v>
      </c>
      <c r="C205" s="30" t="s">
        <v>811</v>
      </c>
      <c r="D205" s="4">
        <v>34000</v>
      </c>
      <c r="E205" s="4">
        <v>0</v>
      </c>
      <c r="F205" s="82">
        <f t="shared" si="11"/>
        <v>34000</v>
      </c>
      <c r="G205" s="37" t="s">
        <v>11</v>
      </c>
      <c r="H205" s="1" t="s">
        <v>1119</v>
      </c>
    </row>
    <row r="206" spans="1:17" ht="13.15" x14ac:dyDescent="0.25">
      <c r="A206" s="80">
        <v>1847</v>
      </c>
      <c r="B206" s="3">
        <v>45468</v>
      </c>
      <c r="C206" s="30" t="s">
        <v>963</v>
      </c>
      <c r="D206" s="4">
        <v>34000</v>
      </c>
      <c r="E206" s="4">
        <v>0</v>
      </c>
      <c r="F206" s="82">
        <f t="shared" si="11"/>
        <v>34000</v>
      </c>
      <c r="G206" s="37" t="s">
        <v>11</v>
      </c>
      <c r="H206" s="1" t="s">
        <v>1120</v>
      </c>
    </row>
    <row r="207" spans="1:17" x14ac:dyDescent="0.25">
      <c r="A207" s="80">
        <v>1848</v>
      </c>
      <c r="B207" s="3">
        <v>45468</v>
      </c>
      <c r="C207" s="30" t="s">
        <v>235</v>
      </c>
      <c r="D207" s="4">
        <v>15900</v>
      </c>
      <c r="E207" s="4">
        <v>0</v>
      </c>
      <c r="F207" s="82">
        <f t="shared" si="11"/>
        <v>15900</v>
      </c>
      <c r="G207" s="37" t="s">
        <v>11</v>
      </c>
      <c r="H207" s="1" t="s">
        <v>1119</v>
      </c>
    </row>
    <row r="208" spans="1:17" ht="13.15" x14ac:dyDescent="0.25">
      <c r="A208" s="80">
        <v>1849</v>
      </c>
      <c r="B208" s="3">
        <v>45468</v>
      </c>
      <c r="C208" s="30" t="s">
        <v>381</v>
      </c>
      <c r="D208" s="4">
        <v>5000</v>
      </c>
      <c r="E208" s="4">
        <v>0</v>
      </c>
      <c r="F208" s="82">
        <f t="shared" si="11"/>
        <v>5000</v>
      </c>
      <c r="G208" s="37" t="s">
        <v>11</v>
      </c>
      <c r="H208" s="1" t="s">
        <v>1117</v>
      </c>
    </row>
    <row r="209" spans="1:8" ht="13.15" x14ac:dyDescent="0.25">
      <c r="A209" s="80">
        <v>1850</v>
      </c>
      <c r="B209" s="3">
        <v>45469</v>
      </c>
      <c r="C209" s="30" t="s">
        <v>399</v>
      </c>
      <c r="D209" s="4">
        <v>25000</v>
      </c>
      <c r="E209" s="4">
        <v>0</v>
      </c>
      <c r="F209" s="82">
        <f t="shared" si="11"/>
        <v>25000</v>
      </c>
      <c r="G209" s="37" t="s">
        <v>11</v>
      </c>
      <c r="H209" s="1" t="s">
        <v>1118</v>
      </c>
    </row>
    <row r="210" spans="1:8" x14ac:dyDescent="0.25">
      <c r="A210" s="80">
        <v>1851</v>
      </c>
      <c r="B210" s="3">
        <v>45469</v>
      </c>
      <c r="C210" s="30" t="s">
        <v>476</v>
      </c>
      <c r="D210" s="4">
        <v>37000</v>
      </c>
      <c r="E210" s="4">
        <v>0</v>
      </c>
      <c r="F210" s="82">
        <f t="shared" si="11"/>
        <v>37000</v>
      </c>
      <c r="G210" s="37" t="s">
        <v>11</v>
      </c>
      <c r="H210" s="1" t="s">
        <v>1119</v>
      </c>
    </row>
    <row r="211" spans="1:8" x14ac:dyDescent="0.25">
      <c r="A211" s="80">
        <v>1852</v>
      </c>
      <c r="B211" s="3">
        <v>45470</v>
      </c>
      <c r="C211" s="30" t="s">
        <v>294</v>
      </c>
      <c r="D211" s="4">
        <v>28400</v>
      </c>
      <c r="E211" s="4">
        <v>0</v>
      </c>
      <c r="F211" s="82">
        <f t="shared" si="11"/>
        <v>28400</v>
      </c>
      <c r="G211" s="37" t="s">
        <v>11</v>
      </c>
      <c r="H211" s="1" t="s">
        <v>1119</v>
      </c>
    </row>
    <row r="212" spans="1:8" x14ac:dyDescent="0.25">
      <c r="A212" s="80">
        <v>1853</v>
      </c>
      <c r="B212" s="3">
        <v>45470</v>
      </c>
      <c r="C212" s="30" t="s">
        <v>460</v>
      </c>
      <c r="D212" s="4">
        <v>28800</v>
      </c>
      <c r="E212" s="4">
        <v>0</v>
      </c>
      <c r="F212" s="82">
        <f t="shared" si="11"/>
        <v>28800</v>
      </c>
      <c r="G212" s="37" t="s">
        <v>11</v>
      </c>
      <c r="H212" s="1" t="s">
        <v>1119</v>
      </c>
    </row>
    <row r="213" spans="1:8" x14ac:dyDescent="0.25">
      <c r="A213" s="80">
        <v>1854</v>
      </c>
      <c r="B213" s="3">
        <v>45470</v>
      </c>
      <c r="C213" s="30" t="s">
        <v>416</v>
      </c>
      <c r="D213" s="4">
        <v>28800</v>
      </c>
      <c r="E213" s="4">
        <v>0</v>
      </c>
      <c r="F213" s="82">
        <f t="shared" si="11"/>
        <v>28800</v>
      </c>
      <c r="G213" s="37" t="s">
        <v>11</v>
      </c>
      <c r="H213" s="1" t="s">
        <v>1119</v>
      </c>
    </row>
    <row r="214" spans="1:8" x14ac:dyDescent="0.25">
      <c r="A214" s="80">
        <v>1855</v>
      </c>
      <c r="B214" s="3">
        <v>45470</v>
      </c>
      <c r="C214" s="30" t="s">
        <v>1121</v>
      </c>
      <c r="D214" s="4">
        <v>48000</v>
      </c>
      <c r="E214" s="4">
        <v>0</v>
      </c>
      <c r="F214" s="150">
        <f t="shared" si="11"/>
        <v>48000</v>
      </c>
      <c r="G214" s="37" t="s">
        <v>1122</v>
      </c>
      <c r="H214" s="1" t="s">
        <v>1123</v>
      </c>
    </row>
    <row r="215" spans="1:8" x14ac:dyDescent="0.25">
      <c r="A215" s="80">
        <v>1856</v>
      </c>
      <c r="B215" s="3">
        <v>45471</v>
      </c>
      <c r="C215" s="30" t="s">
        <v>484</v>
      </c>
      <c r="D215" s="4">
        <v>34000</v>
      </c>
      <c r="E215" s="4">
        <v>0</v>
      </c>
      <c r="F215" s="82">
        <f t="shared" si="11"/>
        <v>34000</v>
      </c>
      <c r="G215" s="37" t="s">
        <v>11</v>
      </c>
      <c r="H215" s="1" t="s">
        <v>1119</v>
      </c>
    </row>
    <row r="216" spans="1:8" x14ac:dyDescent="0.25">
      <c r="A216" s="80">
        <v>1857</v>
      </c>
      <c r="B216" s="3">
        <v>45471</v>
      </c>
      <c r="C216" s="30" t="s">
        <v>1124</v>
      </c>
      <c r="D216" s="4">
        <v>31000</v>
      </c>
      <c r="E216" s="4">
        <v>0</v>
      </c>
      <c r="F216" s="82">
        <f t="shared" si="11"/>
        <v>31000</v>
      </c>
      <c r="G216" s="37" t="s">
        <v>11</v>
      </c>
      <c r="H216" s="1" t="s">
        <v>1119</v>
      </c>
    </row>
    <row r="217" spans="1:8" x14ac:dyDescent="0.25">
      <c r="A217" s="80">
        <v>1858</v>
      </c>
      <c r="B217" s="3">
        <v>45471</v>
      </c>
      <c r="C217" s="30" t="s">
        <v>227</v>
      </c>
      <c r="D217" s="4">
        <v>5900</v>
      </c>
      <c r="E217" s="4">
        <v>0</v>
      </c>
      <c r="F217" s="82">
        <f t="shared" si="11"/>
        <v>5900</v>
      </c>
      <c r="G217" s="37" t="s">
        <v>11</v>
      </c>
      <c r="H217" s="1" t="s">
        <v>1119</v>
      </c>
    </row>
    <row r="218" spans="1:8" x14ac:dyDescent="0.25">
      <c r="A218" s="80">
        <v>1859</v>
      </c>
      <c r="B218" s="3">
        <v>45471</v>
      </c>
      <c r="C218" s="30" t="s">
        <v>227</v>
      </c>
      <c r="D218" s="4">
        <v>10000</v>
      </c>
      <c r="E218" s="4">
        <v>0</v>
      </c>
      <c r="F218" s="82">
        <f t="shared" si="11"/>
        <v>10000</v>
      </c>
      <c r="G218" s="37" t="s">
        <v>11</v>
      </c>
      <c r="H218" s="1" t="s">
        <v>1119</v>
      </c>
    </row>
    <row r="219" spans="1:8" x14ac:dyDescent="0.25">
      <c r="A219" s="80">
        <v>1860</v>
      </c>
      <c r="B219" s="3">
        <v>45471</v>
      </c>
      <c r="C219" s="30" t="s">
        <v>646</v>
      </c>
      <c r="D219" s="4">
        <v>37000</v>
      </c>
      <c r="E219" s="4">
        <v>0</v>
      </c>
      <c r="F219" s="82">
        <f t="shared" si="11"/>
        <v>37000</v>
      </c>
      <c r="G219" s="37" t="s">
        <v>1064</v>
      </c>
      <c r="H219" s="1" t="s">
        <v>1119</v>
      </c>
    </row>
    <row r="220" spans="1:8" x14ac:dyDescent="0.25">
      <c r="A220" s="80">
        <v>1861</v>
      </c>
      <c r="B220" s="3">
        <v>45471</v>
      </c>
      <c r="C220" s="30" t="s">
        <v>175</v>
      </c>
      <c r="D220" s="4">
        <v>21100</v>
      </c>
      <c r="E220" s="4">
        <v>0</v>
      </c>
      <c r="F220" s="82">
        <f t="shared" si="11"/>
        <v>21100</v>
      </c>
      <c r="G220" s="37" t="s">
        <v>11</v>
      </c>
      <c r="H220" s="1" t="s">
        <v>1119</v>
      </c>
    </row>
    <row r="221" spans="1:8" x14ac:dyDescent="0.25">
      <c r="A221" s="80">
        <v>1862</v>
      </c>
      <c r="B221" s="3">
        <v>45471</v>
      </c>
      <c r="C221" s="30" t="s">
        <v>1125</v>
      </c>
      <c r="D221" s="4">
        <v>31800</v>
      </c>
      <c r="E221" s="4">
        <v>0</v>
      </c>
      <c r="F221" s="82">
        <f t="shared" si="11"/>
        <v>31800</v>
      </c>
      <c r="G221" s="37" t="s">
        <v>11</v>
      </c>
      <c r="H221" s="1" t="s">
        <v>1119</v>
      </c>
    </row>
    <row r="222" spans="1:8" x14ac:dyDescent="0.25">
      <c r="A222" s="80">
        <v>1863</v>
      </c>
      <c r="B222" s="3">
        <v>45471</v>
      </c>
      <c r="C222" s="30" t="s">
        <v>381</v>
      </c>
      <c r="D222" s="4">
        <v>36999.99</v>
      </c>
      <c r="E222" s="4">
        <v>0</v>
      </c>
      <c r="F222" s="82">
        <f t="shared" si="11"/>
        <v>36999.99</v>
      </c>
      <c r="G222" s="37" t="s">
        <v>11</v>
      </c>
      <c r="H222" s="1" t="s">
        <v>1119</v>
      </c>
    </row>
    <row r="223" spans="1:8" x14ac:dyDescent="0.25">
      <c r="A223" s="80">
        <v>1864</v>
      </c>
      <c r="B223" s="3">
        <v>45471</v>
      </c>
      <c r="C223" s="30" t="s">
        <v>218</v>
      </c>
      <c r="D223" s="4">
        <v>31800</v>
      </c>
      <c r="E223" s="4">
        <v>0</v>
      </c>
      <c r="F223" s="82">
        <f t="shared" si="11"/>
        <v>31800</v>
      </c>
      <c r="G223" s="37" t="s">
        <v>11</v>
      </c>
      <c r="H223" s="1" t="s">
        <v>1119</v>
      </c>
    </row>
    <row r="224" spans="1:8" ht="13.15" x14ac:dyDescent="0.25">
      <c r="C224" s="41"/>
    </row>
    <row r="225" spans="3:8" ht="13.15" x14ac:dyDescent="0.25">
      <c r="C225" s="41"/>
    </row>
    <row r="226" spans="3:8" ht="13.15" x14ac:dyDescent="0.25">
      <c r="C226" s="41"/>
    </row>
    <row r="227" spans="3:8" ht="13.15" x14ac:dyDescent="0.25">
      <c r="C227" s="23" t="s">
        <v>1126</v>
      </c>
      <c r="D227" s="4">
        <f>SUM(D198:D226)</f>
        <v>679430.92999999993</v>
      </c>
      <c r="E227" s="4">
        <f>SUM(E198:E226)</f>
        <v>8708.07</v>
      </c>
      <c r="F227" s="4">
        <f>SUM(F198:F226)</f>
        <v>688139</v>
      </c>
      <c r="H227" s="4"/>
    </row>
    <row r="228" spans="3:8" ht="13.15" x14ac:dyDescent="0.25">
      <c r="C228" s="23"/>
      <c r="H228" s="4"/>
    </row>
    <row r="229" spans="3:8" x14ac:dyDescent="0.25">
      <c r="C229" s="1" t="s">
        <v>837</v>
      </c>
      <c r="D229" s="4">
        <v>2380.5</v>
      </c>
      <c r="H229" s="4"/>
    </row>
    <row r="230" spans="3:8" ht="13.15" x14ac:dyDescent="0.25">
      <c r="C230" s="1" t="s">
        <v>1159</v>
      </c>
      <c r="D230" s="4">
        <v>173411.42</v>
      </c>
      <c r="H230" s="4"/>
    </row>
    <row r="231" spans="3:8" ht="13.15" x14ac:dyDescent="0.25">
      <c r="C231" s="1" t="s">
        <v>1105</v>
      </c>
      <c r="H231" s="4" t="s">
        <v>1175</v>
      </c>
    </row>
    <row r="232" spans="3:8" ht="13.15" x14ac:dyDescent="0.25">
      <c r="C232" s="1" t="s">
        <v>1131</v>
      </c>
      <c r="D232" s="4">
        <v>15900</v>
      </c>
      <c r="H232" s="4"/>
    </row>
    <row r="233" spans="3:8" ht="13.15" x14ac:dyDescent="0.25">
      <c r="H233" s="4"/>
    </row>
    <row r="234" spans="3:8" ht="13.15" x14ac:dyDescent="0.25">
      <c r="C234" s="42" t="s">
        <v>1132</v>
      </c>
      <c r="D234" s="4">
        <f>SUM(D227:D233)</f>
        <v>871122.85</v>
      </c>
      <c r="H234" s="4"/>
    </row>
    <row r="235" spans="3:8" ht="13.15" x14ac:dyDescent="0.25">
      <c r="H235" s="4"/>
    </row>
    <row r="236" spans="3:8" ht="16.5" customHeight="1" x14ac:dyDescent="0.25">
      <c r="C236" s="42" t="s">
        <v>76</v>
      </c>
      <c r="D236" s="4">
        <f>SUM(D237:D242)</f>
        <v>871122.85</v>
      </c>
      <c r="H236" s="4"/>
    </row>
    <row r="237" spans="3:8" ht="13.15" x14ac:dyDescent="0.25">
      <c r="C237" s="41" t="s">
        <v>1058</v>
      </c>
      <c r="D237" s="4">
        <v>592699.99</v>
      </c>
      <c r="H237" s="4"/>
    </row>
    <row r="238" spans="3:8" ht="13.15" x14ac:dyDescent="0.25">
      <c r="C238" s="42" t="s">
        <v>78</v>
      </c>
      <c r="D238" s="4">
        <v>54425.440000000002</v>
      </c>
      <c r="H238" s="4"/>
    </row>
    <row r="239" spans="3:8" ht="13.15" x14ac:dyDescent="0.25">
      <c r="C239" s="41" t="s">
        <v>1106</v>
      </c>
      <c r="D239" s="4">
        <v>2586</v>
      </c>
      <c r="H239" s="4"/>
    </row>
    <row r="240" spans="3:8" ht="13.15" x14ac:dyDescent="0.25">
      <c r="C240" s="42" t="s">
        <v>866</v>
      </c>
      <c r="D240" s="4">
        <v>173411.42</v>
      </c>
      <c r="H240" s="4"/>
    </row>
    <row r="241" spans="1:17" ht="13.15" x14ac:dyDescent="0.25">
      <c r="C241" s="42" t="s">
        <v>968</v>
      </c>
      <c r="H241" s="4"/>
    </row>
    <row r="242" spans="1:17" ht="13.15" x14ac:dyDescent="0.25">
      <c r="C242" s="42" t="s">
        <v>1160</v>
      </c>
      <c r="D242" s="4">
        <v>48000</v>
      </c>
      <c r="H242" s="4"/>
    </row>
    <row r="243" spans="1:17" ht="13.15" x14ac:dyDescent="0.25">
      <c r="C243" s="23"/>
      <c r="H243" s="4"/>
    </row>
    <row r="244" spans="1:17" ht="13.15" x14ac:dyDescent="0.25">
      <c r="C244" s="23"/>
      <c r="H244" s="4"/>
    </row>
    <row r="245" spans="1:17" ht="13.15" x14ac:dyDescent="0.25">
      <c r="C245" s="41"/>
    </row>
    <row r="246" spans="1:17" ht="13.15" x14ac:dyDescent="0.25">
      <c r="C246" s="41"/>
    </row>
    <row r="247" spans="1:17" s="5" customFormat="1" ht="24" customHeight="1" x14ac:dyDescent="0.3">
      <c r="A247" s="165" t="s">
        <v>54</v>
      </c>
      <c r="B247" s="165"/>
      <c r="C247" s="165"/>
      <c r="D247" s="165"/>
      <c r="E247" s="165"/>
      <c r="F247" s="165"/>
      <c r="G247" s="165"/>
      <c r="H247" s="165"/>
    </row>
    <row r="248" spans="1:17" s="5" customFormat="1" ht="21.75" customHeight="1" x14ac:dyDescent="0.3">
      <c r="A248" s="165" t="s">
        <v>43</v>
      </c>
      <c r="B248" s="165"/>
      <c r="C248" s="165"/>
      <c r="D248" s="165"/>
      <c r="E248" s="165"/>
      <c r="F248" s="165"/>
      <c r="G248" s="165"/>
      <c r="H248" s="165"/>
    </row>
    <row r="249" spans="1:17" ht="15.75" customHeight="1" x14ac:dyDescent="0.35">
      <c r="A249" s="167" t="s">
        <v>20</v>
      </c>
      <c r="B249" s="167"/>
      <c r="C249" s="167"/>
      <c r="D249" s="167"/>
      <c r="E249" s="167"/>
      <c r="F249" s="167"/>
      <c r="G249" s="167"/>
      <c r="H249" s="167"/>
      <c r="I249" s="49"/>
      <c r="J249" s="49"/>
      <c r="K249" s="49"/>
      <c r="L249" s="49"/>
      <c r="M249" s="49"/>
      <c r="N249" s="49"/>
      <c r="O249" s="49"/>
      <c r="P249" s="49"/>
      <c r="Q249" s="49"/>
    </row>
    <row r="250" spans="1:17" s="5" customFormat="1" ht="26.25" customHeight="1" x14ac:dyDescent="0.3">
      <c r="A250" s="50" t="s">
        <v>0</v>
      </c>
      <c r="B250" s="51" t="s">
        <v>1</v>
      </c>
      <c r="C250" s="52" t="s">
        <v>2</v>
      </c>
      <c r="D250" s="53" t="s">
        <v>3</v>
      </c>
      <c r="E250" s="53" t="s">
        <v>4</v>
      </c>
      <c r="F250" s="53" t="s">
        <v>5</v>
      </c>
      <c r="G250" s="55" t="s">
        <v>39</v>
      </c>
      <c r="H250" s="54" t="s">
        <v>6</v>
      </c>
    </row>
    <row r="251" spans="1:17" x14ac:dyDescent="0.25">
      <c r="A251" s="80">
        <v>1865</v>
      </c>
      <c r="B251" s="3">
        <v>45475</v>
      </c>
      <c r="C251" s="40" t="s">
        <v>430</v>
      </c>
      <c r="D251" s="82">
        <v>15900</v>
      </c>
      <c r="E251" s="82">
        <v>0</v>
      </c>
      <c r="F251" s="82">
        <f>SUM(D251:E251)</f>
        <v>15900</v>
      </c>
      <c r="G251" s="83" t="s">
        <v>11</v>
      </c>
      <c r="H251" s="1" t="s">
        <v>1119</v>
      </c>
    </row>
    <row r="252" spans="1:17" x14ac:dyDescent="0.25">
      <c r="A252" s="80">
        <v>1866</v>
      </c>
      <c r="B252" s="3">
        <v>45475</v>
      </c>
      <c r="C252" s="40" t="s">
        <v>1083</v>
      </c>
      <c r="D252" s="82">
        <v>34000</v>
      </c>
      <c r="E252" s="82">
        <v>0</v>
      </c>
      <c r="F252" s="82">
        <f t="shared" ref="F252:F268" si="13">SUM(D252:E252)</f>
        <v>34000</v>
      </c>
      <c r="G252" s="83" t="s">
        <v>11</v>
      </c>
      <c r="H252" s="1" t="s">
        <v>1119</v>
      </c>
    </row>
    <row r="253" spans="1:17" x14ac:dyDescent="0.25">
      <c r="A253" s="80">
        <v>1867</v>
      </c>
      <c r="B253" s="3">
        <v>45475</v>
      </c>
      <c r="C253" s="40" t="s">
        <v>94</v>
      </c>
      <c r="D253" s="82">
        <v>15900</v>
      </c>
      <c r="E253" s="82">
        <v>0</v>
      </c>
      <c r="F253" s="82">
        <f t="shared" si="13"/>
        <v>15900</v>
      </c>
      <c r="G253" s="83" t="s">
        <v>11</v>
      </c>
      <c r="H253" s="1" t="s">
        <v>1119</v>
      </c>
    </row>
    <row r="254" spans="1:17" x14ac:dyDescent="0.25">
      <c r="A254" s="80">
        <v>1868</v>
      </c>
      <c r="B254" s="3">
        <v>45475</v>
      </c>
      <c r="C254" s="40" t="s">
        <v>357</v>
      </c>
      <c r="D254" s="82">
        <v>31800</v>
      </c>
      <c r="E254" s="82">
        <v>0</v>
      </c>
      <c r="F254" s="82">
        <f t="shared" si="13"/>
        <v>31800</v>
      </c>
      <c r="G254" s="83" t="s">
        <v>11</v>
      </c>
      <c r="H254" s="1" t="s">
        <v>1119</v>
      </c>
    </row>
    <row r="255" spans="1:17" x14ac:dyDescent="0.25">
      <c r="A255" s="80">
        <v>1869</v>
      </c>
      <c r="B255" s="3">
        <v>45475</v>
      </c>
      <c r="C255" s="40" t="s">
        <v>189</v>
      </c>
      <c r="D255" s="82">
        <v>58100</v>
      </c>
      <c r="E255" s="82">
        <v>0</v>
      </c>
      <c r="F255" s="82">
        <f t="shared" si="13"/>
        <v>58100</v>
      </c>
      <c r="G255" s="83" t="s">
        <v>11</v>
      </c>
      <c r="H255" s="1" t="s">
        <v>1119</v>
      </c>
    </row>
    <row r="256" spans="1:17" ht="13.15" x14ac:dyDescent="0.25">
      <c r="A256" s="80">
        <v>1870</v>
      </c>
      <c r="B256" s="81">
        <v>45475</v>
      </c>
      <c r="C256" s="40" t="s">
        <v>987</v>
      </c>
      <c r="D256" s="82">
        <v>25000</v>
      </c>
      <c r="E256" s="82">
        <v>0</v>
      </c>
      <c r="F256" s="82">
        <f t="shared" si="13"/>
        <v>25000</v>
      </c>
      <c r="G256" s="83" t="s">
        <v>11</v>
      </c>
      <c r="H256" s="1" t="s">
        <v>1118</v>
      </c>
    </row>
    <row r="257" spans="1:10" ht="14.25" customHeight="1" x14ac:dyDescent="0.25">
      <c r="A257" s="80">
        <v>1871</v>
      </c>
      <c r="B257" s="81">
        <v>45478</v>
      </c>
      <c r="C257" s="40" t="s">
        <v>718</v>
      </c>
      <c r="D257" s="82">
        <v>275</v>
      </c>
      <c r="E257" s="82">
        <v>0</v>
      </c>
      <c r="F257" s="82">
        <f t="shared" si="13"/>
        <v>275</v>
      </c>
      <c r="G257" s="83" t="s">
        <v>958</v>
      </c>
      <c r="H257" s="40" t="s">
        <v>1162</v>
      </c>
    </row>
    <row r="258" spans="1:10" x14ac:dyDescent="0.25">
      <c r="A258" s="80">
        <v>1872</v>
      </c>
      <c r="B258" s="3">
        <v>45478</v>
      </c>
      <c r="C258" s="147" t="s">
        <v>1163</v>
      </c>
      <c r="D258" s="82">
        <v>15900</v>
      </c>
      <c r="E258" s="4">
        <v>0</v>
      </c>
      <c r="F258" s="82">
        <f t="shared" si="13"/>
        <v>15900</v>
      </c>
      <c r="G258" s="37" t="s">
        <v>11</v>
      </c>
      <c r="H258" s="1" t="s">
        <v>1119</v>
      </c>
    </row>
    <row r="259" spans="1:10" x14ac:dyDescent="0.25">
      <c r="A259" s="80">
        <v>1873</v>
      </c>
      <c r="B259" s="3">
        <v>45478</v>
      </c>
      <c r="C259" s="147" t="s">
        <v>722</v>
      </c>
      <c r="D259" s="82">
        <v>18100</v>
      </c>
      <c r="E259" s="4">
        <v>0</v>
      </c>
      <c r="F259" s="82">
        <f t="shared" si="13"/>
        <v>18100</v>
      </c>
      <c r="G259" s="37" t="s">
        <v>1168</v>
      </c>
      <c r="H259" s="1" t="s">
        <v>1119</v>
      </c>
    </row>
    <row r="260" spans="1:10" ht="13.15" x14ac:dyDescent="0.25">
      <c r="A260" s="80">
        <v>1874</v>
      </c>
      <c r="B260" s="3">
        <v>45478</v>
      </c>
      <c r="C260" s="30" t="s">
        <v>1169</v>
      </c>
      <c r="D260" s="82">
        <v>25000</v>
      </c>
      <c r="E260" s="4">
        <v>0</v>
      </c>
      <c r="F260" s="82">
        <f t="shared" si="13"/>
        <v>25000</v>
      </c>
      <c r="G260" s="37" t="s">
        <v>11</v>
      </c>
      <c r="H260" s="1" t="s">
        <v>1118</v>
      </c>
    </row>
    <row r="261" spans="1:10" x14ac:dyDescent="0.25">
      <c r="A261" s="80">
        <v>1875</v>
      </c>
      <c r="B261" s="3">
        <v>45478</v>
      </c>
      <c r="C261" s="147" t="s">
        <v>1164</v>
      </c>
      <c r="D261" s="82">
        <v>37000</v>
      </c>
      <c r="E261" s="4">
        <v>0</v>
      </c>
      <c r="F261" s="82">
        <f t="shared" si="13"/>
        <v>37000</v>
      </c>
      <c r="G261" s="37" t="s">
        <v>1168</v>
      </c>
      <c r="H261" s="1" t="s">
        <v>1119</v>
      </c>
    </row>
    <row r="262" spans="1:10" x14ac:dyDescent="0.25">
      <c r="A262" s="80">
        <v>1876</v>
      </c>
      <c r="B262" s="3">
        <v>45482</v>
      </c>
      <c r="C262" s="30" t="s">
        <v>1165</v>
      </c>
      <c r="D262" s="82">
        <v>37000</v>
      </c>
      <c r="E262" s="4">
        <v>0</v>
      </c>
      <c r="F262" s="82">
        <f t="shared" si="13"/>
        <v>37000</v>
      </c>
      <c r="G262" s="37" t="s">
        <v>11</v>
      </c>
      <c r="H262" s="1" t="s">
        <v>1119</v>
      </c>
    </row>
    <row r="263" spans="1:10" ht="13.15" x14ac:dyDescent="0.25">
      <c r="A263" s="80">
        <v>1877</v>
      </c>
      <c r="B263" s="3">
        <v>45482</v>
      </c>
      <c r="C263" s="30" t="s">
        <v>1166</v>
      </c>
      <c r="D263" s="82">
        <v>150000</v>
      </c>
      <c r="E263" s="4">
        <v>24000</v>
      </c>
      <c r="F263" s="82">
        <f t="shared" si="13"/>
        <v>174000</v>
      </c>
      <c r="G263" s="37" t="s">
        <v>11</v>
      </c>
      <c r="H263" s="1" t="s">
        <v>1167</v>
      </c>
    </row>
    <row r="264" spans="1:10" x14ac:dyDescent="0.25">
      <c r="A264" s="6">
        <v>1878</v>
      </c>
      <c r="B264" s="3">
        <v>45482</v>
      </c>
      <c r="C264" s="30" t="s">
        <v>987</v>
      </c>
      <c r="D264" s="82">
        <v>60200</v>
      </c>
      <c r="E264" s="4">
        <v>0</v>
      </c>
      <c r="F264" s="82">
        <f t="shared" si="13"/>
        <v>60200</v>
      </c>
      <c r="G264" s="37" t="s">
        <v>11</v>
      </c>
      <c r="H264" s="1" t="s">
        <v>1119</v>
      </c>
    </row>
    <row r="265" spans="1:10" x14ac:dyDescent="0.25">
      <c r="A265" s="6">
        <v>1879</v>
      </c>
      <c r="B265" s="3">
        <v>45482</v>
      </c>
      <c r="C265" s="30" t="s">
        <v>1170</v>
      </c>
      <c r="D265" s="82">
        <v>12900</v>
      </c>
      <c r="E265" s="4">
        <v>0</v>
      </c>
      <c r="F265" s="82">
        <f t="shared" si="13"/>
        <v>12900</v>
      </c>
      <c r="G265" s="37" t="s">
        <v>11</v>
      </c>
      <c r="H265" s="1" t="s">
        <v>1119</v>
      </c>
      <c r="J265" s="4">
        <f>+F261+F262+F264+F265+F266+F267</f>
        <v>192900</v>
      </c>
    </row>
    <row r="266" spans="1:10" x14ac:dyDescent="0.25">
      <c r="A266" s="6">
        <v>1880</v>
      </c>
      <c r="B266" s="3">
        <v>45482</v>
      </c>
      <c r="C266" s="30" t="s">
        <v>1170</v>
      </c>
      <c r="D266" s="82">
        <v>25800</v>
      </c>
      <c r="E266" s="4">
        <v>0</v>
      </c>
      <c r="F266" s="82">
        <f t="shared" si="13"/>
        <v>25800</v>
      </c>
      <c r="G266" s="37" t="s">
        <v>11</v>
      </c>
      <c r="H266" s="1" t="s">
        <v>1119</v>
      </c>
    </row>
    <row r="267" spans="1:10" ht="13.15" x14ac:dyDescent="0.25">
      <c r="A267" s="6">
        <v>1881</v>
      </c>
      <c r="B267" s="3">
        <v>45482</v>
      </c>
      <c r="C267" s="30" t="s">
        <v>1170</v>
      </c>
      <c r="D267" s="82">
        <v>20000</v>
      </c>
      <c r="E267" s="4">
        <v>0</v>
      </c>
      <c r="F267" s="82">
        <f t="shared" si="13"/>
        <v>20000</v>
      </c>
      <c r="G267" s="37" t="s">
        <v>11</v>
      </c>
      <c r="H267" s="1" t="s">
        <v>1118</v>
      </c>
    </row>
    <row r="268" spans="1:10" x14ac:dyDescent="0.25">
      <c r="A268" s="6">
        <v>1882</v>
      </c>
      <c r="B268" s="3">
        <v>45485</v>
      </c>
      <c r="C268" s="30" t="s">
        <v>458</v>
      </c>
      <c r="D268" s="82">
        <v>28800</v>
      </c>
      <c r="E268" s="4">
        <v>0</v>
      </c>
      <c r="F268" s="82">
        <f t="shared" si="13"/>
        <v>28800</v>
      </c>
      <c r="G268" s="37" t="s">
        <v>11</v>
      </c>
      <c r="H268" s="1" t="s">
        <v>1119</v>
      </c>
    </row>
    <row r="269" spans="1:10" ht="13.15" x14ac:dyDescent="0.25">
      <c r="A269" s="6">
        <v>1883</v>
      </c>
      <c r="B269" s="3">
        <v>45489</v>
      </c>
      <c r="C269" s="40" t="s">
        <v>849</v>
      </c>
      <c r="D269" s="82">
        <v>74780.899999999994</v>
      </c>
      <c r="E269" s="82">
        <v>11964.94</v>
      </c>
      <c r="F269" s="82">
        <f t="shared" ref="F269:F282" si="14">SUM(D269:E269)</f>
        <v>86745.84</v>
      </c>
      <c r="G269" s="83" t="s">
        <v>11</v>
      </c>
      <c r="H269" s="40" t="s">
        <v>850</v>
      </c>
    </row>
    <row r="270" spans="1:10" ht="13.15" x14ac:dyDescent="0.25">
      <c r="A270" s="6">
        <v>1884</v>
      </c>
      <c r="B270" s="3">
        <v>45489</v>
      </c>
      <c r="C270" s="1" t="s">
        <v>1026</v>
      </c>
      <c r="D270" s="82">
        <v>64654.45</v>
      </c>
      <c r="E270" s="4">
        <v>10344.709999999999</v>
      </c>
      <c r="F270" s="82">
        <f t="shared" si="14"/>
        <v>74999.16</v>
      </c>
      <c r="G270" s="37" t="s">
        <v>11</v>
      </c>
      <c r="H270" s="40" t="s">
        <v>850</v>
      </c>
    </row>
    <row r="271" spans="1:10" x14ac:dyDescent="0.25">
      <c r="A271" s="6">
        <v>1885</v>
      </c>
      <c r="B271" s="3">
        <v>45492</v>
      </c>
      <c r="C271" s="30" t="s">
        <v>175</v>
      </c>
      <c r="D271" s="82">
        <v>25800</v>
      </c>
      <c r="E271" s="4">
        <v>0</v>
      </c>
      <c r="F271" s="82">
        <f t="shared" si="14"/>
        <v>25800</v>
      </c>
      <c r="G271" s="37" t="s">
        <v>11</v>
      </c>
      <c r="H271" s="1" t="s">
        <v>1119</v>
      </c>
    </row>
    <row r="272" spans="1:10" ht="13.15" x14ac:dyDescent="0.25">
      <c r="A272" s="6">
        <v>1886</v>
      </c>
      <c r="B272" s="3">
        <v>45492</v>
      </c>
      <c r="C272" s="30" t="s">
        <v>1176</v>
      </c>
      <c r="D272" s="82">
        <v>75000</v>
      </c>
      <c r="E272" s="4">
        <v>0</v>
      </c>
      <c r="F272" s="82">
        <f t="shared" si="14"/>
        <v>75000</v>
      </c>
      <c r="G272" s="37" t="s">
        <v>11</v>
      </c>
      <c r="H272" s="1" t="s">
        <v>1118</v>
      </c>
    </row>
    <row r="273" spans="1:8" x14ac:dyDescent="0.25">
      <c r="A273" s="6">
        <v>1887</v>
      </c>
      <c r="B273" s="3">
        <v>45495</v>
      </c>
      <c r="C273" s="30" t="s">
        <v>403</v>
      </c>
      <c r="D273" s="82">
        <v>92400</v>
      </c>
      <c r="E273" s="4">
        <v>0</v>
      </c>
      <c r="F273" s="82">
        <f t="shared" si="14"/>
        <v>92400</v>
      </c>
      <c r="G273" s="37" t="s">
        <v>11</v>
      </c>
      <c r="H273" s="1" t="s">
        <v>1119</v>
      </c>
    </row>
    <row r="274" spans="1:8" x14ac:dyDescent="0.25">
      <c r="A274" s="6">
        <v>1888</v>
      </c>
      <c r="B274" s="3">
        <v>45495</v>
      </c>
      <c r="C274" s="30" t="s">
        <v>385</v>
      </c>
      <c r="D274" s="82">
        <v>31400</v>
      </c>
      <c r="E274" s="4">
        <v>0</v>
      </c>
      <c r="F274" s="82">
        <f t="shared" si="14"/>
        <v>31400</v>
      </c>
      <c r="G274" s="37" t="s">
        <v>11</v>
      </c>
      <c r="H274" s="1" t="s">
        <v>1119</v>
      </c>
    </row>
    <row r="275" spans="1:8" x14ac:dyDescent="0.25">
      <c r="A275" s="6">
        <v>1889</v>
      </c>
      <c r="B275" s="3">
        <v>45495</v>
      </c>
      <c r="C275" s="30" t="s">
        <v>1165</v>
      </c>
      <c r="D275" s="82">
        <v>30600</v>
      </c>
      <c r="E275" s="4">
        <v>0</v>
      </c>
      <c r="F275" s="82">
        <f t="shared" si="14"/>
        <v>30600</v>
      </c>
      <c r="G275" s="37" t="s">
        <v>11</v>
      </c>
      <c r="H275" s="1" t="s">
        <v>1119</v>
      </c>
    </row>
    <row r="276" spans="1:8" ht="13.15" x14ac:dyDescent="0.25">
      <c r="A276" s="6">
        <v>1890</v>
      </c>
      <c r="B276" s="3">
        <v>45495</v>
      </c>
      <c r="C276" s="30" t="s">
        <v>789</v>
      </c>
      <c r="D276" s="82">
        <v>50000</v>
      </c>
      <c r="E276" s="4">
        <v>0</v>
      </c>
      <c r="F276" s="82">
        <f t="shared" si="14"/>
        <v>50000</v>
      </c>
      <c r="G276" s="37" t="s">
        <v>11</v>
      </c>
      <c r="H276" s="1" t="s">
        <v>1118</v>
      </c>
    </row>
    <row r="277" spans="1:8" ht="13.15" x14ac:dyDescent="0.25">
      <c r="A277" s="6">
        <v>1891</v>
      </c>
      <c r="B277" s="3">
        <v>45495</v>
      </c>
      <c r="C277" s="30" t="s">
        <v>1177</v>
      </c>
      <c r="D277" s="82">
        <v>150000</v>
      </c>
      <c r="E277" s="4">
        <v>24000</v>
      </c>
      <c r="F277" s="82">
        <f t="shared" si="14"/>
        <v>174000</v>
      </c>
      <c r="G277" s="37" t="s">
        <v>11</v>
      </c>
      <c r="H277" s="1" t="s">
        <v>1167</v>
      </c>
    </row>
    <row r="278" spans="1:8" x14ac:dyDescent="0.25">
      <c r="A278" s="6">
        <v>1892</v>
      </c>
      <c r="B278" s="3">
        <v>45504</v>
      </c>
      <c r="C278" s="30" t="s">
        <v>1179</v>
      </c>
      <c r="D278" s="82">
        <v>35800</v>
      </c>
      <c r="E278" s="4">
        <v>0</v>
      </c>
      <c r="F278" s="82">
        <f t="shared" si="14"/>
        <v>35800</v>
      </c>
      <c r="G278" s="37" t="s">
        <v>958</v>
      </c>
      <c r="H278" s="1" t="s">
        <v>1119</v>
      </c>
    </row>
    <row r="279" spans="1:8" x14ac:dyDescent="0.25">
      <c r="A279" s="6">
        <v>1893</v>
      </c>
      <c r="B279" s="3">
        <v>45504</v>
      </c>
      <c r="C279" s="30" t="s">
        <v>227</v>
      </c>
      <c r="D279" s="82">
        <v>11100</v>
      </c>
      <c r="E279" s="4">
        <v>0</v>
      </c>
      <c r="F279" s="82">
        <f t="shared" si="14"/>
        <v>11100</v>
      </c>
      <c r="G279" s="37" t="s">
        <v>11</v>
      </c>
      <c r="H279" s="1" t="s">
        <v>1119</v>
      </c>
    </row>
    <row r="280" spans="1:8" ht="13.15" x14ac:dyDescent="0.25">
      <c r="A280" s="6">
        <v>1894</v>
      </c>
      <c r="B280" s="3">
        <v>45504</v>
      </c>
      <c r="C280" s="30" t="s">
        <v>860</v>
      </c>
      <c r="D280" s="82">
        <v>602598.40000000002</v>
      </c>
      <c r="E280" s="4">
        <v>0</v>
      </c>
      <c r="F280" s="82">
        <f t="shared" si="14"/>
        <v>602598.40000000002</v>
      </c>
      <c r="G280" s="37" t="s">
        <v>11</v>
      </c>
      <c r="H280" s="1" t="s">
        <v>947</v>
      </c>
    </row>
    <row r="281" spans="1:8" x14ac:dyDescent="0.25">
      <c r="A281" s="6">
        <v>1895</v>
      </c>
      <c r="B281" s="3">
        <v>45504</v>
      </c>
      <c r="C281" s="30" t="s">
        <v>908</v>
      </c>
      <c r="D281" s="82">
        <v>50300</v>
      </c>
      <c r="E281" s="4">
        <v>0</v>
      </c>
      <c r="F281" s="82">
        <f t="shared" si="14"/>
        <v>50300</v>
      </c>
      <c r="G281" s="37" t="s">
        <v>11</v>
      </c>
      <c r="H281" s="1" t="s">
        <v>1119</v>
      </c>
    </row>
    <row r="282" spans="1:8" x14ac:dyDescent="0.25">
      <c r="A282" s="6">
        <v>1896</v>
      </c>
      <c r="B282" s="3">
        <v>45504</v>
      </c>
      <c r="C282" s="30" t="s">
        <v>442</v>
      </c>
      <c r="D282" s="4">
        <v>10000</v>
      </c>
      <c r="E282" s="4">
        <v>0</v>
      </c>
      <c r="F282" s="82">
        <f t="shared" si="14"/>
        <v>10000</v>
      </c>
      <c r="G282" s="37" t="s">
        <v>1068</v>
      </c>
      <c r="H282" s="1" t="s">
        <v>1119</v>
      </c>
    </row>
    <row r="283" spans="1:8" ht="13.15" x14ac:dyDescent="0.25">
      <c r="B283" s="3"/>
      <c r="C283" s="30"/>
      <c r="F283" s="82"/>
    </row>
    <row r="284" spans="1:8" ht="13.15" x14ac:dyDescent="0.25">
      <c r="B284" s="3"/>
      <c r="C284" s="30"/>
    </row>
    <row r="285" spans="1:8" ht="13.15" x14ac:dyDescent="0.25">
      <c r="C285" s="23" t="s">
        <v>1244</v>
      </c>
      <c r="D285" s="4">
        <f>SUM(D251:D283)</f>
        <v>1916108.75</v>
      </c>
      <c r="E285" s="4">
        <f>SUM(E251:E283)</f>
        <v>70309.649999999994</v>
      </c>
      <c r="F285" s="4">
        <f>SUM(F251:F283)</f>
        <v>1986418.4</v>
      </c>
      <c r="H285" s="4"/>
    </row>
    <row r="286" spans="1:8" x14ac:dyDescent="0.25">
      <c r="C286" s="1" t="s">
        <v>837</v>
      </c>
      <c r="D286" s="4">
        <v>1821</v>
      </c>
      <c r="H286" s="4"/>
    </row>
    <row r="287" spans="1:8" ht="13.15" x14ac:dyDescent="0.25">
      <c r="C287" s="42" t="s">
        <v>1214</v>
      </c>
      <c r="D287" s="4">
        <f>SUM(D285:D286)</f>
        <v>1917929.75</v>
      </c>
      <c r="H287" s="4"/>
    </row>
    <row r="288" spans="1:8" ht="13.15" x14ac:dyDescent="0.25">
      <c r="C288" s="42"/>
      <c r="H288" s="4"/>
    </row>
    <row r="289" spans="1:17" ht="13.15" x14ac:dyDescent="0.25">
      <c r="C289" s="23"/>
      <c r="H289" s="4"/>
    </row>
    <row r="290" spans="1:17" ht="13.15" x14ac:dyDescent="0.25">
      <c r="C290" s="42" t="s">
        <v>76</v>
      </c>
      <c r="D290" s="4">
        <f>SUM(D291:D297)</f>
        <v>1917929.75</v>
      </c>
      <c r="H290" s="4"/>
    </row>
    <row r="291" spans="1:17" ht="13.15" x14ac:dyDescent="0.25">
      <c r="C291" s="42" t="s">
        <v>77</v>
      </c>
      <c r="D291" s="4">
        <v>74780.899999999994</v>
      </c>
      <c r="H291" s="4"/>
    </row>
    <row r="292" spans="1:17" ht="13.15" x14ac:dyDescent="0.25">
      <c r="C292" s="41" t="s">
        <v>1058</v>
      </c>
      <c r="D292" s="4">
        <v>1173800</v>
      </c>
      <c r="H292" s="4"/>
    </row>
    <row r="293" spans="1:17" ht="13.15" x14ac:dyDescent="0.25">
      <c r="C293" s="42" t="s">
        <v>78</v>
      </c>
      <c r="D293" s="4">
        <v>64654.45</v>
      </c>
      <c r="H293" s="4"/>
    </row>
    <row r="294" spans="1:17" ht="13.15" x14ac:dyDescent="0.25">
      <c r="C294" s="41" t="s">
        <v>1106</v>
      </c>
      <c r="D294" s="4">
        <v>1821</v>
      </c>
      <c r="H294" s="4"/>
    </row>
    <row r="295" spans="1:17" ht="13.15" x14ac:dyDescent="0.25">
      <c r="C295" s="41" t="s">
        <v>1215</v>
      </c>
      <c r="D295" s="4">
        <v>275</v>
      </c>
      <c r="H295" s="4"/>
    </row>
    <row r="296" spans="1:17" ht="13.15" x14ac:dyDescent="0.25">
      <c r="C296" s="42" t="s">
        <v>968</v>
      </c>
      <c r="D296" s="4">
        <v>602598.40000000002</v>
      </c>
      <c r="H296" s="4"/>
    </row>
    <row r="297" spans="1:17" ht="13.15" x14ac:dyDescent="0.25">
      <c r="C297" s="42"/>
      <c r="H297" s="4"/>
    </row>
    <row r="298" spans="1:17" ht="13.15" x14ac:dyDescent="0.25">
      <c r="C298" s="42"/>
      <c r="H298" s="4"/>
    </row>
    <row r="299" spans="1:17" ht="13.15" x14ac:dyDescent="0.25">
      <c r="C299" s="42"/>
    </row>
    <row r="300" spans="1:17" s="5" customFormat="1" ht="24" customHeight="1" x14ac:dyDescent="0.3">
      <c r="A300" s="165" t="s">
        <v>54</v>
      </c>
      <c r="B300" s="165"/>
      <c r="C300" s="165"/>
      <c r="D300" s="165"/>
      <c r="E300" s="165"/>
      <c r="F300" s="165"/>
      <c r="G300" s="165"/>
      <c r="H300" s="165"/>
    </row>
    <row r="301" spans="1:17" s="5" customFormat="1" ht="21.75" customHeight="1" x14ac:dyDescent="0.3">
      <c r="A301" s="165" t="s">
        <v>43</v>
      </c>
      <c r="B301" s="165"/>
      <c r="C301" s="165"/>
      <c r="D301" s="165"/>
      <c r="E301" s="165"/>
      <c r="F301" s="165"/>
      <c r="G301" s="165"/>
      <c r="H301" s="165"/>
    </row>
    <row r="302" spans="1:17" ht="15.75" customHeight="1" x14ac:dyDescent="0.35">
      <c r="A302" s="167" t="s">
        <v>21</v>
      </c>
      <c r="B302" s="167"/>
      <c r="C302" s="167"/>
      <c r="D302" s="167"/>
      <c r="E302" s="167"/>
      <c r="F302" s="167"/>
      <c r="G302" s="167"/>
      <c r="H302" s="167"/>
      <c r="I302" s="49"/>
      <c r="J302" s="49"/>
      <c r="K302" s="49"/>
      <c r="L302" s="49"/>
      <c r="M302" s="49"/>
      <c r="N302" s="49"/>
      <c r="O302" s="49"/>
      <c r="P302" s="49"/>
      <c r="Q302" s="49"/>
    </row>
    <row r="303" spans="1:17" s="5" customFormat="1" ht="26.25" customHeight="1" x14ac:dyDescent="0.3">
      <c r="A303" s="50" t="s">
        <v>0</v>
      </c>
      <c r="B303" s="51" t="s">
        <v>1</v>
      </c>
      <c r="C303" s="52" t="s">
        <v>2</v>
      </c>
      <c r="D303" s="53" t="s">
        <v>3</v>
      </c>
      <c r="E303" s="53" t="s">
        <v>4</v>
      </c>
      <c r="F303" s="53" t="s">
        <v>5</v>
      </c>
      <c r="G303" s="55" t="s">
        <v>39</v>
      </c>
      <c r="H303" s="54" t="s">
        <v>6</v>
      </c>
    </row>
    <row r="304" spans="1:17" ht="13.15" x14ac:dyDescent="0.25">
      <c r="A304" s="6">
        <v>1897</v>
      </c>
      <c r="B304" s="3">
        <v>45509</v>
      </c>
      <c r="C304" s="40" t="s">
        <v>746</v>
      </c>
      <c r="D304" s="82">
        <v>200000</v>
      </c>
      <c r="E304" s="82">
        <v>0</v>
      </c>
      <c r="F304" s="82">
        <f>SUM(D304:E304)</f>
        <v>200000</v>
      </c>
      <c r="G304" s="83" t="s">
        <v>11</v>
      </c>
      <c r="H304" s="1" t="s">
        <v>1118</v>
      </c>
    </row>
    <row r="305" spans="1:8" ht="13.15" x14ac:dyDescent="0.25">
      <c r="A305" s="6">
        <v>1898</v>
      </c>
      <c r="B305" s="3">
        <v>45512</v>
      </c>
      <c r="C305" s="40" t="s">
        <v>789</v>
      </c>
      <c r="D305" s="82">
        <v>50000</v>
      </c>
      <c r="E305" s="82">
        <v>0</v>
      </c>
      <c r="F305" s="82">
        <f t="shared" ref="F305:F312" si="15">SUM(D305:E305)</f>
        <v>50000</v>
      </c>
      <c r="G305" s="83" t="s">
        <v>11</v>
      </c>
      <c r="H305" s="1" t="s">
        <v>1118</v>
      </c>
    </row>
    <row r="306" spans="1:8" x14ac:dyDescent="0.25">
      <c r="A306" s="6">
        <v>1899</v>
      </c>
      <c r="B306" s="3">
        <v>45513</v>
      </c>
      <c r="C306" s="40" t="s">
        <v>62</v>
      </c>
      <c r="D306" s="82">
        <v>10000</v>
      </c>
      <c r="E306" s="82">
        <v>0</v>
      </c>
      <c r="F306" s="82">
        <f t="shared" si="15"/>
        <v>10000</v>
      </c>
      <c r="G306" s="83" t="s">
        <v>11</v>
      </c>
      <c r="H306" s="1" t="s">
        <v>1240</v>
      </c>
    </row>
    <row r="307" spans="1:8" x14ac:dyDescent="0.25">
      <c r="A307" s="6">
        <v>1900</v>
      </c>
      <c r="B307" s="3">
        <v>45516</v>
      </c>
      <c r="C307" s="40" t="s">
        <v>304</v>
      </c>
      <c r="D307" s="82">
        <v>38600</v>
      </c>
      <c r="E307" s="82">
        <v>0</v>
      </c>
      <c r="F307" s="82">
        <f t="shared" si="15"/>
        <v>38600</v>
      </c>
      <c r="G307" s="83" t="s">
        <v>1064</v>
      </c>
      <c r="H307" s="1" t="s">
        <v>1119</v>
      </c>
    </row>
    <row r="308" spans="1:8" ht="13.15" x14ac:dyDescent="0.25">
      <c r="A308" s="6">
        <v>1901</v>
      </c>
      <c r="B308" s="3">
        <v>45520</v>
      </c>
      <c r="C308" s="40" t="s">
        <v>849</v>
      </c>
      <c r="D308" s="82">
        <v>52915.839999999997</v>
      </c>
      <c r="E308" s="82">
        <v>8466.5300000000007</v>
      </c>
      <c r="F308" s="82">
        <f t="shared" ref="F308" si="16">SUM(D308:E308)</f>
        <v>61382.369999999995</v>
      </c>
      <c r="G308" s="83" t="s">
        <v>11</v>
      </c>
      <c r="H308" s="40" t="s">
        <v>850</v>
      </c>
    </row>
    <row r="309" spans="1:8" x14ac:dyDescent="0.25">
      <c r="A309" s="6">
        <v>1902</v>
      </c>
      <c r="B309" s="3">
        <v>45524</v>
      </c>
      <c r="C309" s="40" t="s">
        <v>62</v>
      </c>
      <c r="D309" s="82">
        <v>10000</v>
      </c>
      <c r="E309" s="82">
        <v>0</v>
      </c>
      <c r="F309" s="82">
        <f t="shared" si="15"/>
        <v>10000</v>
      </c>
      <c r="G309" s="83" t="s">
        <v>11</v>
      </c>
      <c r="H309" s="1" t="s">
        <v>1240</v>
      </c>
    </row>
    <row r="310" spans="1:8" x14ac:dyDescent="0.25">
      <c r="A310" s="6">
        <v>1903</v>
      </c>
      <c r="B310" s="3">
        <v>45527</v>
      </c>
      <c r="C310" s="40" t="s">
        <v>898</v>
      </c>
      <c r="D310" s="82">
        <v>41000</v>
      </c>
      <c r="E310" s="82">
        <v>0</v>
      </c>
      <c r="F310" s="82">
        <f t="shared" si="15"/>
        <v>41000</v>
      </c>
      <c r="G310" s="83" t="s">
        <v>1064</v>
      </c>
      <c r="H310" s="1" t="s">
        <v>1119</v>
      </c>
    </row>
    <row r="311" spans="1:8" x14ac:dyDescent="0.25">
      <c r="A311" s="6">
        <v>1904</v>
      </c>
      <c r="B311" s="3">
        <v>45527</v>
      </c>
      <c r="C311" s="40" t="s">
        <v>94</v>
      </c>
      <c r="D311" s="82">
        <v>15500</v>
      </c>
      <c r="E311" s="82">
        <v>0</v>
      </c>
      <c r="F311" s="82">
        <f t="shared" si="15"/>
        <v>15500</v>
      </c>
      <c r="G311" s="83" t="s">
        <v>1064</v>
      </c>
      <c r="H311" s="1" t="s">
        <v>1119</v>
      </c>
    </row>
    <row r="312" spans="1:8" x14ac:dyDescent="0.25">
      <c r="A312" s="6">
        <v>1905</v>
      </c>
      <c r="B312" s="3">
        <v>45527</v>
      </c>
      <c r="C312" s="40" t="s">
        <v>165</v>
      </c>
      <c r="D312" s="82">
        <v>34000</v>
      </c>
      <c r="E312" s="82">
        <v>0</v>
      </c>
      <c r="F312" s="82">
        <f t="shared" si="15"/>
        <v>34000</v>
      </c>
      <c r="G312" s="83" t="s">
        <v>11</v>
      </c>
      <c r="H312" s="1" t="s">
        <v>1119</v>
      </c>
    </row>
    <row r="313" spans="1:8" x14ac:dyDescent="0.25">
      <c r="A313" s="6">
        <v>1906</v>
      </c>
      <c r="B313" s="3">
        <v>45527</v>
      </c>
      <c r="C313" s="30" t="s">
        <v>1121</v>
      </c>
      <c r="D313" s="4">
        <v>48000</v>
      </c>
      <c r="E313" s="4">
        <v>0</v>
      </c>
      <c r="F313" s="150">
        <f t="shared" ref="F313:F315" si="17">D313+E313</f>
        <v>48000</v>
      </c>
      <c r="G313" s="37" t="s">
        <v>1122</v>
      </c>
      <c r="H313" s="1" t="s">
        <v>1236</v>
      </c>
    </row>
    <row r="314" spans="1:8" x14ac:dyDescent="0.25">
      <c r="A314" s="6">
        <v>1907</v>
      </c>
      <c r="B314" s="3">
        <v>45531</v>
      </c>
      <c r="C314" s="40" t="s">
        <v>995</v>
      </c>
      <c r="D314" s="82">
        <v>32400</v>
      </c>
      <c r="E314" s="82">
        <v>0</v>
      </c>
      <c r="F314" s="152">
        <f t="shared" si="17"/>
        <v>32400</v>
      </c>
      <c r="G314" s="83" t="s">
        <v>11</v>
      </c>
      <c r="H314" s="1" t="s">
        <v>1119</v>
      </c>
    </row>
    <row r="315" spans="1:8" x14ac:dyDescent="0.25">
      <c r="A315" s="6">
        <v>1908</v>
      </c>
      <c r="B315" s="3">
        <v>45531</v>
      </c>
      <c r="C315" s="40" t="s">
        <v>1238</v>
      </c>
      <c r="D315" s="82">
        <v>29310.34</v>
      </c>
      <c r="E315" s="82">
        <v>4689.66</v>
      </c>
      <c r="F315" s="153">
        <f t="shared" si="17"/>
        <v>34000</v>
      </c>
      <c r="G315" s="83" t="s">
        <v>11</v>
      </c>
      <c r="H315" s="1" t="s">
        <v>1239</v>
      </c>
    </row>
    <row r="316" spans="1:8" ht="13.15" x14ac:dyDescent="0.25">
      <c r="A316" s="6">
        <v>1909</v>
      </c>
      <c r="B316" s="3">
        <v>45532</v>
      </c>
      <c r="C316" s="40" t="s">
        <v>1237</v>
      </c>
      <c r="D316" s="82">
        <v>28600</v>
      </c>
      <c r="E316" s="82">
        <v>4576</v>
      </c>
      <c r="F316" s="150">
        <f t="shared" ref="F316:F332" si="18">SUM(D316:E316)</f>
        <v>33176</v>
      </c>
      <c r="G316" s="83" t="s">
        <v>1122</v>
      </c>
      <c r="H316" s="1" t="s">
        <v>1167</v>
      </c>
    </row>
    <row r="317" spans="1:8" x14ac:dyDescent="0.25">
      <c r="A317" s="6">
        <v>1910</v>
      </c>
      <c r="B317" s="3">
        <v>45532</v>
      </c>
      <c r="C317" s="40" t="s">
        <v>488</v>
      </c>
      <c r="D317" s="82">
        <v>7950</v>
      </c>
      <c r="E317" s="82">
        <v>0</v>
      </c>
      <c r="F317" s="82">
        <f t="shared" si="18"/>
        <v>7950</v>
      </c>
      <c r="G317" s="83" t="s">
        <v>11</v>
      </c>
      <c r="H317" s="1" t="s">
        <v>1119</v>
      </c>
    </row>
    <row r="318" spans="1:8" x14ac:dyDescent="0.25">
      <c r="A318" s="6">
        <v>1911</v>
      </c>
      <c r="B318" s="3">
        <v>45532</v>
      </c>
      <c r="C318" s="40" t="s">
        <v>254</v>
      </c>
      <c r="D318" s="82">
        <v>39800</v>
      </c>
      <c r="E318" s="82">
        <v>0</v>
      </c>
      <c r="F318" s="82">
        <f t="shared" si="18"/>
        <v>39800</v>
      </c>
      <c r="G318" s="83" t="s">
        <v>11</v>
      </c>
      <c r="H318" s="1" t="s">
        <v>1119</v>
      </c>
    </row>
    <row r="319" spans="1:8" x14ac:dyDescent="0.25">
      <c r="A319" s="6">
        <v>1912</v>
      </c>
      <c r="B319" s="3">
        <v>45532</v>
      </c>
      <c r="C319" s="154" t="s">
        <v>992</v>
      </c>
      <c r="D319" s="82">
        <v>17900</v>
      </c>
      <c r="E319" s="82">
        <v>0</v>
      </c>
      <c r="F319" s="82">
        <f t="shared" si="18"/>
        <v>17900</v>
      </c>
      <c r="G319" s="83" t="s">
        <v>11</v>
      </c>
      <c r="H319" s="1" t="s">
        <v>1119</v>
      </c>
    </row>
    <row r="320" spans="1:8" x14ac:dyDescent="0.25">
      <c r="A320" s="6">
        <v>1913</v>
      </c>
      <c r="B320" s="3">
        <v>45532</v>
      </c>
      <c r="C320" s="40" t="s">
        <v>918</v>
      </c>
      <c r="D320" s="82">
        <v>17900</v>
      </c>
      <c r="E320" s="82">
        <v>0</v>
      </c>
      <c r="F320" s="82">
        <f t="shared" si="18"/>
        <v>17900</v>
      </c>
      <c r="G320" s="83" t="s">
        <v>11</v>
      </c>
      <c r="H320" s="1" t="s">
        <v>1119</v>
      </c>
    </row>
    <row r="321" spans="1:8" ht="13.15" x14ac:dyDescent="0.25">
      <c r="A321" s="6">
        <v>1914</v>
      </c>
      <c r="B321" s="3">
        <v>45534</v>
      </c>
      <c r="C321" s="40" t="s">
        <v>963</v>
      </c>
      <c r="D321" s="82">
        <v>408972.31</v>
      </c>
      <c r="E321" s="82">
        <v>0</v>
      </c>
      <c r="F321" s="82">
        <f t="shared" si="18"/>
        <v>408972.31</v>
      </c>
      <c r="G321" s="83" t="s">
        <v>11</v>
      </c>
      <c r="H321" s="1" t="s">
        <v>947</v>
      </c>
    </row>
    <row r="322" spans="1:8" ht="13.15" x14ac:dyDescent="0.25">
      <c r="A322" s="6">
        <v>1915</v>
      </c>
      <c r="B322" s="3">
        <v>45534</v>
      </c>
      <c r="C322" s="40" t="s">
        <v>963</v>
      </c>
      <c r="D322" s="82">
        <v>196754.89</v>
      </c>
      <c r="E322" s="82">
        <v>0</v>
      </c>
      <c r="F322" s="82">
        <f t="shared" si="18"/>
        <v>196754.89</v>
      </c>
      <c r="G322" s="83" t="s">
        <v>11</v>
      </c>
      <c r="H322" s="1" t="s">
        <v>947</v>
      </c>
    </row>
    <row r="323" spans="1:8" ht="13.15" x14ac:dyDescent="0.25">
      <c r="A323" s="6">
        <v>1916</v>
      </c>
      <c r="B323" s="3">
        <v>45534</v>
      </c>
      <c r="C323" s="40" t="s">
        <v>963</v>
      </c>
      <c r="D323" s="82">
        <v>261588.29</v>
      </c>
      <c r="E323" s="82">
        <v>0</v>
      </c>
      <c r="F323" s="82">
        <f t="shared" si="18"/>
        <v>261588.29</v>
      </c>
      <c r="G323" s="83" t="s">
        <v>11</v>
      </c>
      <c r="H323" s="1" t="s">
        <v>947</v>
      </c>
    </row>
    <row r="324" spans="1:8" x14ac:dyDescent="0.25">
      <c r="A324" s="6">
        <v>1917</v>
      </c>
      <c r="B324" s="3">
        <v>45534</v>
      </c>
      <c r="C324" s="40" t="s">
        <v>355</v>
      </c>
      <c r="D324" s="82">
        <v>18800</v>
      </c>
      <c r="E324" s="82">
        <v>0</v>
      </c>
      <c r="F324" s="82">
        <f t="shared" si="18"/>
        <v>18800</v>
      </c>
      <c r="G324" s="83" t="s">
        <v>1068</v>
      </c>
      <c r="H324" s="1" t="s">
        <v>1119</v>
      </c>
    </row>
    <row r="325" spans="1:8" x14ac:dyDescent="0.25">
      <c r="A325" s="6">
        <v>1918</v>
      </c>
      <c r="B325" s="3">
        <v>45534</v>
      </c>
      <c r="C325" s="40" t="s">
        <v>442</v>
      </c>
      <c r="D325" s="82">
        <v>10000</v>
      </c>
      <c r="E325" s="82">
        <v>0</v>
      </c>
      <c r="F325" s="82">
        <f t="shared" si="18"/>
        <v>10000</v>
      </c>
      <c r="G325" s="83" t="s">
        <v>11</v>
      </c>
      <c r="H325" s="1" t="s">
        <v>1119</v>
      </c>
    </row>
    <row r="326" spans="1:8" ht="13.15" x14ac:dyDescent="0.25">
      <c r="A326" s="6">
        <v>1919</v>
      </c>
      <c r="B326" s="3">
        <v>45534</v>
      </c>
      <c r="C326" s="40" t="s">
        <v>963</v>
      </c>
      <c r="D326" s="82">
        <v>3139.32</v>
      </c>
      <c r="E326" s="82">
        <v>0</v>
      </c>
      <c r="F326" s="82">
        <f t="shared" si="18"/>
        <v>3139.32</v>
      </c>
      <c r="G326" s="83" t="s">
        <v>11</v>
      </c>
      <c r="H326" s="1" t="s">
        <v>947</v>
      </c>
    </row>
    <row r="327" spans="1:8" x14ac:dyDescent="0.25">
      <c r="A327" s="6">
        <v>1920</v>
      </c>
      <c r="B327" s="3">
        <v>45534</v>
      </c>
      <c r="C327" s="40" t="s">
        <v>405</v>
      </c>
      <c r="D327" s="82">
        <v>37600</v>
      </c>
      <c r="E327" s="82">
        <v>0</v>
      </c>
      <c r="F327" s="82">
        <f t="shared" si="18"/>
        <v>37600</v>
      </c>
      <c r="G327" s="83" t="s">
        <v>11</v>
      </c>
      <c r="H327" s="1" t="s">
        <v>1119</v>
      </c>
    </row>
    <row r="328" spans="1:8" x14ac:dyDescent="0.25">
      <c r="A328" s="6">
        <v>1921</v>
      </c>
      <c r="B328" s="3">
        <v>45534</v>
      </c>
      <c r="C328" s="40" t="s">
        <v>399</v>
      </c>
      <c r="D328" s="82">
        <v>35800</v>
      </c>
      <c r="E328" s="82">
        <v>0</v>
      </c>
      <c r="F328" s="82">
        <f t="shared" si="18"/>
        <v>35800</v>
      </c>
      <c r="G328" s="83" t="s">
        <v>11</v>
      </c>
      <c r="H328" s="1" t="s">
        <v>1119</v>
      </c>
    </row>
    <row r="329" spans="1:8" x14ac:dyDescent="0.25">
      <c r="A329" s="6">
        <v>1922</v>
      </c>
      <c r="B329" s="3">
        <v>45534</v>
      </c>
      <c r="C329" s="40" t="s">
        <v>494</v>
      </c>
      <c r="D329" s="82">
        <v>28800</v>
      </c>
      <c r="E329" s="82">
        <v>0</v>
      </c>
      <c r="F329" s="82">
        <f t="shared" si="18"/>
        <v>28800</v>
      </c>
      <c r="G329" s="83" t="s">
        <v>11</v>
      </c>
      <c r="H329" s="1" t="s">
        <v>1119</v>
      </c>
    </row>
    <row r="330" spans="1:8" x14ac:dyDescent="0.25">
      <c r="A330" s="6">
        <v>1923</v>
      </c>
      <c r="B330" s="3">
        <v>45534</v>
      </c>
      <c r="C330" s="40" t="s">
        <v>1241</v>
      </c>
      <c r="D330" s="82">
        <v>24900</v>
      </c>
      <c r="E330" s="82">
        <v>0</v>
      </c>
      <c r="F330" s="82">
        <f t="shared" si="18"/>
        <v>24900</v>
      </c>
      <c r="G330" s="83" t="s">
        <v>11</v>
      </c>
      <c r="H330" s="1" t="s">
        <v>1119</v>
      </c>
    </row>
    <row r="331" spans="1:8" x14ac:dyDescent="0.25">
      <c r="A331" s="6">
        <v>1924</v>
      </c>
      <c r="B331" s="3">
        <v>45534</v>
      </c>
      <c r="C331" s="40" t="s">
        <v>1242</v>
      </c>
      <c r="D331" s="82">
        <v>32400</v>
      </c>
      <c r="E331" s="82">
        <v>0</v>
      </c>
      <c r="F331" s="82">
        <f t="shared" si="18"/>
        <v>32400</v>
      </c>
      <c r="G331" s="83" t="s">
        <v>11</v>
      </c>
      <c r="H331" s="1" t="s">
        <v>1119</v>
      </c>
    </row>
    <row r="332" spans="1:8" x14ac:dyDescent="0.25">
      <c r="A332" s="6">
        <v>1925</v>
      </c>
      <c r="B332" s="3">
        <v>45534</v>
      </c>
      <c r="C332" s="40" t="s">
        <v>1203</v>
      </c>
      <c r="D332" s="82">
        <v>37600</v>
      </c>
      <c r="E332" s="82">
        <v>0</v>
      </c>
      <c r="F332" s="82">
        <f t="shared" si="18"/>
        <v>37600</v>
      </c>
      <c r="G332" s="83" t="s">
        <v>11</v>
      </c>
      <c r="H332" s="1" t="s">
        <v>1119</v>
      </c>
    </row>
    <row r="333" spans="1:8" ht="13.15" x14ac:dyDescent="0.25">
      <c r="B333" s="3"/>
      <c r="C333" s="40"/>
      <c r="D333" s="82"/>
      <c r="E333" s="82"/>
      <c r="F333" s="82"/>
      <c r="G333" s="83"/>
    </row>
    <row r="334" spans="1:8" ht="13.15" x14ac:dyDescent="0.25">
      <c r="B334" s="3"/>
      <c r="C334" s="23" t="s">
        <v>1243</v>
      </c>
      <c r="D334" s="82">
        <f>SUM(D304:D333)</f>
        <v>1770230.99</v>
      </c>
      <c r="E334" s="82">
        <f t="shared" ref="E334:F334" si="19">SUM(E304:E333)</f>
        <v>17732.190000000002</v>
      </c>
      <c r="F334" s="82">
        <f t="shared" si="19"/>
        <v>1787963.18</v>
      </c>
      <c r="G334" s="83"/>
    </row>
    <row r="335" spans="1:8" x14ac:dyDescent="0.25">
      <c r="B335" s="3"/>
      <c r="C335" s="1" t="s">
        <v>837</v>
      </c>
      <c r="D335" s="82">
        <v>5677.5</v>
      </c>
      <c r="E335" s="82"/>
      <c r="F335" s="82"/>
      <c r="G335" s="83"/>
    </row>
    <row r="336" spans="1:8" ht="13.15" x14ac:dyDescent="0.25">
      <c r="B336" s="3"/>
      <c r="C336" s="1" t="s">
        <v>1246</v>
      </c>
      <c r="D336" s="82">
        <v>47829.04</v>
      </c>
      <c r="E336" s="82"/>
      <c r="F336" s="82"/>
      <c r="G336" s="83"/>
    </row>
    <row r="337" spans="2:7" ht="13.15" x14ac:dyDescent="0.25">
      <c r="B337" s="3"/>
      <c r="C337" s="42" t="s">
        <v>1245</v>
      </c>
      <c r="D337" s="82">
        <f>SUM(D334:D336)</f>
        <v>1823737.53</v>
      </c>
      <c r="E337" s="82"/>
      <c r="F337" s="82"/>
      <c r="G337" s="83"/>
    </row>
    <row r="338" spans="2:7" ht="13.15" x14ac:dyDescent="0.25">
      <c r="B338" s="3"/>
      <c r="C338" s="40"/>
      <c r="D338" s="82"/>
      <c r="E338" s="82"/>
      <c r="F338" s="82"/>
      <c r="G338" s="83"/>
    </row>
    <row r="339" spans="2:7" ht="13.15" x14ac:dyDescent="0.25">
      <c r="B339" s="3"/>
      <c r="C339" s="40"/>
      <c r="D339" s="82">
        <f>D337-D340</f>
        <v>0</v>
      </c>
      <c r="E339" s="82"/>
      <c r="F339" s="82"/>
      <c r="G339" s="83"/>
    </row>
    <row r="340" spans="2:7" ht="13.15" x14ac:dyDescent="0.25">
      <c r="B340" s="3"/>
      <c r="C340" s="42" t="s">
        <v>76</v>
      </c>
      <c r="D340" s="82">
        <f>SUM(D341:D349)</f>
        <v>1823737.53</v>
      </c>
      <c r="E340" s="82"/>
      <c r="F340" s="82"/>
      <c r="G340" s="83"/>
    </row>
    <row r="341" spans="2:7" ht="13.15" x14ac:dyDescent="0.25">
      <c r="B341" s="3"/>
      <c r="C341" s="42" t="s">
        <v>1057</v>
      </c>
      <c r="D341" s="82">
        <v>20000</v>
      </c>
      <c r="E341" s="82"/>
      <c r="F341" s="82"/>
      <c r="G341" s="83"/>
    </row>
    <row r="342" spans="2:7" ht="13.15" x14ac:dyDescent="0.25">
      <c r="B342" s="3"/>
      <c r="C342" s="42" t="s">
        <v>77</v>
      </c>
      <c r="D342" s="82">
        <v>52915.839999999997</v>
      </c>
      <c r="E342" s="82"/>
      <c r="F342" s="82"/>
      <c r="G342" s="83"/>
    </row>
    <row r="343" spans="2:7" ht="13.15" x14ac:dyDescent="0.25">
      <c r="B343" s="3"/>
      <c r="C343" s="42" t="s">
        <v>1252</v>
      </c>
      <c r="D343" s="82">
        <v>357910.34</v>
      </c>
      <c r="E343" s="82"/>
      <c r="F343" s="82"/>
      <c r="G343" s="83"/>
    </row>
    <row r="344" spans="2:7" ht="13.15" x14ac:dyDescent="0.25">
      <c r="B344" s="3"/>
      <c r="C344" s="41" t="s">
        <v>1058</v>
      </c>
      <c r="D344" s="82">
        <f>720950-300000</f>
        <v>420950</v>
      </c>
      <c r="E344" s="82"/>
      <c r="F344" s="82"/>
      <c r="G344" s="83"/>
    </row>
    <row r="345" spans="2:7" ht="13.15" x14ac:dyDescent="0.25">
      <c r="B345" s="3"/>
      <c r="C345" s="42" t="s">
        <v>78</v>
      </c>
      <c r="D345" s="82"/>
      <c r="E345" s="82"/>
      <c r="F345" s="82"/>
      <c r="G345" s="83"/>
    </row>
    <row r="346" spans="2:7" ht="13.15" x14ac:dyDescent="0.25">
      <c r="B346" s="3"/>
      <c r="C346" s="41" t="s">
        <v>1106</v>
      </c>
      <c r="D346" s="82">
        <v>5677.5</v>
      </c>
      <c r="E346" s="82"/>
      <c r="F346" s="82"/>
      <c r="G346" s="83"/>
    </row>
    <row r="347" spans="2:7" ht="13.15" x14ac:dyDescent="0.25">
      <c r="B347" s="3"/>
      <c r="C347" s="41" t="s">
        <v>1215</v>
      </c>
      <c r="D347" s="82"/>
      <c r="E347" s="82"/>
      <c r="F347" s="82"/>
      <c r="G347" s="83"/>
    </row>
    <row r="348" spans="2:7" ht="13.15" x14ac:dyDescent="0.25">
      <c r="B348" s="3"/>
      <c r="C348" s="42" t="s">
        <v>968</v>
      </c>
      <c r="D348" s="82">
        <v>918283.85</v>
      </c>
      <c r="E348" s="82"/>
      <c r="F348" s="82"/>
      <c r="G348" s="83"/>
    </row>
    <row r="349" spans="2:7" ht="13.15" x14ac:dyDescent="0.25">
      <c r="B349" s="3"/>
      <c r="C349" s="42" t="s">
        <v>1253</v>
      </c>
      <c r="D349" s="82">
        <v>48000</v>
      </c>
      <c r="E349" s="82"/>
      <c r="F349" s="82"/>
      <c r="G349" s="83"/>
    </row>
    <row r="350" spans="2:7" ht="13.15" x14ac:dyDescent="0.25">
      <c r="B350" s="3"/>
      <c r="C350" s="40"/>
      <c r="D350" s="82"/>
      <c r="E350" s="82"/>
      <c r="F350" s="82"/>
      <c r="G350" s="83"/>
    </row>
    <row r="351" spans="2:7" ht="13.15" x14ac:dyDescent="0.25">
      <c r="B351" s="3"/>
      <c r="C351" s="40"/>
      <c r="D351" s="82"/>
      <c r="E351" s="82"/>
      <c r="F351" s="82"/>
      <c r="G351" s="83"/>
    </row>
    <row r="352" spans="2:7" ht="13.15" x14ac:dyDescent="0.25">
      <c r="B352" s="3"/>
    </row>
    <row r="353" spans="1:17" s="5" customFormat="1" ht="24" customHeight="1" x14ac:dyDescent="0.3">
      <c r="A353" s="165" t="s">
        <v>54</v>
      </c>
      <c r="B353" s="165"/>
      <c r="C353" s="165"/>
      <c r="D353" s="165"/>
      <c r="E353" s="165"/>
      <c r="F353" s="165"/>
      <c r="G353" s="165"/>
      <c r="H353" s="165"/>
    </row>
    <row r="354" spans="1:17" s="5" customFormat="1" ht="21.75" customHeight="1" x14ac:dyDescent="0.3">
      <c r="A354" s="166" t="s">
        <v>43</v>
      </c>
      <c r="B354" s="166"/>
      <c r="C354" s="166"/>
      <c r="D354" s="166"/>
      <c r="E354" s="166"/>
      <c r="F354" s="166"/>
      <c r="G354" s="166"/>
      <c r="H354" s="166"/>
    </row>
    <row r="355" spans="1:17" ht="15.75" customHeight="1" x14ac:dyDescent="0.25">
      <c r="A355" s="164" t="s">
        <v>22</v>
      </c>
      <c r="B355" s="164"/>
      <c r="C355" s="164"/>
      <c r="D355" s="164"/>
      <c r="E355" s="164"/>
      <c r="F355" s="164"/>
      <c r="G355" s="164"/>
      <c r="H355" s="164"/>
      <c r="I355" s="49"/>
      <c r="J355" s="49"/>
      <c r="K355" s="49"/>
      <c r="L355" s="49"/>
      <c r="M355" s="49"/>
      <c r="N355" s="49"/>
      <c r="O355" s="49"/>
      <c r="P355" s="49"/>
      <c r="Q355" s="49"/>
    </row>
    <row r="356" spans="1:17" s="5" customFormat="1" ht="26.25" customHeight="1" x14ac:dyDescent="0.3">
      <c r="A356" s="50" t="s">
        <v>0</v>
      </c>
      <c r="B356" s="51" t="s">
        <v>1</v>
      </c>
      <c r="C356" s="52" t="s">
        <v>2</v>
      </c>
      <c r="D356" s="53" t="s">
        <v>3</v>
      </c>
      <c r="E356" s="53" t="s">
        <v>4</v>
      </c>
      <c r="F356" s="53" t="s">
        <v>5</v>
      </c>
      <c r="G356" s="55" t="s">
        <v>39</v>
      </c>
      <c r="H356" s="54" t="s">
        <v>6</v>
      </c>
    </row>
    <row r="357" spans="1:17" s="5" customFormat="1" ht="18" customHeight="1" x14ac:dyDescent="0.3">
      <c r="A357" s="6">
        <v>1926</v>
      </c>
      <c r="B357" s="156">
        <v>45538</v>
      </c>
      <c r="C357" s="1" t="s">
        <v>1263</v>
      </c>
      <c r="D357" s="4">
        <v>68494.64</v>
      </c>
      <c r="E357" s="4">
        <v>10959.14</v>
      </c>
      <c r="F357" s="4">
        <f t="shared" ref="F357:F359" si="20">SUM(D357,E357)</f>
        <v>79453.78</v>
      </c>
      <c r="G357" s="37" t="s">
        <v>11</v>
      </c>
      <c r="H357" s="169" t="s">
        <v>850</v>
      </c>
      <c r="I357" s="169"/>
    </row>
    <row r="358" spans="1:17" s="5" customFormat="1" ht="15.6" customHeight="1" x14ac:dyDescent="0.3">
      <c r="A358" s="6">
        <v>1927</v>
      </c>
      <c r="B358" s="156">
        <v>45539</v>
      </c>
      <c r="C358" s="1" t="s">
        <v>1177</v>
      </c>
      <c r="D358" s="4">
        <v>6000</v>
      </c>
      <c r="E358" s="4">
        <v>960</v>
      </c>
      <c r="F358" s="4">
        <f t="shared" si="20"/>
        <v>6960</v>
      </c>
      <c r="G358" s="37" t="s">
        <v>11</v>
      </c>
      <c r="H358" s="169" t="s">
        <v>1264</v>
      </c>
      <c r="I358" s="169"/>
    </row>
    <row r="359" spans="1:17" s="5" customFormat="1" ht="16.899999999999999" customHeight="1" x14ac:dyDescent="0.3">
      <c r="A359" s="6">
        <v>1928</v>
      </c>
      <c r="B359" s="156">
        <v>45544</v>
      </c>
      <c r="C359" s="1" t="s">
        <v>1237</v>
      </c>
      <c r="D359" s="4">
        <v>28600</v>
      </c>
      <c r="E359" s="4">
        <v>4576</v>
      </c>
      <c r="F359" s="177">
        <f t="shared" si="20"/>
        <v>33176</v>
      </c>
      <c r="G359" s="178" t="s">
        <v>1122</v>
      </c>
      <c r="H359" s="169" t="s">
        <v>1265</v>
      </c>
      <c r="I359" s="169"/>
    </row>
    <row r="360" spans="1:17" ht="16.149999999999999" customHeight="1" x14ac:dyDescent="0.25">
      <c r="A360" s="6">
        <v>1929</v>
      </c>
      <c r="B360" s="156">
        <v>45545</v>
      </c>
      <c r="C360" s="1" t="s">
        <v>357</v>
      </c>
      <c r="D360" s="4">
        <v>17900</v>
      </c>
      <c r="F360" s="4">
        <f>SUM(D360,E360)</f>
        <v>17900</v>
      </c>
      <c r="G360" s="178" t="s">
        <v>11</v>
      </c>
      <c r="H360" s="169" t="s">
        <v>1119</v>
      </c>
      <c r="I360" s="169"/>
    </row>
    <row r="361" spans="1:17" x14ac:dyDescent="0.25">
      <c r="A361" s="6">
        <v>1930</v>
      </c>
      <c r="B361" s="3">
        <v>45545</v>
      </c>
      <c r="C361" s="1" t="s">
        <v>286</v>
      </c>
      <c r="D361" s="4">
        <v>9720</v>
      </c>
      <c r="F361" s="4">
        <f t="shared" ref="F361:F373" si="21">SUM(D361,E361)</f>
        <v>9720</v>
      </c>
      <c r="G361" s="178" t="s">
        <v>11</v>
      </c>
      <c r="H361" s="1" t="s">
        <v>1119</v>
      </c>
    </row>
    <row r="362" spans="1:17" x14ac:dyDescent="0.25">
      <c r="A362" s="6">
        <v>1931</v>
      </c>
      <c r="B362" s="3">
        <v>45546</v>
      </c>
      <c r="C362" s="1" t="s">
        <v>1260</v>
      </c>
      <c r="D362" s="4">
        <v>8950</v>
      </c>
      <c r="F362" s="4">
        <f t="shared" si="21"/>
        <v>8950</v>
      </c>
      <c r="G362" s="178" t="s">
        <v>1064</v>
      </c>
      <c r="H362" s="169" t="s">
        <v>1119</v>
      </c>
      <c r="I362" s="169"/>
    </row>
    <row r="363" spans="1:17" x14ac:dyDescent="0.25">
      <c r="A363" s="6">
        <v>1932</v>
      </c>
      <c r="B363" s="3">
        <v>45546</v>
      </c>
      <c r="C363" s="1" t="s">
        <v>1261</v>
      </c>
      <c r="D363" s="4">
        <v>42800</v>
      </c>
      <c r="F363" s="4">
        <f t="shared" si="21"/>
        <v>42800</v>
      </c>
      <c r="G363" s="178" t="s">
        <v>11</v>
      </c>
      <c r="H363" s="169" t="s">
        <v>1119</v>
      </c>
      <c r="I363" s="169"/>
    </row>
    <row r="364" spans="1:17" ht="13.5" customHeight="1" x14ac:dyDescent="0.25">
      <c r="A364" s="6">
        <v>1933</v>
      </c>
      <c r="B364" s="3">
        <v>45546</v>
      </c>
      <c r="C364" s="1" t="s">
        <v>765</v>
      </c>
      <c r="D364" s="4">
        <v>19700</v>
      </c>
      <c r="F364" s="4">
        <f t="shared" si="21"/>
        <v>19700</v>
      </c>
      <c r="G364" s="178" t="s">
        <v>11</v>
      </c>
      <c r="H364" s="169" t="s">
        <v>1119</v>
      </c>
      <c r="I364" s="169"/>
    </row>
    <row r="365" spans="1:17" ht="13.5" customHeight="1" x14ac:dyDescent="0.25">
      <c r="A365" s="6">
        <v>1934</v>
      </c>
      <c r="B365" s="3">
        <v>45546</v>
      </c>
      <c r="C365" s="1" t="s">
        <v>1262</v>
      </c>
      <c r="D365" s="4">
        <v>52100</v>
      </c>
      <c r="F365" s="4">
        <f t="shared" si="21"/>
        <v>52100</v>
      </c>
      <c r="G365" s="178" t="s">
        <v>1064</v>
      </c>
      <c r="H365" s="169" t="s">
        <v>1119</v>
      </c>
      <c r="I365" s="169"/>
    </row>
    <row r="366" spans="1:17" ht="13.5" customHeight="1" x14ac:dyDescent="0.25">
      <c r="A366" s="6">
        <v>1935</v>
      </c>
      <c r="B366" s="3">
        <v>45546</v>
      </c>
      <c r="C366" s="1" t="s">
        <v>746</v>
      </c>
      <c r="D366" s="4">
        <v>35800</v>
      </c>
      <c r="F366" s="177">
        <f t="shared" si="21"/>
        <v>35800</v>
      </c>
      <c r="G366" s="178" t="s">
        <v>1122</v>
      </c>
      <c r="H366" s="169" t="s">
        <v>1119</v>
      </c>
      <c r="I366" s="169"/>
    </row>
    <row r="367" spans="1:17" x14ac:dyDescent="0.25">
      <c r="A367" s="6">
        <v>1936</v>
      </c>
      <c r="B367" s="3">
        <v>45552</v>
      </c>
      <c r="C367" s="1" t="s">
        <v>1266</v>
      </c>
      <c r="D367" s="4">
        <v>167397.06</v>
      </c>
      <c r="E367" s="4">
        <v>26783.53</v>
      </c>
      <c r="F367" s="4">
        <f t="shared" si="21"/>
        <v>194180.59</v>
      </c>
      <c r="G367" s="37" t="s">
        <v>11</v>
      </c>
      <c r="H367" s="169" t="s">
        <v>850</v>
      </c>
      <c r="I367" s="169"/>
    </row>
    <row r="368" spans="1:17" ht="13.5" customHeight="1" x14ac:dyDescent="0.25">
      <c r="A368" s="6">
        <v>1937</v>
      </c>
      <c r="B368" s="3">
        <v>45552</v>
      </c>
      <c r="C368" s="1" t="s">
        <v>898</v>
      </c>
      <c r="D368" s="4">
        <v>35800</v>
      </c>
      <c r="F368" s="4">
        <f t="shared" si="21"/>
        <v>35800</v>
      </c>
      <c r="G368" s="37" t="s">
        <v>1064</v>
      </c>
      <c r="H368" s="169" t="s">
        <v>1119</v>
      </c>
      <c r="I368" s="169"/>
    </row>
    <row r="369" spans="1:17" ht="13.5" customHeight="1" x14ac:dyDescent="0.25">
      <c r="A369" s="6">
        <v>1938</v>
      </c>
      <c r="B369" s="3">
        <v>45552</v>
      </c>
      <c r="C369" s="1" t="s">
        <v>1267</v>
      </c>
      <c r="D369" s="4">
        <v>17900</v>
      </c>
      <c r="F369" s="4">
        <f t="shared" si="21"/>
        <v>17900</v>
      </c>
      <c r="G369" s="37" t="s">
        <v>11</v>
      </c>
      <c r="H369" s="169" t="s">
        <v>1119</v>
      </c>
      <c r="I369" s="169"/>
    </row>
    <row r="370" spans="1:17" x14ac:dyDescent="0.25">
      <c r="B370" s="3"/>
      <c r="F370" s="4">
        <f t="shared" si="21"/>
        <v>0</v>
      </c>
      <c r="H370" s="40"/>
    </row>
    <row r="371" spans="1:17" ht="13.15" x14ac:dyDescent="0.25">
      <c r="B371" s="3"/>
      <c r="F371" s="4">
        <f t="shared" si="21"/>
        <v>0</v>
      </c>
      <c r="H371" s="40"/>
    </row>
    <row r="372" spans="1:17" ht="13.15" x14ac:dyDescent="0.25">
      <c r="B372" s="3"/>
      <c r="F372" s="4">
        <f t="shared" si="21"/>
        <v>0</v>
      </c>
      <c r="H372" s="40"/>
    </row>
    <row r="373" spans="1:17" ht="13.15" x14ac:dyDescent="0.25">
      <c r="F373" s="4">
        <f t="shared" si="21"/>
        <v>0</v>
      </c>
    </row>
    <row r="375" spans="1:17" s="5" customFormat="1" ht="24" customHeight="1" x14ac:dyDescent="0.3">
      <c r="A375" s="165" t="s">
        <v>54</v>
      </c>
      <c r="B375" s="165"/>
      <c r="C375" s="165"/>
      <c r="D375" s="165"/>
      <c r="E375" s="165"/>
      <c r="F375" s="165"/>
      <c r="G375" s="165"/>
      <c r="H375" s="165"/>
    </row>
    <row r="376" spans="1:17" s="5" customFormat="1" ht="21.75" customHeight="1" x14ac:dyDescent="0.3">
      <c r="A376" s="166" t="s">
        <v>43</v>
      </c>
      <c r="B376" s="166"/>
      <c r="C376" s="166"/>
      <c r="D376" s="166"/>
      <c r="E376" s="166"/>
      <c r="F376" s="166"/>
      <c r="G376" s="166"/>
      <c r="H376" s="166"/>
    </row>
    <row r="377" spans="1:17" ht="15.75" customHeight="1" x14ac:dyDescent="0.25">
      <c r="A377" s="164" t="s">
        <v>24</v>
      </c>
      <c r="B377" s="164"/>
      <c r="C377" s="164"/>
      <c r="D377" s="164"/>
      <c r="E377" s="164"/>
      <c r="F377" s="164"/>
      <c r="G377" s="164"/>
      <c r="H377" s="164"/>
      <c r="I377" s="49"/>
      <c r="J377" s="49"/>
      <c r="K377" s="49"/>
      <c r="L377" s="49"/>
      <c r="M377" s="49"/>
      <c r="N377" s="49"/>
      <c r="O377" s="49"/>
      <c r="P377" s="49"/>
      <c r="Q377" s="49"/>
    </row>
    <row r="378" spans="1:17" s="5" customFormat="1" ht="26.25" customHeight="1" x14ac:dyDescent="0.3">
      <c r="A378" s="50" t="s">
        <v>0</v>
      </c>
      <c r="B378" s="51" t="s">
        <v>1</v>
      </c>
      <c r="C378" s="52" t="s">
        <v>2</v>
      </c>
      <c r="D378" s="53" t="s">
        <v>3</v>
      </c>
      <c r="E378" s="53" t="s">
        <v>4</v>
      </c>
      <c r="F378" s="53" t="s">
        <v>5</v>
      </c>
      <c r="G378" s="55" t="s">
        <v>39</v>
      </c>
      <c r="H378" s="54" t="s">
        <v>6</v>
      </c>
    </row>
    <row r="379" spans="1:17" ht="13.15" x14ac:dyDescent="0.25">
      <c r="B379" s="3"/>
      <c r="H379" s="40"/>
    </row>
    <row r="380" spans="1:17" ht="13.15" x14ac:dyDescent="0.25">
      <c r="B380" s="3"/>
      <c r="H380" s="40"/>
    </row>
    <row r="381" spans="1:17" ht="13.15" x14ac:dyDescent="0.25">
      <c r="B381" s="39"/>
    </row>
    <row r="382" spans="1:17" x14ac:dyDescent="0.25">
      <c r="B382" s="39"/>
      <c r="C382" s="42"/>
    </row>
    <row r="383" spans="1:17" x14ac:dyDescent="0.25">
      <c r="B383" s="39"/>
      <c r="C383" s="41"/>
    </row>
    <row r="384" spans="1:17" x14ac:dyDescent="0.25">
      <c r="B384" s="39"/>
      <c r="C384" s="41"/>
    </row>
    <row r="385" spans="1:17" x14ac:dyDescent="0.25">
      <c r="B385" s="39"/>
      <c r="C385" s="41"/>
    </row>
    <row r="386" spans="1:17" x14ac:dyDescent="0.25">
      <c r="B386" s="39"/>
      <c r="C386" s="41"/>
    </row>
    <row r="387" spans="1:17" x14ac:dyDescent="0.25">
      <c r="B387" s="39"/>
      <c r="C387" s="42"/>
    </row>
    <row r="388" spans="1:17" x14ac:dyDescent="0.25">
      <c r="B388" s="39"/>
      <c r="C388" s="42"/>
    </row>
    <row r="389" spans="1:17" x14ac:dyDescent="0.25">
      <c r="B389" s="39"/>
      <c r="C389" s="41"/>
      <c r="I389" s="4"/>
    </row>
    <row r="390" spans="1:17" x14ac:dyDescent="0.25">
      <c r="B390" s="39"/>
      <c r="C390" s="42"/>
      <c r="H390" s="4"/>
    </row>
    <row r="391" spans="1:17" x14ac:dyDescent="0.25">
      <c r="B391" s="39"/>
      <c r="C391" s="42"/>
      <c r="H391" s="4"/>
    </row>
    <row r="392" spans="1:17" x14ac:dyDescent="0.25">
      <c r="B392" s="39"/>
      <c r="C392" s="42"/>
      <c r="H392" s="4"/>
    </row>
    <row r="393" spans="1:17" x14ac:dyDescent="0.25">
      <c r="B393" s="39"/>
      <c r="C393" s="42"/>
      <c r="H393" s="4"/>
    </row>
    <row r="394" spans="1:17" x14ac:dyDescent="0.25">
      <c r="B394" s="39"/>
      <c r="C394" s="42"/>
      <c r="H394" s="4"/>
    </row>
    <row r="395" spans="1:17" s="5" customFormat="1" ht="24" customHeight="1" x14ac:dyDescent="0.3">
      <c r="A395" s="165" t="s">
        <v>54</v>
      </c>
      <c r="B395" s="165"/>
      <c r="C395" s="165"/>
      <c r="D395" s="165"/>
      <c r="E395" s="165"/>
      <c r="F395" s="165"/>
      <c r="G395" s="165"/>
      <c r="H395" s="165"/>
    </row>
    <row r="396" spans="1:17" s="5" customFormat="1" ht="21.75" customHeight="1" x14ac:dyDescent="0.3">
      <c r="A396" s="166" t="s">
        <v>43</v>
      </c>
      <c r="B396" s="166"/>
      <c r="C396" s="166"/>
      <c r="D396" s="166"/>
      <c r="E396" s="166"/>
      <c r="F396" s="166"/>
      <c r="G396" s="166"/>
      <c r="H396" s="166"/>
    </row>
    <row r="397" spans="1:17" ht="15.75" customHeight="1" x14ac:dyDescent="0.25">
      <c r="A397" s="164" t="s">
        <v>27</v>
      </c>
      <c r="B397" s="164"/>
      <c r="C397" s="164"/>
      <c r="D397" s="164"/>
      <c r="E397" s="164"/>
      <c r="F397" s="164"/>
      <c r="G397" s="164"/>
      <c r="H397" s="164"/>
      <c r="I397" s="49"/>
      <c r="J397" s="49"/>
      <c r="K397" s="49"/>
      <c r="L397" s="49"/>
      <c r="M397" s="49"/>
      <c r="N397" s="49"/>
      <c r="O397" s="49"/>
      <c r="P397" s="49"/>
      <c r="Q397" s="49"/>
    </row>
    <row r="398" spans="1:17" s="5" customFormat="1" ht="26.25" customHeight="1" x14ac:dyDescent="0.3">
      <c r="A398" s="50" t="s">
        <v>0</v>
      </c>
      <c r="B398" s="51" t="s">
        <v>1</v>
      </c>
      <c r="C398" s="52" t="s">
        <v>2</v>
      </c>
      <c r="D398" s="53" t="s">
        <v>3</v>
      </c>
      <c r="E398" s="53" t="s">
        <v>4</v>
      </c>
      <c r="F398" s="53" t="s">
        <v>5</v>
      </c>
      <c r="G398" s="55" t="s">
        <v>39</v>
      </c>
      <c r="H398" s="54" t="s">
        <v>6</v>
      </c>
    </row>
    <row r="399" spans="1:17" x14ac:dyDescent="0.25">
      <c r="B399" s="3"/>
      <c r="H399" s="40"/>
    </row>
    <row r="400" spans="1:17" x14ac:dyDescent="0.25">
      <c r="B400" s="3"/>
      <c r="H400" s="40"/>
    </row>
    <row r="401" spans="1:8" x14ac:dyDescent="0.25">
      <c r="B401" s="3"/>
      <c r="H401" s="40"/>
    </row>
    <row r="402" spans="1:8" x14ac:dyDescent="0.25">
      <c r="B402" s="3"/>
      <c r="H402" s="40"/>
    </row>
    <row r="403" spans="1:8" x14ac:dyDescent="0.25">
      <c r="B403" s="3"/>
      <c r="H403" s="40"/>
    </row>
    <row r="404" spans="1:8" x14ac:dyDescent="0.25">
      <c r="B404" s="3"/>
      <c r="H404" s="40"/>
    </row>
    <row r="405" spans="1:8" x14ac:dyDescent="0.25">
      <c r="B405" s="3"/>
      <c r="H405" s="40"/>
    </row>
    <row r="406" spans="1:8" x14ac:dyDescent="0.25">
      <c r="B406" s="3"/>
      <c r="H406" s="40"/>
    </row>
    <row r="407" spans="1:8" x14ac:dyDescent="0.25">
      <c r="B407" s="3"/>
      <c r="H407" s="40"/>
    </row>
    <row r="408" spans="1:8" x14ac:dyDescent="0.25">
      <c r="B408" s="3"/>
      <c r="H408" s="40"/>
    </row>
    <row r="409" spans="1:8" x14ac:dyDescent="0.25">
      <c r="B409" s="3"/>
      <c r="H409" s="40"/>
    </row>
    <row r="410" spans="1:8" x14ac:dyDescent="0.25">
      <c r="B410" s="3"/>
      <c r="H410" s="40"/>
    </row>
    <row r="411" spans="1:8" x14ac:dyDescent="0.25">
      <c r="B411" s="3"/>
      <c r="H411" s="40"/>
    </row>
    <row r="412" spans="1:8" x14ac:dyDescent="0.25">
      <c r="B412" s="3"/>
      <c r="H412" s="40"/>
    </row>
    <row r="413" spans="1:8" x14ac:dyDescent="0.25">
      <c r="B413" s="3"/>
      <c r="H413" s="40"/>
    </row>
    <row r="414" spans="1:8" x14ac:dyDescent="0.25">
      <c r="C414" s="23"/>
    </row>
    <row r="415" spans="1:8" x14ac:dyDescent="0.25">
      <c r="B415" s="39"/>
    </row>
    <row r="416" spans="1:8" s="5" customFormat="1" ht="24" customHeight="1" x14ac:dyDescent="0.3">
      <c r="A416" s="165" t="s">
        <v>54</v>
      </c>
      <c r="B416" s="165"/>
      <c r="C416" s="165"/>
      <c r="D416" s="165"/>
      <c r="E416" s="165"/>
      <c r="F416" s="165"/>
      <c r="G416" s="165"/>
      <c r="H416" s="165"/>
    </row>
    <row r="417" spans="1:17" s="5" customFormat="1" ht="21.75" customHeight="1" x14ac:dyDescent="0.3">
      <c r="A417" s="166" t="s">
        <v>43</v>
      </c>
      <c r="B417" s="166"/>
      <c r="C417" s="166"/>
      <c r="D417" s="166"/>
      <c r="E417" s="166"/>
      <c r="F417" s="166"/>
      <c r="G417" s="166"/>
      <c r="H417" s="166"/>
    </row>
    <row r="418" spans="1:17" ht="15.75" customHeight="1" x14ac:dyDescent="0.25">
      <c r="A418" s="164" t="s">
        <v>28</v>
      </c>
      <c r="B418" s="164"/>
      <c r="C418" s="164"/>
      <c r="D418" s="164"/>
      <c r="E418" s="164"/>
      <c r="F418" s="164"/>
      <c r="G418" s="164"/>
      <c r="H418" s="164"/>
      <c r="I418" s="49"/>
      <c r="J418" s="49"/>
      <c r="K418" s="49"/>
      <c r="L418" s="49"/>
      <c r="M418" s="49"/>
      <c r="N418" s="49"/>
      <c r="O418" s="49"/>
      <c r="P418" s="49"/>
      <c r="Q418" s="49"/>
    </row>
    <row r="419" spans="1:17" s="5" customFormat="1" ht="26.25" customHeight="1" x14ac:dyDescent="0.3">
      <c r="A419" s="50" t="s">
        <v>0</v>
      </c>
      <c r="B419" s="51" t="s">
        <v>1</v>
      </c>
      <c r="C419" s="52" t="s">
        <v>2</v>
      </c>
      <c r="D419" s="53" t="s">
        <v>3</v>
      </c>
      <c r="E419" s="53" t="s">
        <v>4</v>
      </c>
      <c r="F419" s="53" t="s">
        <v>5</v>
      </c>
      <c r="G419" s="55" t="s">
        <v>39</v>
      </c>
      <c r="H419" s="54" t="s">
        <v>6</v>
      </c>
    </row>
    <row r="420" spans="1:17" x14ac:dyDescent="0.25">
      <c r="B420" s="3"/>
      <c r="H420" s="40"/>
    </row>
    <row r="421" spans="1:17" x14ac:dyDescent="0.25">
      <c r="B421" s="3"/>
      <c r="H421" s="40"/>
    </row>
    <row r="422" spans="1:17" x14ac:dyDescent="0.25">
      <c r="B422" s="3"/>
      <c r="H422" s="40"/>
    </row>
    <row r="423" spans="1:17" x14ac:dyDescent="0.25">
      <c r="B423" s="3"/>
      <c r="H423" s="40"/>
    </row>
    <row r="424" spans="1:17" x14ac:dyDescent="0.25">
      <c r="B424" s="3"/>
      <c r="H424" s="40"/>
    </row>
    <row r="425" spans="1:17" x14ac:dyDescent="0.25">
      <c r="B425" s="3"/>
      <c r="H425" s="40"/>
    </row>
    <row r="426" spans="1:17" x14ac:dyDescent="0.25">
      <c r="B426" s="3"/>
      <c r="H426" s="40"/>
    </row>
    <row r="427" spans="1:17" x14ac:dyDescent="0.25">
      <c r="B427" s="3"/>
      <c r="H427" s="40"/>
    </row>
    <row r="428" spans="1:17" x14ac:dyDescent="0.25">
      <c r="B428" s="39"/>
    </row>
    <row r="429" spans="1:17" x14ac:dyDescent="0.25">
      <c r="C429" s="23"/>
    </row>
    <row r="430" spans="1:17" x14ac:dyDescent="0.25">
      <c r="B430" s="39"/>
    </row>
    <row r="431" spans="1:17" x14ac:dyDescent="0.25">
      <c r="B431" s="39"/>
    </row>
    <row r="432" spans="1:17" x14ac:dyDescent="0.25">
      <c r="B432" s="39"/>
    </row>
    <row r="433" spans="2:8" x14ac:dyDescent="0.25">
      <c r="B433" s="39"/>
      <c r="C433" s="47"/>
      <c r="H433" s="4"/>
    </row>
    <row r="434" spans="2:8" x14ac:dyDescent="0.25">
      <c r="B434" s="39"/>
      <c r="C434" s="47"/>
    </row>
    <row r="435" spans="2:8" x14ac:dyDescent="0.25">
      <c r="B435" s="39"/>
      <c r="C435" s="47"/>
    </row>
    <row r="436" spans="2:8" x14ac:dyDescent="0.25">
      <c r="B436" s="39"/>
    </row>
    <row r="437" spans="2:8" x14ac:dyDescent="0.25">
      <c r="B437" s="39"/>
      <c r="C437" s="23"/>
    </row>
    <row r="438" spans="2:8" x14ac:dyDescent="0.25">
      <c r="B438" s="39"/>
    </row>
    <row r="439" spans="2:8" x14ac:dyDescent="0.25">
      <c r="B439" s="39"/>
    </row>
    <row r="440" spans="2:8" x14ac:dyDescent="0.25">
      <c r="B440" s="39"/>
      <c r="C440" s="42"/>
    </row>
    <row r="441" spans="2:8" x14ac:dyDescent="0.25">
      <c r="B441" s="39"/>
      <c r="C441" s="41"/>
    </row>
    <row r="442" spans="2:8" x14ac:dyDescent="0.25">
      <c r="B442" s="39"/>
      <c r="C442" s="41"/>
    </row>
    <row r="443" spans="2:8" x14ac:dyDescent="0.25">
      <c r="B443" s="39"/>
      <c r="C443" s="41"/>
    </row>
    <row r="444" spans="2:8" x14ac:dyDescent="0.25">
      <c r="B444" s="39"/>
      <c r="C444" s="42"/>
    </row>
    <row r="445" spans="2:8" x14ac:dyDescent="0.25">
      <c r="B445" s="39"/>
      <c r="C445" s="41"/>
    </row>
    <row r="446" spans="2:8" x14ac:dyDescent="0.25">
      <c r="B446" s="39"/>
      <c r="C446" s="41"/>
    </row>
    <row r="447" spans="2:8" x14ac:dyDescent="0.25">
      <c r="B447" s="39"/>
      <c r="C447" s="42"/>
    </row>
    <row r="448" spans="2:8" x14ac:dyDescent="0.25">
      <c r="B448" s="39"/>
      <c r="C448" s="42"/>
    </row>
    <row r="449" spans="1:8" x14ac:dyDescent="0.25">
      <c r="B449" s="39"/>
    </row>
    <row r="450" spans="1:8" x14ac:dyDescent="0.25">
      <c r="B450" s="39"/>
    </row>
    <row r="451" spans="1:8" x14ac:dyDescent="0.25">
      <c r="B451" s="39"/>
    </row>
    <row r="452" spans="1:8" x14ac:dyDescent="0.25">
      <c r="B452" s="39"/>
    </row>
    <row r="453" spans="1:8" x14ac:dyDescent="0.25">
      <c r="B453" s="39"/>
    </row>
    <row r="454" spans="1:8" x14ac:dyDescent="0.25">
      <c r="B454" s="39"/>
    </row>
    <row r="455" spans="1:8" x14ac:dyDescent="0.25">
      <c r="B455" s="39"/>
    </row>
    <row r="456" spans="1:8" x14ac:dyDescent="0.25">
      <c r="B456" s="39"/>
    </row>
    <row r="460" spans="1:8" x14ac:dyDescent="0.25">
      <c r="C460" s="41"/>
    </row>
    <row r="464" spans="1:8" s="5" customFormat="1" ht="16.5" x14ac:dyDescent="0.3">
      <c r="A464" s="14"/>
      <c r="B464" s="15"/>
      <c r="C464" s="16"/>
      <c r="D464" s="17"/>
      <c r="E464" s="17"/>
      <c r="F464" s="17"/>
      <c r="G464" s="36"/>
      <c r="H464" s="14"/>
    </row>
    <row r="465" spans="2:2" x14ac:dyDescent="0.25">
      <c r="B465" s="39"/>
    </row>
    <row r="466" spans="2:2" x14ac:dyDescent="0.25">
      <c r="B466" s="39"/>
    </row>
    <row r="467" spans="2:2" x14ac:dyDescent="0.25">
      <c r="B467" s="39"/>
    </row>
    <row r="468" spans="2:2" x14ac:dyDescent="0.25">
      <c r="B468" s="39"/>
    </row>
    <row r="469" spans="2:2" x14ac:dyDescent="0.25">
      <c r="B469" s="39"/>
    </row>
    <row r="470" spans="2:2" x14ac:dyDescent="0.25">
      <c r="B470" s="39"/>
    </row>
    <row r="471" spans="2:2" x14ac:dyDescent="0.25">
      <c r="B471" s="39"/>
    </row>
    <row r="472" spans="2:2" x14ac:dyDescent="0.25">
      <c r="B472" s="39"/>
    </row>
    <row r="473" spans="2:2" x14ac:dyDescent="0.25">
      <c r="B473" s="39"/>
    </row>
    <row r="474" spans="2:2" x14ac:dyDescent="0.25">
      <c r="B474" s="39"/>
    </row>
    <row r="475" spans="2:2" x14ac:dyDescent="0.25">
      <c r="B475" s="39"/>
    </row>
    <row r="476" spans="2:2" x14ac:dyDescent="0.25">
      <c r="B476" s="39"/>
    </row>
    <row r="477" spans="2:2" x14ac:dyDescent="0.25">
      <c r="B477" s="39"/>
    </row>
    <row r="478" spans="2:2" x14ac:dyDescent="0.25">
      <c r="B478" s="39"/>
    </row>
    <row r="479" spans="2:2" x14ac:dyDescent="0.25">
      <c r="B479" s="39"/>
    </row>
    <row r="480" spans="2:2" x14ac:dyDescent="0.25">
      <c r="B480" s="39"/>
    </row>
    <row r="481" spans="2:2" x14ac:dyDescent="0.25">
      <c r="B481" s="39"/>
    </row>
    <row r="482" spans="2:2" x14ac:dyDescent="0.25">
      <c r="B482" s="39"/>
    </row>
    <row r="483" spans="2:2" x14ac:dyDescent="0.25">
      <c r="B483" s="39"/>
    </row>
    <row r="484" spans="2:2" x14ac:dyDescent="0.25">
      <c r="B484" s="39"/>
    </row>
    <row r="485" spans="2:2" x14ac:dyDescent="0.25">
      <c r="B485" s="39"/>
    </row>
    <row r="486" spans="2:2" x14ac:dyDescent="0.25">
      <c r="B486" s="39"/>
    </row>
    <row r="487" spans="2:2" x14ac:dyDescent="0.25">
      <c r="B487" s="39"/>
    </row>
    <row r="488" spans="2:2" x14ac:dyDescent="0.25">
      <c r="B488" s="39"/>
    </row>
    <row r="489" spans="2:2" x14ac:dyDescent="0.25">
      <c r="B489" s="39"/>
    </row>
    <row r="490" spans="2:2" x14ac:dyDescent="0.25">
      <c r="B490" s="39"/>
    </row>
    <row r="491" spans="2:2" x14ac:dyDescent="0.25">
      <c r="B491" s="39"/>
    </row>
    <row r="492" spans="2:2" x14ac:dyDescent="0.25">
      <c r="B492" s="39"/>
    </row>
    <row r="493" spans="2:2" x14ac:dyDescent="0.25">
      <c r="B493" s="39"/>
    </row>
    <row r="494" spans="2:2" x14ac:dyDescent="0.25">
      <c r="B494" s="39"/>
    </row>
    <row r="495" spans="2:2" x14ac:dyDescent="0.25">
      <c r="B495" s="39"/>
    </row>
    <row r="496" spans="2:2" x14ac:dyDescent="0.25">
      <c r="B496" s="39"/>
    </row>
    <row r="497" spans="2:3" x14ac:dyDescent="0.25">
      <c r="B497" s="39"/>
    </row>
    <row r="498" spans="2:3" x14ac:dyDescent="0.25">
      <c r="B498" s="39"/>
    </row>
    <row r="499" spans="2:3" x14ac:dyDescent="0.25">
      <c r="B499" s="39"/>
    </row>
    <row r="500" spans="2:3" x14ac:dyDescent="0.25">
      <c r="B500" s="39"/>
    </row>
    <row r="501" spans="2:3" x14ac:dyDescent="0.25">
      <c r="B501" s="39"/>
    </row>
    <row r="502" spans="2:3" x14ac:dyDescent="0.25">
      <c r="B502" s="39"/>
    </row>
    <row r="503" spans="2:3" x14ac:dyDescent="0.25">
      <c r="B503" s="39"/>
    </row>
    <row r="504" spans="2:3" x14ac:dyDescent="0.25">
      <c r="B504" s="39"/>
    </row>
    <row r="505" spans="2:3" x14ac:dyDescent="0.25">
      <c r="B505" s="39"/>
    </row>
    <row r="506" spans="2:3" x14ac:dyDescent="0.25">
      <c r="B506" s="39"/>
    </row>
    <row r="507" spans="2:3" x14ac:dyDescent="0.25">
      <c r="B507" s="39"/>
    </row>
    <row r="508" spans="2:3" x14ac:dyDescent="0.25">
      <c r="B508" s="39"/>
    </row>
    <row r="509" spans="2:3" x14ac:dyDescent="0.25">
      <c r="B509" s="39"/>
    </row>
    <row r="510" spans="2:3" x14ac:dyDescent="0.25">
      <c r="B510" s="39"/>
      <c r="C510" s="6"/>
    </row>
    <row r="511" spans="2:3" x14ac:dyDescent="0.25">
      <c r="B511" s="39"/>
    </row>
    <row r="512" spans="2:3" x14ac:dyDescent="0.25">
      <c r="B512" s="39"/>
      <c r="C512" s="6"/>
    </row>
    <row r="513" spans="1:8" x14ac:dyDescent="0.25">
      <c r="B513" s="39"/>
      <c r="C513" s="6"/>
    </row>
    <row r="514" spans="1:8" x14ac:dyDescent="0.25">
      <c r="B514" s="39"/>
      <c r="C514" s="6"/>
    </row>
    <row r="515" spans="1:8" x14ac:dyDescent="0.25">
      <c r="B515" s="39"/>
      <c r="C515" s="6"/>
    </row>
    <row r="516" spans="1:8" x14ac:dyDescent="0.25">
      <c r="B516" s="39"/>
    </row>
    <row r="517" spans="1:8" x14ac:dyDescent="0.25">
      <c r="B517" s="39"/>
    </row>
    <row r="518" spans="1:8" x14ac:dyDescent="0.25">
      <c r="B518" s="39"/>
    </row>
    <row r="519" spans="1:8" x14ac:dyDescent="0.25">
      <c r="B519" s="39"/>
      <c r="C519" s="41"/>
    </row>
    <row r="522" spans="1:8" x14ac:dyDescent="0.25">
      <c r="C522" s="41"/>
    </row>
    <row r="523" spans="1:8" x14ac:dyDescent="0.25">
      <c r="C523" s="41"/>
    </row>
    <row r="525" spans="1:8" s="5" customFormat="1" ht="16.5" x14ac:dyDescent="0.3">
      <c r="A525" s="14"/>
      <c r="B525" s="15"/>
      <c r="C525" s="16"/>
      <c r="D525" s="17"/>
      <c r="E525" s="17"/>
      <c r="F525" s="17"/>
      <c r="G525" s="36"/>
      <c r="H525" s="14"/>
    </row>
    <row r="526" spans="1:8" x14ac:dyDescent="0.25">
      <c r="B526" s="39"/>
    </row>
    <row r="527" spans="1:8" x14ac:dyDescent="0.25">
      <c r="B527" s="39"/>
    </row>
    <row r="528" spans="1:8" x14ac:dyDescent="0.25">
      <c r="B528" s="39"/>
    </row>
    <row r="529" spans="2:2" x14ac:dyDescent="0.25">
      <c r="B529" s="39"/>
    </row>
    <row r="530" spans="2:2" x14ac:dyDescent="0.25">
      <c r="B530" s="39"/>
    </row>
    <row r="531" spans="2:2" x14ac:dyDescent="0.25">
      <c r="B531" s="39"/>
    </row>
    <row r="532" spans="2:2" x14ac:dyDescent="0.25">
      <c r="B532" s="39"/>
    </row>
    <row r="533" spans="2:2" x14ac:dyDescent="0.25">
      <c r="B533" s="39"/>
    </row>
    <row r="534" spans="2:2" x14ac:dyDescent="0.25">
      <c r="B534" s="39"/>
    </row>
    <row r="535" spans="2:2" x14ac:dyDescent="0.25">
      <c r="B535" s="39"/>
    </row>
    <row r="536" spans="2:2" x14ac:dyDescent="0.25">
      <c r="B536" s="39"/>
    </row>
    <row r="537" spans="2:2" x14ac:dyDescent="0.25">
      <c r="B537" s="39"/>
    </row>
    <row r="538" spans="2:2" x14ac:dyDescent="0.25">
      <c r="B538" s="39"/>
    </row>
    <row r="539" spans="2:2" x14ac:dyDescent="0.25">
      <c r="B539" s="39"/>
    </row>
    <row r="540" spans="2:2" x14ac:dyDescent="0.25">
      <c r="B540" s="39"/>
    </row>
    <row r="541" spans="2:2" x14ac:dyDescent="0.25">
      <c r="B541" s="39"/>
    </row>
    <row r="542" spans="2:2" x14ac:dyDescent="0.25">
      <c r="B542" s="39"/>
    </row>
    <row r="543" spans="2:2" x14ac:dyDescent="0.25">
      <c r="B543" s="39"/>
    </row>
    <row r="544" spans="2:2" x14ac:dyDescent="0.25">
      <c r="B544" s="39"/>
    </row>
    <row r="545" spans="2:3" x14ac:dyDescent="0.25">
      <c r="B545" s="39"/>
    </row>
    <row r="546" spans="2:3" x14ac:dyDescent="0.25">
      <c r="B546" s="39"/>
    </row>
    <row r="547" spans="2:3" x14ac:dyDescent="0.25">
      <c r="B547" s="39"/>
    </row>
    <row r="548" spans="2:3" x14ac:dyDescent="0.25">
      <c r="B548" s="39"/>
    </row>
    <row r="549" spans="2:3" x14ac:dyDescent="0.25">
      <c r="B549" s="39"/>
    </row>
    <row r="550" spans="2:3" x14ac:dyDescent="0.25">
      <c r="B550" s="39"/>
    </row>
    <row r="551" spans="2:3" x14ac:dyDescent="0.25">
      <c r="B551" s="39"/>
    </row>
    <row r="552" spans="2:3" x14ac:dyDescent="0.25">
      <c r="B552" s="39"/>
    </row>
    <row r="553" spans="2:3" ht="15.75" customHeight="1" x14ac:dyDescent="0.25">
      <c r="B553" s="39"/>
    </row>
    <row r="554" spans="2:3" x14ac:dyDescent="0.25">
      <c r="B554" s="39"/>
    </row>
    <row r="555" spans="2:3" ht="12.75" customHeight="1" x14ac:dyDescent="0.25">
      <c r="B555" s="39"/>
    </row>
    <row r="557" spans="2:3" x14ac:dyDescent="0.25">
      <c r="C557" s="6"/>
    </row>
    <row r="560" spans="2:3" x14ac:dyDescent="0.25">
      <c r="B560" s="39"/>
      <c r="C560" s="6"/>
    </row>
    <row r="561" spans="2:3" x14ac:dyDescent="0.25">
      <c r="B561" s="39"/>
      <c r="C561" s="6"/>
    </row>
    <row r="563" spans="2:3" x14ac:dyDescent="0.25">
      <c r="C563" s="41"/>
    </row>
  </sheetData>
  <autoFilter ref="A250:Q282"/>
  <mergeCells count="48">
    <mergeCell ref="H368:I368"/>
    <mergeCell ref="H369:I369"/>
    <mergeCell ref="H357:I357"/>
    <mergeCell ref="H358:I358"/>
    <mergeCell ref="H359:I359"/>
    <mergeCell ref="H367:I367"/>
    <mergeCell ref="H366:I366"/>
    <mergeCell ref="H360:I360"/>
    <mergeCell ref="H362:I362"/>
    <mergeCell ref="H363:I363"/>
    <mergeCell ref="H364:I364"/>
    <mergeCell ref="H365:I365"/>
    <mergeCell ref="A353:H353"/>
    <mergeCell ref="A354:H354"/>
    <mergeCell ref="A355:H355"/>
    <mergeCell ref="A247:H247"/>
    <mergeCell ref="A248:H248"/>
    <mergeCell ref="A249:H249"/>
    <mergeCell ref="A300:H300"/>
    <mergeCell ref="A301:H301"/>
    <mergeCell ref="A302:H302"/>
    <mergeCell ref="A196:H196"/>
    <mergeCell ref="A53:H53"/>
    <mergeCell ref="A54:H54"/>
    <mergeCell ref="A55:H55"/>
    <mergeCell ref="A92:H92"/>
    <mergeCell ref="A93:H93"/>
    <mergeCell ref="A94:H94"/>
    <mergeCell ref="A136:H136"/>
    <mergeCell ref="A137:H137"/>
    <mergeCell ref="A138:H138"/>
    <mergeCell ref="A194:H194"/>
    <mergeCell ref="A195:H195"/>
    <mergeCell ref="A26:H26"/>
    <mergeCell ref="A2:H2"/>
    <mergeCell ref="A3:H3"/>
    <mergeCell ref="A4:H4"/>
    <mergeCell ref="A24:H24"/>
    <mergeCell ref="A25:H25"/>
    <mergeCell ref="A418:H418"/>
    <mergeCell ref="A375:H375"/>
    <mergeCell ref="A376:H376"/>
    <mergeCell ref="A397:H397"/>
    <mergeCell ref="A416:H416"/>
    <mergeCell ref="A417:H417"/>
    <mergeCell ref="A377:H377"/>
    <mergeCell ref="A395:H395"/>
    <mergeCell ref="A396:H396"/>
  </mergeCells>
  <phoneticPr fontId="27" type="noConversion"/>
  <pageMargins left="0.39370078740157483" right="0.15748031496062992" top="0" bottom="0.19685039370078741" header="0.31496062992125984" footer="0.31496062992125984"/>
  <pageSetup scale="31" fitToHeight="0" orientation="portrait" r:id="rId1"/>
  <colBreaks count="1" manualBreakCount="1">
    <brk id="6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I353"/>
  <sheetViews>
    <sheetView topLeftCell="A79" zoomScale="91" zoomScaleNormal="91" workbookViewId="0">
      <selection activeCell="F101" sqref="F101"/>
    </sheetView>
  </sheetViews>
  <sheetFormatPr baseColWidth="10" defaultColWidth="11.42578125" defaultRowHeight="13.5" x14ac:dyDescent="0.25"/>
  <cols>
    <col min="1" max="1" width="7.7109375" style="6" customWidth="1"/>
    <col min="2" max="2" width="11.5703125" style="1" bestFit="1" customWidth="1"/>
    <col min="3" max="3" width="45.42578125" style="1" customWidth="1"/>
    <col min="4" max="4" width="13.5703125" style="4" bestFit="1" customWidth="1"/>
    <col min="5" max="5" width="12.42578125" style="4" customWidth="1"/>
    <col min="6" max="6" width="13.5703125" style="4" customWidth="1"/>
    <col min="7" max="7" width="8.28515625" style="2" customWidth="1"/>
    <col min="8" max="8" width="29.5703125" style="1" customWidth="1"/>
    <col min="9" max="9" width="49.140625" style="1" customWidth="1"/>
    <col min="10" max="10" width="15.85546875" style="1" bestFit="1" customWidth="1"/>
    <col min="11" max="11" width="15" style="1" bestFit="1" customWidth="1"/>
    <col min="12" max="16384" width="11.42578125" style="1"/>
  </cols>
  <sheetData>
    <row r="1" spans="1:9" s="5" customFormat="1" ht="14.25" customHeight="1" x14ac:dyDescent="0.3">
      <c r="A1" s="43" t="s">
        <v>9</v>
      </c>
      <c r="B1" s="43"/>
      <c r="C1" s="43"/>
      <c r="D1" s="43"/>
      <c r="E1" s="43"/>
      <c r="F1" s="43"/>
      <c r="G1" s="43"/>
      <c r="H1" s="43"/>
    </row>
    <row r="2" spans="1:9" s="5" customFormat="1" ht="14.25" customHeight="1" x14ac:dyDescent="0.3">
      <c r="A2" s="19"/>
      <c r="B2" s="19"/>
      <c r="C2" s="25" t="s">
        <v>10</v>
      </c>
      <c r="D2" s="19"/>
      <c r="E2" s="19"/>
      <c r="F2" s="19"/>
      <c r="G2" s="19"/>
      <c r="H2" s="19"/>
    </row>
    <row r="3" spans="1:9" s="13" customFormat="1" ht="42" customHeight="1" x14ac:dyDescent="0.25">
      <c r="A3" s="7" t="s">
        <v>0</v>
      </c>
      <c r="B3" s="8" t="s">
        <v>1</v>
      </c>
      <c r="C3" s="9" t="s">
        <v>2</v>
      </c>
      <c r="D3" s="10" t="s">
        <v>3</v>
      </c>
      <c r="E3" s="10" t="s">
        <v>4</v>
      </c>
      <c r="F3" s="10" t="s">
        <v>5</v>
      </c>
      <c r="G3" s="11" t="s">
        <v>8</v>
      </c>
      <c r="H3" s="12" t="s">
        <v>6</v>
      </c>
    </row>
    <row r="4" spans="1:9" s="5" customFormat="1" ht="15.6" x14ac:dyDescent="0.3">
      <c r="A4" s="14"/>
      <c r="B4" s="15"/>
      <c r="C4" s="16" t="s">
        <v>7</v>
      </c>
      <c r="D4" s="17"/>
      <c r="E4" s="17"/>
      <c r="F4" s="17"/>
      <c r="G4" s="18"/>
      <c r="H4" s="14"/>
    </row>
    <row r="5" spans="1:9" ht="13.15" x14ac:dyDescent="0.25">
      <c r="A5" s="6">
        <v>72</v>
      </c>
      <c r="B5" s="3">
        <v>45301</v>
      </c>
      <c r="C5" s="20" t="s">
        <v>58</v>
      </c>
      <c r="D5" s="21">
        <v>851.8</v>
      </c>
      <c r="E5" s="21">
        <v>0</v>
      </c>
      <c r="F5" s="21">
        <f>SUM(D5:E5)</f>
        <v>851.8</v>
      </c>
      <c r="G5" s="22" t="s">
        <v>11</v>
      </c>
      <c r="H5" s="20" t="s">
        <v>59</v>
      </c>
      <c r="I5" s="20"/>
    </row>
    <row r="6" spans="1:9" ht="13.15" x14ac:dyDescent="0.25">
      <c r="A6" s="6">
        <v>73</v>
      </c>
      <c r="B6" s="3">
        <v>45322</v>
      </c>
      <c r="C6" s="1" t="s">
        <v>60</v>
      </c>
      <c r="D6" s="4">
        <v>847493.6</v>
      </c>
      <c r="E6" s="21">
        <v>0</v>
      </c>
      <c r="F6" s="21">
        <f t="shared" ref="F6" si="0">SUM(D6:E6)</f>
        <v>847493.6</v>
      </c>
      <c r="G6" s="22" t="s">
        <v>11</v>
      </c>
      <c r="H6" s="20" t="s">
        <v>59</v>
      </c>
    </row>
    <row r="7" spans="1:9" ht="13.15" x14ac:dyDescent="0.25">
      <c r="B7" s="3"/>
      <c r="E7" s="21"/>
      <c r="F7" s="21"/>
      <c r="G7" s="22"/>
      <c r="H7" s="20"/>
    </row>
    <row r="8" spans="1:9" ht="13.15" x14ac:dyDescent="0.25">
      <c r="B8" s="3"/>
      <c r="C8" s="41" t="s">
        <v>411</v>
      </c>
      <c r="D8" s="4">
        <f>SUM(D5:D6)</f>
        <v>848345.4</v>
      </c>
      <c r="E8" s="4">
        <f t="shared" ref="E8:F8" si="1">SUM(E5:E6)</f>
        <v>0</v>
      </c>
      <c r="F8" s="4">
        <f t="shared" si="1"/>
        <v>848345.4</v>
      </c>
      <c r="G8" s="22"/>
      <c r="H8" s="20"/>
    </row>
    <row r="9" spans="1:9" ht="13.15" x14ac:dyDescent="0.25">
      <c r="B9" s="3"/>
      <c r="C9" s="41"/>
      <c r="E9" s="21"/>
      <c r="F9" s="21"/>
    </row>
    <row r="10" spans="1:9" ht="13.15" x14ac:dyDescent="0.25">
      <c r="B10" s="3"/>
      <c r="C10" s="41" t="s">
        <v>867</v>
      </c>
      <c r="D10" s="4">
        <f>SUM(D11:D14)</f>
        <v>848345.4</v>
      </c>
      <c r="E10" s="21"/>
      <c r="F10" s="21"/>
    </row>
    <row r="11" spans="1:9" ht="13.15" x14ac:dyDescent="0.25">
      <c r="B11" s="3"/>
      <c r="C11" s="41" t="s">
        <v>834</v>
      </c>
      <c r="D11" s="4">
        <v>807318.56</v>
      </c>
      <c r="E11" s="21"/>
      <c r="F11" s="21"/>
    </row>
    <row r="12" spans="1:9" ht="13.15" x14ac:dyDescent="0.25">
      <c r="B12" s="3"/>
      <c r="C12" s="41" t="s">
        <v>835</v>
      </c>
      <c r="D12" s="4">
        <v>35152.339999999997</v>
      </c>
      <c r="E12" s="21"/>
      <c r="F12" s="21"/>
    </row>
    <row r="13" spans="1:9" ht="13.15" x14ac:dyDescent="0.25">
      <c r="B13" s="3"/>
      <c r="C13" s="41" t="s">
        <v>836</v>
      </c>
      <c r="D13" s="4">
        <v>5874.5</v>
      </c>
      <c r="E13" s="21"/>
      <c r="F13" s="21"/>
    </row>
    <row r="14" spans="1:9" ht="13.15" x14ac:dyDescent="0.25">
      <c r="B14" s="3"/>
      <c r="C14" s="41"/>
      <c r="E14" s="21"/>
      <c r="F14" s="21"/>
    </row>
    <row r="15" spans="1:9" ht="13.15" x14ac:dyDescent="0.25">
      <c r="B15" s="3"/>
      <c r="C15" s="41"/>
      <c r="E15" s="21"/>
      <c r="F15" s="21"/>
    </row>
    <row r="16" spans="1:9" ht="13.15" x14ac:dyDescent="0.25">
      <c r="B16" s="3"/>
      <c r="F16" s="21"/>
    </row>
    <row r="17" spans="1:9" ht="13.15" x14ac:dyDescent="0.25">
      <c r="B17" s="3"/>
    </row>
    <row r="18" spans="1:9" s="5" customFormat="1" ht="15.75" customHeight="1" x14ac:dyDescent="0.3">
      <c r="A18" s="164" t="s">
        <v>13</v>
      </c>
      <c r="B18" s="164"/>
      <c r="C18" s="164"/>
      <c r="D18" s="164"/>
      <c r="E18" s="164"/>
      <c r="F18" s="164"/>
      <c r="G18" s="164"/>
      <c r="H18" s="164"/>
    </row>
    <row r="19" spans="1:9" ht="13.15" x14ac:dyDescent="0.25">
      <c r="A19" s="6">
        <v>74</v>
      </c>
      <c r="B19" s="3">
        <v>45351</v>
      </c>
      <c r="C19" s="20" t="s">
        <v>860</v>
      </c>
      <c r="D19" s="21">
        <v>1187002.3</v>
      </c>
      <c r="E19" s="21">
        <v>0</v>
      </c>
      <c r="F19" s="21">
        <f>SUM(D19:E19)</f>
        <v>1187002.3</v>
      </c>
      <c r="G19" s="22" t="s">
        <v>11</v>
      </c>
      <c r="H19" s="20" t="s">
        <v>861</v>
      </c>
      <c r="I19" s="20"/>
    </row>
    <row r="20" spans="1:9" ht="13.15" x14ac:dyDescent="0.25">
      <c r="B20" s="3"/>
    </row>
    <row r="21" spans="1:9" ht="13.15" x14ac:dyDescent="0.25">
      <c r="B21" s="3"/>
      <c r="C21" s="41" t="s">
        <v>411</v>
      </c>
      <c r="D21" s="4">
        <f>SUM(D19:D20)</f>
        <v>1187002.3</v>
      </c>
      <c r="E21" s="4">
        <f t="shared" ref="E21:F21" si="2">SUM(E19:E20)</f>
        <v>0</v>
      </c>
      <c r="F21" s="4">
        <f t="shared" si="2"/>
        <v>1187002.3</v>
      </c>
    </row>
    <row r="22" spans="1:9" ht="13.15" x14ac:dyDescent="0.25">
      <c r="B22" s="3"/>
      <c r="C22" s="41"/>
    </row>
    <row r="23" spans="1:9" ht="13.15" x14ac:dyDescent="0.25">
      <c r="B23" s="3"/>
      <c r="C23" s="41" t="s">
        <v>867</v>
      </c>
      <c r="D23" s="4">
        <f>SUM(D24:D26)</f>
        <v>1187002.2999999998</v>
      </c>
    </row>
    <row r="24" spans="1:9" ht="13.15" x14ac:dyDescent="0.25">
      <c r="B24" s="3"/>
      <c r="C24" s="41" t="s">
        <v>834</v>
      </c>
      <c r="D24" s="4">
        <v>88456.38</v>
      </c>
    </row>
    <row r="25" spans="1:9" ht="13.15" x14ac:dyDescent="0.25">
      <c r="B25" s="3"/>
      <c r="C25" s="41" t="s">
        <v>835</v>
      </c>
      <c r="D25" s="4">
        <v>227225.23</v>
      </c>
    </row>
    <row r="26" spans="1:9" ht="13.15" x14ac:dyDescent="0.25">
      <c r="B26" s="3"/>
      <c r="C26" s="41" t="s">
        <v>836</v>
      </c>
      <c r="D26" s="4">
        <v>871320.69</v>
      </c>
    </row>
    <row r="27" spans="1:9" ht="13.15" x14ac:dyDescent="0.25">
      <c r="B27" s="3"/>
    </row>
    <row r="28" spans="1:9" s="5" customFormat="1" ht="15.75" customHeight="1" x14ac:dyDescent="0.3">
      <c r="A28" s="164" t="s">
        <v>15</v>
      </c>
      <c r="B28" s="164"/>
      <c r="C28" s="164"/>
      <c r="D28" s="164"/>
      <c r="E28" s="164"/>
      <c r="F28" s="164"/>
      <c r="G28" s="164"/>
      <c r="H28" s="164"/>
    </row>
    <row r="29" spans="1:9" ht="13.15" x14ac:dyDescent="0.25">
      <c r="A29" s="6">
        <v>75</v>
      </c>
      <c r="B29" s="3">
        <v>45357</v>
      </c>
      <c r="C29" s="20" t="s">
        <v>151</v>
      </c>
      <c r="D29" s="21">
        <v>1704.35</v>
      </c>
      <c r="E29" s="21">
        <v>0</v>
      </c>
      <c r="F29" s="21">
        <f>SUM(D29:E29)</f>
        <v>1704.35</v>
      </c>
      <c r="G29" s="22" t="s">
        <v>11</v>
      </c>
      <c r="H29" s="20" t="s">
        <v>59</v>
      </c>
    </row>
    <row r="30" spans="1:9" ht="13.15" x14ac:dyDescent="0.25">
      <c r="A30" s="6">
        <v>76</v>
      </c>
      <c r="B30" s="3">
        <v>45363</v>
      </c>
      <c r="C30" s="1" t="s">
        <v>151</v>
      </c>
      <c r="D30" s="4">
        <v>1000.06</v>
      </c>
      <c r="E30" s="4">
        <v>0</v>
      </c>
      <c r="F30" s="21">
        <f t="shared" ref="F30:F32" si="3">SUM(D30:E30)</f>
        <v>1000.06</v>
      </c>
      <c r="G30" s="2" t="s">
        <v>11</v>
      </c>
      <c r="H30" s="20" t="s">
        <v>59</v>
      </c>
    </row>
    <row r="31" spans="1:9" ht="13.15" x14ac:dyDescent="0.25">
      <c r="A31" s="6">
        <v>77</v>
      </c>
      <c r="B31" s="3">
        <v>45372</v>
      </c>
      <c r="C31" s="1" t="s">
        <v>151</v>
      </c>
      <c r="D31" s="21">
        <v>1537.87</v>
      </c>
      <c r="E31" s="21">
        <v>0</v>
      </c>
      <c r="F31" s="21">
        <f>SUM(D31:E31)</f>
        <v>1537.87</v>
      </c>
      <c r="G31" s="22" t="s">
        <v>11</v>
      </c>
      <c r="H31" s="20" t="s">
        <v>59</v>
      </c>
    </row>
    <row r="32" spans="1:9" ht="13.15" x14ac:dyDescent="0.25">
      <c r="A32" s="6">
        <v>78</v>
      </c>
      <c r="B32" s="3">
        <v>45381</v>
      </c>
      <c r="C32" s="1" t="s">
        <v>963</v>
      </c>
      <c r="D32" s="4">
        <v>1358112.43</v>
      </c>
      <c r="E32" s="4">
        <v>0</v>
      </c>
      <c r="F32" s="21">
        <f t="shared" si="3"/>
        <v>1358112.43</v>
      </c>
      <c r="G32" s="2" t="s">
        <v>11</v>
      </c>
      <c r="H32" s="20" t="s">
        <v>964</v>
      </c>
    </row>
    <row r="33" spans="1:8" ht="14.25" customHeight="1" x14ac:dyDescent="0.25">
      <c r="B33" s="3"/>
      <c r="C33" s="41"/>
      <c r="F33" s="21"/>
    </row>
    <row r="34" spans="1:8" ht="14.25" customHeight="1" x14ac:dyDescent="0.25">
      <c r="B34" s="3"/>
      <c r="C34" s="41" t="s">
        <v>411</v>
      </c>
      <c r="D34" s="4">
        <f>SUM(D29:D33)</f>
        <v>1362354.71</v>
      </c>
      <c r="E34" s="4">
        <f t="shared" ref="E34:F34" si="4">SUM(E29:E33)</f>
        <v>0</v>
      </c>
      <c r="F34" s="4">
        <f t="shared" si="4"/>
        <v>1362354.71</v>
      </c>
    </row>
    <row r="35" spans="1:8" ht="14.25" customHeight="1" x14ac:dyDescent="0.25">
      <c r="B35" s="3"/>
      <c r="C35" s="41"/>
      <c r="F35" s="21"/>
    </row>
    <row r="36" spans="1:8" ht="14.25" customHeight="1" x14ac:dyDescent="0.25">
      <c r="B36" s="3"/>
      <c r="C36" s="41" t="s">
        <v>867</v>
      </c>
      <c r="D36" s="4">
        <f>SUM(D37:D39)</f>
        <v>1362354.71</v>
      </c>
      <c r="F36" s="21"/>
    </row>
    <row r="37" spans="1:8" ht="14.25" customHeight="1" x14ac:dyDescent="0.25">
      <c r="B37" s="3"/>
      <c r="C37" s="41" t="s">
        <v>834</v>
      </c>
      <c r="D37" s="4">
        <v>187984.71</v>
      </c>
      <c r="F37" s="21"/>
    </row>
    <row r="38" spans="1:8" ht="13.15" x14ac:dyDescent="0.25">
      <c r="B38" s="3"/>
      <c r="C38" s="41" t="s">
        <v>835</v>
      </c>
      <c r="D38" s="4">
        <v>1110463.8999999999</v>
      </c>
      <c r="F38" s="21"/>
    </row>
    <row r="39" spans="1:8" ht="13.15" x14ac:dyDescent="0.25">
      <c r="B39" s="3"/>
      <c r="C39" s="41" t="s">
        <v>836</v>
      </c>
      <c r="D39" s="4">
        <v>63906.1</v>
      </c>
      <c r="F39" s="21"/>
    </row>
    <row r="40" spans="1:8" ht="13.15" x14ac:dyDescent="0.25">
      <c r="B40" s="3"/>
      <c r="F40" s="21"/>
    </row>
    <row r="42" spans="1:8" s="5" customFormat="1" ht="15.75" customHeight="1" x14ac:dyDescent="0.3">
      <c r="A42" s="164" t="s">
        <v>17</v>
      </c>
      <c r="B42" s="164"/>
      <c r="C42" s="164"/>
      <c r="D42" s="164"/>
      <c r="E42" s="164"/>
      <c r="F42" s="164"/>
      <c r="G42" s="164"/>
      <c r="H42" s="164"/>
    </row>
    <row r="43" spans="1:8" ht="13.15" x14ac:dyDescent="0.25">
      <c r="A43" s="6">
        <v>79</v>
      </c>
      <c r="B43" s="3">
        <v>45391</v>
      </c>
      <c r="C43" s="20" t="s">
        <v>1018</v>
      </c>
      <c r="D43" s="21">
        <v>1015.93</v>
      </c>
      <c r="E43" s="21">
        <v>0</v>
      </c>
      <c r="F43" s="21">
        <f>+D43+E43</f>
        <v>1015.93</v>
      </c>
      <c r="G43" s="22" t="s">
        <v>11</v>
      </c>
      <c r="H43" s="20" t="s">
        <v>59</v>
      </c>
    </row>
    <row r="44" spans="1:8" ht="13.15" x14ac:dyDescent="0.25">
      <c r="A44" s="6">
        <v>80</v>
      </c>
      <c r="B44" s="3">
        <v>45391</v>
      </c>
      <c r="C44" s="30" t="s">
        <v>1019</v>
      </c>
      <c r="D44" s="4">
        <v>567.73</v>
      </c>
      <c r="E44" s="4">
        <v>0</v>
      </c>
      <c r="F44" s="21">
        <f t="shared" ref="F44:F48" si="5">+D44+E44</f>
        <v>567.73</v>
      </c>
      <c r="G44" s="2" t="s">
        <v>11</v>
      </c>
      <c r="H44" s="20" t="s">
        <v>59</v>
      </c>
    </row>
    <row r="45" spans="1:8" ht="13.15" x14ac:dyDescent="0.25">
      <c r="A45" s="6">
        <v>81</v>
      </c>
      <c r="B45" s="3">
        <v>45405</v>
      </c>
      <c r="C45" s="147" t="s">
        <v>1018</v>
      </c>
      <c r="D45" s="4">
        <v>1422.3</v>
      </c>
      <c r="E45" s="4">
        <v>0</v>
      </c>
      <c r="F45" s="21">
        <f t="shared" si="5"/>
        <v>1422.3</v>
      </c>
      <c r="G45" s="2" t="s">
        <v>11</v>
      </c>
      <c r="H45" s="20" t="s">
        <v>59</v>
      </c>
    </row>
    <row r="46" spans="1:8" ht="13.15" x14ac:dyDescent="0.25">
      <c r="A46" s="6">
        <v>82</v>
      </c>
      <c r="B46" s="3">
        <v>45405</v>
      </c>
      <c r="C46" s="147" t="s">
        <v>1019</v>
      </c>
      <c r="D46" s="4">
        <v>233.51</v>
      </c>
      <c r="E46" s="4">
        <v>0</v>
      </c>
      <c r="F46" s="21">
        <f t="shared" si="5"/>
        <v>233.51</v>
      </c>
      <c r="G46" s="2" t="s">
        <v>11</v>
      </c>
      <c r="H46" s="20" t="s">
        <v>59</v>
      </c>
    </row>
    <row r="47" spans="1:8" ht="13.15" x14ac:dyDescent="0.25">
      <c r="A47" s="6">
        <v>83</v>
      </c>
      <c r="B47" s="3">
        <v>45412</v>
      </c>
      <c r="C47" s="147" t="s">
        <v>151</v>
      </c>
      <c r="D47" s="4">
        <v>5750.05</v>
      </c>
      <c r="E47" s="4">
        <v>0</v>
      </c>
      <c r="F47" s="21">
        <f t="shared" si="5"/>
        <v>5750.05</v>
      </c>
      <c r="G47" s="2" t="s">
        <v>11</v>
      </c>
      <c r="H47" s="20" t="s">
        <v>59</v>
      </c>
    </row>
    <row r="48" spans="1:8" ht="13.15" x14ac:dyDescent="0.25">
      <c r="A48" s="6">
        <v>84</v>
      </c>
      <c r="B48" s="3">
        <v>45412</v>
      </c>
      <c r="C48" s="147" t="s">
        <v>963</v>
      </c>
      <c r="D48" s="4">
        <v>705130.27</v>
      </c>
      <c r="E48" s="4">
        <v>0</v>
      </c>
      <c r="F48" s="21">
        <f t="shared" si="5"/>
        <v>705130.27</v>
      </c>
      <c r="G48" s="2" t="s">
        <v>11</v>
      </c>
      <c r="H48" s="20" t="s">
        <v>59</v>
      </c>
    </row>
    <row r="49" spans="1:8" ht="13.15" x14ac:dyDescent="0.25">
      <c r="B49" s="3"/>
      <c r="C49" s="147"/>
      <c r="F49" s="21"/>
      <c r="H49" s="20"/>
    </row>
    <row r="50" spans="1:8" ht="13.15" x14ac:dyDescent="0.25">
      <c r="B50" s="3"/>
      <c r="C50" s="41" t="s">
        <v>411</v>
      </c>
      <c r="D50" s="4">
        <f>SUM(D43:D49)</f>
        <v>714119.79</v>
      </c>
      <c r="E50" s="4">
        <f t="shared" ref="E50:F50" si="6">SUM(E43:E49)</f>
        <v>0</v>
      </c>
      <c r="F50" s="4">
        <f t="shared" si="6"/>
        <v>714119.79</v>
      </c>
      <c r="H50" s="20"/>
    </row>
    <row r="51" spans="1:8" ht="13.15" x14ac:dyDescent="0.25">
      <c r="B51" s="3"/>
      <c r="C51" s="147"/>
      <c r="F51" s="21"/>
      <c r="H51" s="20"/>
    </row>
    <row r="52" spans="1:8" ht="13.15" x14ac:dyDescent="0.25">
      <c r="B52" s="3"/>
      <c r="C52" s="41" t="s">
        <v>867</v>
      </c>
      <c r="D52" s="4">
        <f>SUM(D53:D55)</f>
        <v>714119.79</v>
      </c>
      <c r="F52" s="21"/>
      <c r="H52" s="20"/>
    </row>
    <row r="53" spans="1:8" ht="13.15" x14ac:dyDescent="0.25">
      <c r="B53" s="3"/>
      <c r="C53" s="41" t="s">
        <v>834</v>
      </c>
      <c r="D53" s="4">
        <v>269216.26</v>
      </c>
      <c r="F53" s="21"/>
      <c r="H53" s="20"/>
    </row>
    <row r="54" spans="1:8" ht="13.15" x14ac:dyDescent="0.25">
      <c r="B54" s="3"/>
      <c r="C54" s="41" t="s">
        <v>835</v>
      </c>
      <c r="D54" s="4">
        <v>271785.64</v>
      </c>
      <c r="F54" s="21"/>
      <c r="H54" s="20"/>
    </row>
    <row r="55" spans="1:8" ht="13.15" x14ac:dyDescent="0.25">
      <c r="B55" s="3"/>
      <c r="C55" s="41" t="s">
        <v>836</v>
      </c>
      <c r="D55" s="4">
        <v>173117.89</v>
      </c>
      <c r="F55" s="21"/>
      <c r="H55" s="20"/>
    </row>
    <row r="56" spans="1:8" ht="13.15" x14ac:dyDescent="0.25">
      <c r="B56" s="3"/>
      <c r="C56" s="147"/>
      <c r="F56" s="21"/>
      <c r="H56" s="20"/>
    </row>
    <row r="57" spans="1:8" ht="13.15" x14ac:dyDescent="0.25">
      <c r="B57" s="3"/>
      <c r="C57" s="147"/>
      <c r="F57" s="21"/>
      <c r="H57" s="20"/>
    </row>
    <row r="58" spans="1:8" ht="13.15" x14ac:dyDescent="0.25">
      <c r="B58" s="3"/>
      <c r="C58" s="147"/>
      <c r="F58" s="21"/>
      <c r="H58" s="20"/>
    </row>
    <row r="59" spans="1:8" ht="13.15" x14ac:dyDescent="0.25">
      <c r="C59" s="147"/>
      <c r="F59" s="21"/>
      <c r="H59" s="20"/>
    </row>
    <row r="60" spans="1:8" s="5" customFormat="1" ht="15.75" customHeight="1" x14ac:dyDescent="0.3">
      <c r="A60" s="164" t="s">
        <v>18</v>
      </c>
      <c r="B60" s="164"/>
      <c r="C60" s="164"/>
      <c r="D60" s="164"/>
      <c r="E60" s="164"/>
      <c r="F60" s="164"/>
      <c r="G60" s="164"/>
      <c r="H60" s="164"/>
    </row>
    <row r="61" spans="1:8" ht="13.7" customHeight="1" x14ac:dyDescent="0.25">
      <c r="A61" s="6">
        <v>85</v>
      </c>
      <c r="B61" s="3">
        <v>45443</v>
      </c>
      <c r="C61" s="20" t="s">
        <v>1104</v>
      </c>
      <c r="D61" s="4">
        <v>3320.69</v>
      </c>
      <c r="E61" s="4">
        <v>0</v>
      </c>
      <c r="F61" s="4">
        <f>D61+E61</f>
        <v>3320.69</v>
      </c>
      <c r="G61" s="2" t="s">
        <v>11</v>
      </c>
      <c r="H61" s="20" t="s">
        <v>59</v>
      </c>
    </row>
    <row r="62" spans="1:8" ht="13.15" x14ac:dyDescent="0.25">
      <c r="A62" s="6">
        <v>86</v>
      </c>
      <c r="B62" s="3">
        <v>45443</v>
      </c>
      <c r="C62" s="147" t="s">
        <v>963</v>
      </c>
      <c r="D62" s="4">
        <v>544374.56000000006</v>
      </c>
      <c r="E62" s="4">
        <v>0</v>
      </c>
      <c r="F62" s="4">
        <f>D62+E62</f>
        <v>544374.56000000006</v>
      </c>
      <c r="G62" s="2" t="s">
        <v>11</v>
      </c>
      <c r="H62" s="20" t="s">
        <v>59</v>
      </c>
    </row>
    <row r="63" spans="1:8" ht="13.15" x14ac:dyDescent="0.25">
      <c r="C63" s="41"/>
      <c r="H63" s="20"/>
    </row>
    <row r="64" spans="1:8" ht="13.15" x14ac:dyDescent="0.25">
      <c r="C64" s="41" t="s">
        <v>411</v>
      </c>
      <c r="D64" s="4">
        <f>SUM(D61:D63)</f>
        <v>547695.25</v>
      </c>
      <c r="E64" s="4">
        <f t="shared" ref="E64:F64" si="7">SUM(E61:E63)</f>
        <v>0</v>
      </c>
      <c r="F64" s="4">
        <f t="shared" si="7"/>
        <v>547695.25</v>
      </c>
      <c r="G64" s="4"/>
      <c r="H64" s="20"/>
    </row>
    <row r="65" spans="1:8" ht="13.15" x14ac:dyDescent="0.25">
      <c r="C65" s="41" t="s">
        <v>867</v>
      </c>
      <c r="D65" s="4">
        <f>SUM(D66:D68)</f>
        <v>547695.25</v>
      </c>
      <c r="H65" s="20"/>
    </row>
    <row r="66" spans="1:8" ht="13.15" x14ac:dyDescent="0.25">
      <c r="C66" s="41" t="s">
        <v>834</v>
      </c>
      <c r="D66" s="4">
        <v>283640.34000000003</v>
      </c>
      <c r="H66" s="20"/>
    </row>
    <row r="67" spans="1:8" ht="13.15" x14ac:dyDescent="0.25">
      <c r="C67" s="41" t="s">
        <v>835</v>
      </c>
      <c r="D67" s="4">
        <v>238520.99</v>
      </c>
      <c r="H67" s="20"/>
    </row>
    <row r="68" spans="1:8" ht="13.15" x14ac:dyDescent="0.25">
      <c r="C68" s="41" t="s">
        <v>836</v>
      </c>
      <c r="D68" s="4">
        <v>25533.919999999998</v>
      </c>
      <c r="H68" s="20"/>
    </row>
    <row r="69" spans="1:8" ht="13.15" x14ac:dyDescent="0.25">
      <c r="C69" s="41"/>
      <c r="H69" s="20"/>
    </row>
    <row r="70" spans="1:8" ht="13.15" x14ac:dyDescent="0.25">
      <c r="C70" s="41"/>
      <c r="H70" s="20"/>
    </row>
    <row r="71" spans="1:8" ht="13.15" x14ac:dyDescent="0.25">
      <c r="C71" s="32"/>
      <c r="H71" s="20"/>
    </row>
    <row r="72" spans="1:8" ht="13.15" x14ac:dyDescent="0.25">
      <c r="C72" s="23"/>
      <c r="H72" s="20"/>
    </row>
    <row r="73" spans="1:8" s="5" customFormat="1" ht="15.75" customHeight="1" x14ac:dyDescent="0.3">
      <c r="A73" s="164" t="s">
        <v>19</v>
      </c>
      <c r="B73" s="164"/>
      <c r="C73" s="164"/>
      <c r="D73" s="164"/>
      <c r="E73" s="164"/>
      <c r="F73" s="164"/>
      <c r="G73" s="164"/>
      <c r="H73" s="164"/>
    </row>
    <row r="74" spans="1:8" ht="13.7" customHeight="1" x14ac:dyDescent="0.25">
      <c r="A74" s="6">
        <v>87</v>
      </c>
      <c r="B74" s="3">
        <v>45460</v>
      </c>
      <c r="C74" s="1" t="s">
        <v>1114</v>
      </c>
      <c r="D74" s="4">
        <v>114.29</v>
      </c>
      <c r="E74" s="4">
        <v>0</v>
      </c>
      <c r="F74" s="4">
        <f>SUM(D74:E74)</f>
        <v>114.29</v>
      </c>
      <c r="G74" s="2" t="s">
        <v>11</v>
      </c>
      <c r="H74" s="20" t="s">
        <v>59</v>
      </c>
    </row>
    <row r="75" spans="1:8" ht="13.15" x14ac:dyDescent="0.25">
      <c r="A75" s="6">
        <v>88</v>
      </c>
      <c r="B75" s="3">
        <v>45471</v>
      </c>
      <c r="C75" s="147" t="s">
        <v>963</v>
      </c>
      <c r="D75" s="4">
        <v>987773.48</v>
      </c>
      <c r="E75" s="4">
        <v>0</v>
      </c>
      <c r="F75" s="4">
        <f t="shared" ref="F75" si="8">SUM(D75:E75)</f>
        <v>987773.48</v>
      </c>
      <c r="G75" s="2" t="s">
        <v>11</v>
      </c>
      <c r="H75" s="20" t="s">
        <v>59</v>
      </c>
    </row>
    <row r="76" spans="1:8" ht="13.15" x14ac:dyDescent="0.25">
      <c r="B76" s="3"/>
      <c r="C76" s="32"/>
      <c r="H76" s="20"/>
    </row>
    <row r="77" spans="1:8" ht="13.15" x14ac:dyDescent="0.25">
      <c r="C77" s="41" t="s">
        <v>411</v>
      </c>
      <c r="D77" s="4">
        <f>SUM(D74:D76)</f>
        <v>987887.77</v>
      </c>
      <c r="E77" s="4">
        <f t="shared" ref="E77:F77" si="9">SUM(E74:E76)</f>
        <v>0</v>
      </c>
      <c r="F77" s="4">
        <f t="shared" si="9"/>
        <v>987887.77</v>
      </c>
      <c r="G77" s="4"/>
      <c r="H77" s="20"/>
    </row>
    <row r="78" spans="1:8" ht="13.15" x14ac:dyDescent="0.25">
      <c r="C78" s="41" t="s">
        <v>867</v>
      </c>
      <c r="D78" s="4">
        <f>SUM(D79:D81)</f>
        <v>987887.77</v>
      </c>
      <c r="H78" s="20"/>
    </row>
    <row r="79" spans="1:8" ht="13.15" x14ac:dyDescent="0.25">
      <c r="C79" s="41" t="s">
        <v>834</v>
      </c>
      <c r="D79" s="4">
        <v>405413.92</v>
      </c>
      <c r="H79" s="20"/>
    </row>
    <row r="80" spans="1:8" ht="13.15" x14ac:dyDescent="0.25">
      <c r="C80" s="41" t="s">
        <v>835</v>
      </c>
      <c r="D80" s="4">
        <v>200934.71</v>
      </c>
      <c r="H80" s="20"/>
    </row>
    <row r="81" spans="1:8" ht="13.15" x14ac:dyDescent="0.25">
      <c r="C81" s="41" t="s">
        <v>836</v>
      </c>
      <c r="D81" s="4">
        <v>381539.14</v>
      </c>
      <c r="H81" s="20"/>
    </row>
    <row r="82" spans="1:8" ht="13.15" x14ac:dyDescent="0.25">
      <c r="C82" s="41"/>
      <c r="H82" s="20"/>
    </row>
    <row r="83" spans="1:8" ht="13.15" x14ac:dyDescent="0.25">
      <c r="B83" s="3"/>
    </row>
    <row r="84" spans="1:8" s="5" customFormat="1" ht="15.75" customHeight="1" x14ac:dyDescent="0.3">
      <c r="A84" s="164" t="s">
        <v>20</v>
      </c>
      <c r="B84" s="164"/>
      <c r="C84" s="164"/>
      <c r="D84" s="164"/>
      <c r="E84" s="164"/>
      <c r="F84" s="164"/>
      <c r="G84" s="164"/>
      <c r="H84" s="164"/>
    </row>
    <row r="85" spans="1:8" ht="13.7" customHeight="1" x14ac:dyDescent="0.25">
      <c r="A85" s="6">
        <v>89</v>
      </c>
      <c r="B85" s="3">
        <v>45475</v>
      </c>
      <c r="C85" s="20" t="s">
        <v>1130</v>
      </c>
      <c r="D85" s="4">
        <v>232.45</v>
      </c>
      <c r="E85" s="4">
        <v>0</v>
      </c>
      <c r="F85" s="4">
        <f>SUM(D85:E85)</f>
        <v>232.45</v>
      </c>
      <c r="G85" s="2" t="s">
        <v>11</v>
      </c>
      <c r="H85" s="20" t="s">
        <v>59</v>
      </c>
    </row>
    <row r="86" spans="1:8" ht="13.15" x14ac:dyDescent="0.25">
      <c r="A86" s="6">
        <v>90</v>
      </c>
      <c r="B86" s="3">
        <v>45504</v>
      </c>
      <c r="C86" s="147" t="s">
        <v>963</v>
      </c>
      <c r="D86" s="4">
        <v>872669.53</v>
      </c>
      <c r="E86" s="4">
        <v>0</v>
      </c>
      <c r="F86" s="4">
        <f>SUM(D86:E86)</f>
        <v>872669.53</v>
      </c>
      <c r="G86" s="2" t="s">
        <v>11</v>
      </c>
      <c r="H86" s="20" t="s">
        <v>59</v>
      </c>
    </row>
    <row r="87" spans="1:8" ht="13.15" x14ac:dyDescent="0.25">
      <c r="B87" s="3"/>
      <c r="C87" s="147"/>
      <c r="H87" s="20"/>
    </row>
    <row r="88" spans="1:8" ht="13.15" x14ac:dyDescent="0.25">
      <c r="B88" s="147"/>
      <c r="C88" s="41"/>
      <c r="H88" s="20"/>
    </row>
    <row r="89" spans="1:8" ht="13.15" x14ac:dyDescent="0.25">
      <c r="C89" s="41" t="s">
        <v>411</v>
      </c>
      <c r="D89" s="4">
        <f>SUM(D85:D88)</f>
        <v>872901.98</v>
      </c>
      <c r="E89" s="4">
        <f t="shared" ref="E89:F89" si="10">SUM(E85:E88)</f>
        <v>0</v>
      </c>
      <c r="F89" s="4">
        <f t="shared" si="10"/>
        <v>872901.98</v>
      </c>
      <c r="G89" s="4"/>
      <c r="H89" s="20"/>
    </row>
    <row r="90" spans="1:8" ht="13.15" x14ac:dyDescent="0.25">
      <c r="C90" s="41" t="s">
        <v>867</v>
      </c>
      <c r="D90" s="4">
        <f>SUM(D91:D93)</f>
        <v>872901.98</v>
      </c>
      <c r="H90" s="20"/>
    </row>
    <row r="91" spans="1:8" ht="13.15" x14ac:dyDescent="0.25">
      <c r="C91" s="41" t="s">
        <v>834</v>
      </c>
      <c r="D91" s="4">
        <v>175254.26</v>
      </c>
      <c r="H91" s="20"/>
    </row>
    <row r="92" spans="1:8" ht="13.15" x14ac:dyDescent="0.25">
      <c r="C92" s="41" t="s">
        <v>835</v>
      </c>
      <c r="D92" s="4">
        <v>251566.47</v>
      </c>
      <c r="H92" s="20"/>
    </row>
    <row r="93" spans="1:8" ht="13.15" x14ac:dyDescent="0.25">
      <c r="C93" s="41" t="s">
        <v>836</v>
      </c>
      <c r="D93" s="4">
        <v>446081.25</v>
      </c>
      <c r="H93" s="20"/>
    </row>
    <row r="94" spans="1:8" ht="13.15" x14ac:dyDescent="0.25">
      <c r="C94" s="41"/>
      <c r="H94" s="20"/>
    </row>
    <row r="95" spans="1:8" ht="13.15" x14ac:dyDescent="0.25">
      <c r="B95" s="3"/>
    </row>
    <row r="96" spans="1:8" ht="15" x14ac:dyDescent="0.25">
      <c r="A96" s="164" t="s">
        <v>21</v>
      </c>
      <c r="B96" s="164"/>
      <c r="C96" s="164"/>
      <c r="D96" s="164"/>
      <c r="E96" s="164"/>
      <c r="F96" s="164"/>
      <c r="G96" s="164"/>
      <c r="H96" s="164"/>
    </row>
    <row r="97" spans="1:8" ht="13.15" x14ac:dyDescent="0.25">
      <c r="A97" s="6">
        <v>91</v>
      </c>
      <c r="B97" s="39">
        <v>45534</v>
      </c>
      <c r="C97" s="147" t="s">
        <v>963</v>
      </c>
      <c r="D97" s="4">
        <v>910118.61</v>
      </c>
      <c r="E97" s="4">
        <v>0</v>
      </c>
      <c r="F97" s="4">
        <f>+D97+E97</f>
        <v>910118.61</v>
      </c>
      <c r="G97" s="2" t="s">
        <v>11</v>
      </c>
      <c r="H97" s="20" t="s">
        <v>59</v>
      </c>
    </row>
    <row r="98" spans="1:8" ht="13.15" x14ac:dyDescent="0.25">
      <c r="C98" s="32"/>
      <c r="H98" s="20"/>
    </row>
    <row r="99" spans="1:8" ht="13.15" x14ac:dyDescent="0.25">
      <c r="C99" s="41" t="s">
        <v>411</v>
      </c>
      <c r="D99" s="4">
        <f>SUM(D97:D98)</f>
        <v>910118.61</v>
      </c>
      <c r="E99" s="4">
        <f t="shared" ref="E99:F99" si="11">SUM(E97:E98)</f>
        <v>0</v>
      </c>
      <c r="F99" s="4">
        <f t="shared" si="11"/>
        <v>910118.61</v>
      </c>
      <c r="H99" s="20"/>
    </row>
    <row r="100" spans="1:8" ht="13.15" x14ac:dyDescent="0.25">
      <c r="C100" s="41" t="s">
        <v>867</v>
      </c>
      <c r="D100" s="4">
        <f>SUM(D101:D103)</f>
        <v>910118.6100000001</v>
      </c>
      <c r="H100" s="20"/>
    </row>
    <row r="101" spans="1:8" ht="13.15" x14ac:dyDescent="0.25">
      <c r="C101" s="41" t="s">
        <v>834</v>
      </c>
      <c r="D101" s="4">
        <v>347950.58</v>
      </c>
      <c r="H101" s="20"/>
    </row>
    <row r="102" spans="1:8" ht="13.15" x14ac:dyDescent="0.25">
      <c r="C102" s="41" t="s">
        <v>835</v>
      </c>
      <c r="D102" s="4">
        <v>359900.99</v>
      </c>
      <c r="H102" s="20"/>
    </row>
    <row r="103" spans="1:8" ht="13.15" x14ac:dyDescent="0.25">
      <c r="B103" s="3"/>
      <c r="C103" s="41" t="s">
        <v>836</v>
      </c>
      <c r="D103" s="4">
        <v>202267.04</v>
      </c>
    </row>
    <row r="104" spans="1:8" ht="13.15" x14ac:dyDescent="0.25">
      <c r="B104" s="3"/>
    </row>
    <row r="105" spans="1:8" ht="13.15" x14ac:dyDescent="0.25">
      <c r="B105" s="3"/>
    </row>
    <row r="106" spans="1:8" ht="15" x14ac:dyDescent="0.25">
      <c r="A106" s="164" t="s">
        <v>22</v>
      </c>
      <c r="B106" s="164"/>
      <c r="C106" s="164"/>
      <c r="D106" s="164"/>
      <c r="E106" s="164"/>
      <c r="F106" s="164"/>
      <c r="G106" s="164"/>
      <c r="H106" s="164"/>
    </row>
    <row r="107" spans="1:8" ht="13.15" x14ac:dyDescent="0.25">
      <c r="B107" s="39"/>
      <c r="C107" s="20"/>
      <c r="H107" s="91"/>
    </row>
    <row r="108" spans="1:8" ht="13.15" x14ac:dyDescent="0.25">
      <c r="C108" s="32"/>
      <c r="H108" s="20"/>
    </row>
    <row r="109" spans="1:8" ht="13.15" x14ac:dyDescent="0.25">
      <c r="C109" s="41"/>
      <c r="H109" s="20"/>
    </row>
    <row r="110" spans="1:8" ht="13.15" x14ac:dyDescent="0.25">
      <c r="B110" s="3"/>
    </row>
    <row r="111" spans="1:8" ht="13.15" x14ac:dyDescent="0.25">
      <c r="B111" s="3"/>
      <c r="C111" s="41"/>
    </row>
    <row r="112" spans="1:8" ht="13.15" x14ac:dyDescent="0.25">
      <c r="B112" s="3"/>
      <c r="C112" s="41"/>
    </row>
    <row r="113" spans="1:8" ht="13.15" x14ac:dyDescent="0.25">
      <c r="B113" s="3"/>
      <c r="C113" s="41"/>
    </row>
    <row r="114" spans="1:8" ht="13.15" x14ac:dyDescent="0.25">
      <c r="B114" s="3"/>
    </row>
    <row r="115" spans="1:8" ht="13.15" x14ac:dyDescent="0.25">
      <c r="B115" s="3"/>
    </row>
    <row r="116" spans="1:8" ht="13.15" x14ac:dyDescent="0.25">
      <c r="B116" s="3"/>
    </row>
    <row r="117" spans="1:8" ht="13.15" x14ac:dyDescent="0.25">
      <c r="B117" s="3"/>
    </row>
    <row r="118" spans="1:8" ht="15" x14ac:dyDescent="0.25">
      <c r="A118" s="164" t="s">
        <v>24</v>
      </c>
      <c r="B118" s="164"/>
      <c r="C118" s="164"/>
      <c r="D118" s="164"/>
      <c r="E118" s="164"/>
      <c r="F118" s="164"/>
      <c r="G118" s="164"/>
      <c r="H118" s="164"/>
    </row>
    <row r="119" spans="1:8" ht="13.15" x14ac:dyDescent="0.25">
      <c r="B119" s="39"/>
      <c r="C119" s="20"/>
      <c r="H119" s="20"/>
    </row>
    <row r="120" spans="1:8" ht="13.15" x14ac:dyDescent="0.25">
      <c r="C120" s="32"/>
      <c r="H120" s="20"/>
    </row>
    <row r="121" spans="1:8" ht="13.15" x14ac:dyDescent="0.25">
      <c r="C121" s="41"/>
      <c r="H121" s="20"/>
    </row>
    <row r="122" spans="1:8" ht="13.15" x14ac:dyDescent="0.25">
      <c r="B122" s="3"/>
    </row>
    <row r="123" spans="1:8" ht="13.15" x14ac:dyDescent="0.25">
      <c r="B123" s="3"/>
      <c r="C123" s="41"/>
    </row>
    <row r="124" spans="1:8" ht="13.15" x14ac:dyDescent="0.25">
      <c r="B124" s="3"/>
      <c r="C124" s="41"/>
    </row>
    <row r="125" spans="1:8" ht="13.15" x14ac:dyDescent="0.25">
      <c r="B125" s="3"/>
      <c r="C125" s="41"/>
    </row>
    <row r="126" spans="1:8" ht="13.15" x14ac:dyDescent="0.25">
      <c r="B126" s="3"/>
    </row>
    <row r="127" spans="1:8" ht="15" x14ac:dyDescent="0.25">
      <c r="A127" s="164" t="s">
        <v>27</v>
      </c>
      <c r="B127" s="164"/>
      <c r="C127" s="164"/>
      <c r="D127" s="164"/>
      <c r="E127" s="164"/>
      <c r="F127" s="164"/>
      <c r="G127" s="164"/>
      <c r="H127" s="164"/>
    </row>
    <row r="128" spans="1:8" ht="13.15" x14ac:dyDescent="0.25">
      <c r="B128" s="39"/>
      <c r="C128" s="20"/>
      <c r="H128" s="20"/>
    </row>
    <row r="129" spans="1:8" x14ac:dyDescent="0.25">
      <c r="B129" s="39"/>
      <c r="H129" s="20"/>
    </row>
    <row r="130" spans="1:8" x14ac:dyDescent="0.25">
      <c r="B130" s="39"/>
      <c r="H130" s="20"/>
    </row>
    <row r="131" spans="1:8" x14ac:dyDescent="0.25">
      <c r="C131" s="32"/>
      <c r="H131" s="20"/>
    </row>
    <row r="132" spans="1:8" x14ac:dyDescent="0.25">
      <c r="C132" s="41"/>
      <c r="H132" s="20"/>
    </row>
    <row r="133" spans="1:8" x14ac:dyDescent="0.25">
      <c r="C133" s="32"/>
      <c r="H133" s="20"/>
    </row>
    <row r="134" spans="1:8" x14ac:dyDescent="0.25">
      <c r="C134" s="41"/>
      <c r="H134" s="20"/>
    </row>
    <row r="135" spans="1:8" x14ac:dyDescent="0.25">
      <c r="C135" s="41"/>
      <c r="H135" s="20"/>
    </row>
    <row r="136" spans="1:8" x14ac:dyDescent="0.25">
      <c r="C136" s="41"/>
      <c r="H136" s="20"/>
    </row>
    <row r="137" spans="1:8" x14ac:dyDescent="0.25">
      <c r="B137" s="3"/>
      <c r="C137" s="41"/>
    </row>
    <row r="138" spans="1:8" x14ac:dyDescent="0.25">
      <c r="B138" s="3"/>
      <c r="C138" s="41"/>
    </row>
    <row r="139" spans="1:8" x14ac:dyDescent="0.25">
      <c r="B139" s="3"/>
    </row>
    <row r="140" spans="1:8" x14ac:dyDescent="0.25">
      <c r="B140" s="3"/>
    </row>
    <row r="141" spans="1:8" ht="15.75" x14ac:dyDescent="0.25">
      <c r="A141" s="164" t="s">
        <v>29</v>
      </c>
      <c r="B141" s="164"/>
      <c r="C141" s="164"/>
      <c r="D141" s="164"/>
      <c r="E141" s="164"/>
      <c r="F141" s="164"/>
      <c r="G141" s="164"/>
      <c r="H141" s="164"/>
    </row>
    <row r="142" spans="1:8" x14ac:dyDescent="0.25">
      <c r="B142" s="39"/>
      <c r="C142" s="20"/>
      <c r="H142" s="91"/>
    </row>
    <row r="143" spans="1:8" x14ac:dyDescent="0.25">
      <c r="B143" s="39"/>
      <c r="H143" s="91"/>
    </row>
    <row r="144" spans="1:8" x14ac:dyDescent="0.25">
      <c r="C144" s="32"/>
      <c r="H144" s="20"/>
    </row>
    <row r="145" spans="2:8" x14ac:dyDescent="0.25">
      <c r="C145" s="32"/>
      <c r="H145" s="20"/>
    </row>
    <row r="146" spans="2:8" x14ac:dyDescent="0.25">
      <c r="C146" s="41"/>
      <c r="H146" s="20"/>
    </row>
    <row r="147" spans="2:8" x14ac:dyDescent="0.25">
      <c r="B147" s="3"/>
    </row>
    <row r="148" spans="2:8" x14ac:dyDescent="0.25">
      <c r="B148" s="3"/>
    </row>
    <row r="149" spans="2:8" x14ac:dyDescent="0.25">
      <c r="B149" s="3"/>
    </row>
    <row r="150" spans="2:8" x14ac:dyDescent="0.25">
      <c r="B150" s="3"/>
      <c r="C150" s="41"/>
    </row>
    <row r="151" spans="2:8" x14ac:dyDescent="0.25">
      <c r="B151" s="3"/>
      <c r="C151" s="41"/>
    </row>
    <row r="152" spans="2:8" x14ac:dyDescent="0.25">
      <c r="B152" s="3"/>
      <c r="C152" s="41"/>
    </row>
    <row r="153" spans="2:8" x14ac:dyDescent="0.25">
      <c r="B153" s="3"/>
      <c r="C153" s="41"/>
    </row>
    <row r="154" spans="2:8" x14ac:dyDescent="0.25">
      <c r="C154" s="41"/>
    </row>
    <row r="155" spans="2:8" ht="15" x14ac:dyDescent="0.25">
      <c r="C155" s="24"/>
    </row>
    <row r="156" spans="2:8" x14ac:dyDescent="0.25">
      <c r="B156" s="3"/>
    </row>
    <row r="157" spans="2:8" x14ac:dyDescent="0.25">
      <c r="B157" s="3"/>
      <c r="C157" s="23"/>
    </row>
    <row r="158" spans="2:8" x14ac:dyDescent="0.25">
      <c r="B158" s="3"/>
      <c r="C158" s="23"/>
    </row>
    <row r="159" spans="2:8" x14ac:dyDescent="0.25">
      <c r="B159" s="3"/>
      <c r="C159" s="23"/>
    </row>
    <row r="160" spans="2:8" x14ac:dyDescent="0.25">
      <c r="B160" s="3"/>
      <c r="C160" s="23"/>
    </row>
    <row r="161" spans="3:8" x14ac:dyDescent="0.25">
      <c r="C161" s="23"/>
    </row>
    <row r="162" spans="3:8" x14ac:dyDescent="0.25">
      <c r="C162" s="23"/>
      <c r="H162" s="20"/>
    </row>
    <row r="163" spans="3:8" x14ac:dyDescent="0.25">
      <c r="C163" s="31"/>
    </row>
    <row r="164" spans="3:8" x14ac:dyDescent="0.25">
      <c r="C164" s="31"/>
    </row>
    <row r="165" spans="3:8" x14ac:dyDescent="0.25">
      <c r="C165" s="32"/>
    </row>
    <row r="166" spans="3:8" x14ac:dyDescent="0.25">
      <c r="C166" s="33"/>
    </row>
    <row r="167" spans="3:8" x14ac:dyDescent="0.25">
      <c r="C167" s="32"/>
      <c r="E167" s="1"/>
    </row>
    <row r="168" spans="3:8" x14ac:dyDescent="0.25">
      <c r="C168" s="32"/>
    </row>
    <row r="169" spans="3:8" x14ac:dyDescent="0.25">
      <c r="C169" s="32"/>
    </row>
    <row r="170" spans="3:8" x14ac:dyDescent="0.25">
      <c r="C170" s="32"/>
    </row>
    <row r="171" spans="3:8" x14ac:dyDescent="0.25">
      <c r="C171" s="32"/>
    </row>
    <row r="172" spans="3:8" x14ac:dyDescent="0.25">
      <c r="C172" s="32"/>
    </row>
    <row r="173" spans="3:8" x14ac:dyDescent="0.25">
      <c r="C173" s="32"/>
    </row>
    <row r="179" spans="2:7" s="5" customFormat="1" ht="16.5" x14ac:dyDescent="0.3">
      <c r="B179" s="26"/>
      <c r="C179" s="27"/>
      <c r="D179" s="28"/>
      <c r="E179" s="28"/>
      <c r="F179" s="28"/>
      <c r="G179" s="29"/>
    </row>
    <row r="180" spans="2:7" x14ac:dyDescent="0.25">
      <c r="B180" s="3"/>
    </row>
    <row r="181" spans="2:7" x14ac:dyDescent="0.25">
      <c r="B181" s="3"/>
    </row>
    <row r="182" spans="2:7" x14ac:dyDescent="0.25">
      <c r="B182" s="3"/>
    </row>
    <row r="183" spans="2:7" x14ac:dyDescent="0.25">
      <c r="B183" s="3"/>
    </row>
    <row r="184" spans="2:7" x14ac:dyDescent="0.25">
      <c r="B184" s="3"/>
    </row>
    <row r="185" spans="2:7" x14ac:dyDescent="0.25">
      <c r="B185" s="3"/>
    </row>
    <row r="186" spans="2:7" x14ac:dyDescent="0.25">
      <c r="B186" s="3"/>
    </row>
    <row r="187" spans="2:7" x14ac:dyDescent="0.25">
      <c r="B187" s="3"/>
    </row>
    <row r="188" spans="2:7" x14ac:dyDescent="0.25">
      <c r="B188" s="3"/>
    </row>
    <row r="189" spans="2:7" x14ac:dyDescent="0.25">
      <c r="B189" s="3"/>
    </row>
    <row r="190" spans="2:7" x14ac:dyDescent="0.25">
      <c r="B190" s="3"/>
    </row>
    <row r="191" spans="2:7" x14ac:dyDescent="0.25">
      <c r="B191" s="3"/>
    </row>
    <row r="192" spans="2:7" x14ac:dyDescent="0.25">
      <c r="B192" s="3"/>
    </row>
    <row r="193" spans="2:2" x14ac:dyDescent="0.25">
      <c r="B193" s="3"/>
    </row>
    <row r="194" spans="2:2" x14ac:dyDescent="0.25">
      <c r="B194" s="3"/>
    </row>
    <row r="195" spans="2:2" x14ac:dyDescent="0.25">
      <c r="B195" s="3"/>
    </row>
    <row r="196" spans="2:2" x14ac:dyDescent="0.25">
      <c r="B196" s="3"/>
    </row>
    <row r="197" spans="2:2" x14ac:dyDescent="0.25">
      <c r="B197" s="3"/>
    </row>
    <row r="198" spans="2:2" x14ac:dyDescent="0.25">
      <c r="B198" s="3"/>
    </row>
    <row r="199" spans="2:2" x14ac:dyDescent="0.25">
      <c r="B199" s="3"/>
    </row>
    <row r="200" spans="2:2" x14ac:dyDescent="0.25">
      <c r="B200" s="3"/>
    </row>
    <row r="201" spans="2:2" x14ac:dyDescent="0.25">
      <c r="B201" s="3"/>
    </row>
    <row r="202" spans="2:2" x14ac:dyDescent="0.25">
      <c r="B202" s="3"/>
    </row>
    <row r="203" spans="2:2" x14ac:dyDescent="0.25">
      <c r="B203" s="3"/>
    </row>
    <row r="204" spans="2:2" x14ac:dyDescent="0.25">
      <c r="B204" s="3"/>
    </row>
    <row r="205" spans="2:2" x14ac:dyDescent="0.25">
      <c r="B205" s="3"/>
    </row>
    <row r="206" spans="2:2" x14ac:dyDescent="0.25">
      <c r="B206" s="3"/>
    </row>
    <row r="207" spans="2:2" x14ac:dyDescent="0.25">
      <c r="B207" s="3"/>
    </row>
    <row r="208" spans="2:2" x14ac:dyDescent="0.25">
      <c r="B208" s="3"/>
    </row>
    <row r="209" spans="2:2" x14ac:dyDescent="0.25">
      <c r="B209" s="3"/>
    </row>
    <row r="210" spans="2:2" x14ac:dyDescent="0.25">
      <c r="B210" s="3"/>
    </row>
    <row r="211" spans="2:2" x14ac:dyDescent="0.25">
      <c r="B211" s="3"/>
    </row>
    <row r="212" spans="2:2" x14ac:dyDescent="0.25">
      <c r="B212" s="3"/>
    </row>
    <row r="213" spans="2:2" x14ac:dyDescent="0.25">
      <c r="B213" s="3"/>
    </row>
    <row r="214" spans="2:2" x14ac:dyDescent="0.25">
      <c r="B214" s="3"/>
    </row>
    <row r="215" spans="2:2" x14ac:dyDescent="0.25">
      <c r="B215" s="3"/>
    </row>
    <row r="216" spans="2:2" x14ac:dyDescent="0.25">
      <c r="B216" s="3"/>
    </row>
    <row r="217" spans="2:2" x14ac:dyDescent="0.25">
      <c r="B217" s="3"/>
    </row>
    <row r="218" spans="2:2" x14ac:dyDescent="0.25">
      <c r="B218" s="3"/>
    </row>
    <row r="219" spans="2:2" x14ac:dyDescent="0.25">
      <c r="B219" s="3"/>
    </row>
    <row r="220" spans="2:2" x14ac:dyDescent="0.25">
      <c r="B220" s="3"/>
    </row>
    <row r="221" spans="2:2" x14ac:dyDescent="0.25">
      <c r="B221" s="3"/>
    </row>
    <row r="222" spans="2:2" x14ac:dyDescent="0.25">
      <c r="B222" s="3"/>
    </row>
    <row r="223" spans="2:2" x14ac:dyDescent="0.25">
      <c r="B223" s="3"/>
    </row>
    <row r="224" spans="2:2" x14ac:dyDescent="0.25">
      <c r="B224" s="3"/>
    </row>
    <row r="225" spans="2:2" x14ac:dyDescent="0.25">
      <c r="B225" s="3"/>
    </row>
    <row r="226" spans="2:2" x14ac:dyDescent="0.25">
      <c r="B226" s="3"/>
    </row>
    <row r="227" spans="2:2" x14ac:dyDescent="0.25">
      <c r="B227" s="3"/>
    </row>
    <row r="228" spans="2:2" x14ac:dyDescent="0.25">
      <c r="B228" s="3"/>
    </row>
    <row r="229" spans="2:2" x14ac:dyDescent="0.25">
      <c r="B229" s="3"/>
    </row>
    <row r="230" spans="2:2" x14ac:dyDescent="0.25">
      <c r="B230" s="3"/>
    </row>
    <row r="231" spans="2:2" x14ac:dyDescent="0.25">
      <c r="B231" s="3"/>
    </row>
    <row r="232" spans="2:2" x14ac:dyDescent="0.25">
      <c r="B232" s="3"/>
    </row>
    <row r="233" spans="2:2" x14ac:dyDescent="0.25">
      <c r="B233" s="3"/>
    </row>
    <row r="234" spans="2:2" x14ac:dyDescent="0.25">
      <c r="B234" s="3"/>
    </row>
    <row r="235" spans="2:2" x14ac:dyDescent="0.25">
      <c r="B235" s="3"/>
    </row>
    <row r="236" spans="2:2" x14ac:dyDescent="0.25">
      <c r="B236" s="3"/>
    </row>
    <row r="237" spans="2:2" x14ac:dyDescent="0.25">
      <c r="B237" s="3"/>
    </row>
    <row r="238" spans="2:2" x14ac:dyDescent="0.25">
      <c r="B238" s="3"/>
    </row>
    <row r="239" spans="2:2" x14ac:dyDescent="0.25">
      <c r="B239" s="3"/>
    </row>
    <row r="240" spans="2:2" x14ac:dyDescent="0.25">
      <c r="B240" s="3"/>
    </row>
    <row r="241" spans="2:2" x14ac:dyDescent="0.25">
      <c r="B241" s="3"/>
    </row>
    <row r="242" spans="2:2" x14ac:dyDescent="0.25">
      <c r="B242" s="3"/>
    </row>
    <row r="243" spans="2:2" x14ac:dyDescent="0.25">
      <c r="B243" s="3"/>
    </row>
    <row r="244" spans="2:2" x14ac:dyDescent="0.25">
      <c r="B244" s="3"/>
    </row>
    <row r="245" spans="2:2" x14ac:dyDescent="0.25">
      <c r="B245" s="3"/>
    </row>
    <row r="246" spans="2:2" x14ac:dyDescent="0.25">
      <c r="B246" s="3"/>
    </row>
    <row r="247" spans="2:2" x14ac:dyDescent="0.25">
      <c r="B247" s="3"/>
    </row>
    <row r="248" spans="2:2" x14ac:dyDescent="0.25">
      <c r="B248" s="3"/>
    </row>
    <row r="249" spans="2:2" x14ac:dyDescent="0.25">
      <c r="B249" s="3"/>
    </row>
    <row r="250" spans="2:2" x14ac:dyDescent="0.25">
      <c r="B250" s="3"/>
    </row>
    <row r="251" spans="2:2" x14ac:dyDescent="0.25">
      <c r="B251" s="3"/>
    </row>
    <row r="252" spans="2:2" x14ac:dyDescent="0.25">
      <c r="B252" s="3"/>
    </row>
    <row r="253" spans="2:2" x14ac:dyDescent="0.25">
      <c r="B253" s="3"/>
    </row>
    <row r="254" spans="2:2" x14ac:dyDescent="0.25">
      <c r="B254" s="3"/>
    </row>
    <row r="255" spans="2:2" x14ac:dyDescent="0.25">
      <c r="B255" s="3"/>
    </row>
    <row r="256" spans="2:2" x14ac:dyDescent="0.25">
      <c r="B256" s="3"/>
    </row>
    <row r="257" spans="2:8" x14ac:dyDescent="0.25">
      <c r="B257" s="3"/>
    </row>
    <row r="258" spans="2:8" x14ac:dyDescent="0.25">
      <c r="B258" s="3"/>
    </row>
    <row r="259" spans="2:8" x14ac:dyDescent="0.25">
      <c r="B259" s="3"/>
    </row>
    <row r="262" spans="2:8" ht="15" x14ac:dyDescent="0.25">
      <c r="C262" s="24"/>
    </row>
    <row r="263" spans="2:8" x14ac:dyDescent="0.25">
      <c r="C263" s="23"/>
    </row>
    <row r="264" spans="2:8" x14ac:dyDescent="0.25">
      <c r="B264" s="3"/>
      <c r="C264" s="23"/>
    </row>
    <row r="265" spans="2:8" x14ac:dyDescent="0.25">
      <c r="C265" s="23"/>
    </row>
    <row r="266" spans="2:8" x14ac:dyDescent="0.25">
      <c r="C266" s="23"/>
      <c r="H266" s="20"/>
    </row>
    <row r="267" spans="2:8" x14ac:dyDescent="0.25">
      <c r="C267" s="31"/>
    </row>
    <row r="268" spans="2:8" x14ac:dyDescent="0.25">
      <c r="C268" s="31"/>
    </row>
    <row r="269" spans="2:8" x14ac:dyDescent="0.25">
      <c r="C269" s="31"/>
    </row>
    <row r="270" spans="2:8" x14ac:dyDescent="0.25">
      <c r="C270" s="6"/>
    </row>
    <row r="271" spans="2:8" x14ac:dyDescent="0.25">
      <c r="C271" s="6"/>
    </row>
    <row r="272" spans="2:8" x14ac:dyDescent="0.25">
      <c r="C272" s="6"/>
    </row>
    <row r="273" spans="2:7" x14ac:dyDescent="0.25">
      <c r="C273" s="6"/>
    </row>
    <row r="274" spans="2:7" x14ac:dyDescent="0.25">
      <c r="C274" s="6"/>
      <c r="D274" s="34"/>
    </row>
    <row r="275" spans="2:7" x14ac:dyDescent="0.25">
      <c r="C275" s="6"/>
    </row>
    <row r="276" spans="2:7" x14ac:dyDescent="0.25">
      <c r="C276" s="6"/>
    </row>
    <row r="277" spans="2:7" x14ac:dyDescent="0.25">
      <c r="C277" s="6"/>
    </row>
    <row r="278" spans="2:7" x14ac:dyDescent="0.25">
      <c r="C278" s="32"/>
    </row>
    <row r="279" spans="2:7" x14ac:dyDescent="0.25">
      <c r="C279" s="32"/>
    </row>
    <row r="280" spans="2:7" x14ac:dyDescent="0.25">
      <c r="C280" s="32"/>
    </row>
    <row r="281" spans="2:7" x14ac:dyDescent="0.25">
      <c r="C281" s="32"/>
    </row>
    <row r="282" spans="2:7" x14ac:dyDescent="0.25">
      <c r="C282" s="32"/>
    </row>
    <row r="283" spans="2:7" x14ac:dyDescent="0.25">
      <c r="C283" s="32"/>
    </row>
    <row r="284" spans="2:7" x14ac:dyDescent="0.25">
      <c r="C284" s="32"/>
    </row>
    <row r="285" spans="2:7" x14ac:dyDescent="0.25">
      <c r="C285" s="32"/>
    </row>
    <row r="287" spans="2:7" x14ac:dyDescent="0.25">
      <c r="C287" s="6"/>
    </row>
    <row r="288" spans="2:7" s="5" customFormat="1" ht="16.5" x14ac:dyDescent="0.3">
      <c r="B288" s="26"/>
      <c r="C288" s="27"/>
      <c r="D288" s="28"/>
      <c r="E288" s="28"/>
      <c r="F288" s="28"/>
      <c r="G288" s="29"/>
    </row>
    <row r="289" spans="2:2" x14ac:dyDescent="0.25">
      <c r="B289" s="3"/>
    </row>
    <row r="290" spans="2:2" x14ac:dyDescent="0.25">
      <c r="B290" s="3"/>
    </row>
    <row r="291" spans="2:2" x14ac:dyDescent="0.25">
      <c r="B291" s="3"/>
    </row>
    <row r="292" spans="2:2" x14ac:dyDescent="0.25">
      <c r="B292" s="3"/>
    </row>
    <row r="293" spans="2:2" x14ac:dyDescent="0.25">
      <c r="B293" s="3"/>
    </row>
    <row r="294" spans="2:2" x14ac:dyDescent="0.25">
      <c r="B294" s="3"/>
    </row>
    <row r="295" spans="2:2" x14ac:dyDescent="0.25">
      <c r="B295" s="3"/>
    </row>
    <row r="296" spans="2:2" x14ac:dyDescent="0.25">
      <c r="B296" s="3"/>
    </row>
    <row r="297" spans="2:2" x14ac:dyDescent="0.25">
      <c r="B297" s="3"/>
    </row>
    <row r="298" spans="2:2" x14ac:dyDescent="0.25">
      <c r="B298" s="3"/>
    </row>
    <row r="299" spans="2:2" x14ac:dyDescent="0.25">
      <c r="B299" s="3"/>
    </row>
    <row r="300" spans="2:2" x14ac:dyDescent="0.25">
      <c r="B300" s="3"/>
    </row>
    <row r="301" spans="2:2" x14ac:dyDescent="0.25">
      <c r="B301" s="3"/>
    </row>
    <row r="302" spans="2:2" x14ac:dyDescent="0.25">
      <c r="B302" s="3"/>
    </row>
    <row r="303" spans="2:2" x14ac:dyDescent="0.25">
      <c r="B303" s="3"/>
    </row>
    <row r="304" spans="2:2" x14ac:dyDescent="0.25">
      <c r="B304" s="3"/>
    </row>
    <row r="305" spans="2:2" x14ac:dyDescent="0.25">
      <c r="B305" s="3"/>
    </row>
    <row r="306" spans="2:2" x14ac:dyDescent="0.25">
      <c r="B306" s="3"/>
    </row>
    <row r="307" spans="2:2" x14ac:dyDescent="0.25">
      <c r="B307" s="3"/>
    </row>
    <row r="308" spans="2:2" x14ac:dyDescent="0.25">
      <c r="B308" s="3"/>
    </row>
    <row r="309" spans="2:2" x14ac:dyDescent="0.25">
      <c r="B309" s="3"/>
    </row>
    <row r="310" spans="2:2" x14ac:dyDescent="0.25">
      <c r="B310" s="3"/>
    </row>
    <row r="311" spans="2:2" x14ac:dyDescent="0.25">
      <c r="B311" s="3"/>
    </row>
    <row r="312" spans="2:2" x14ac:dyDescent="0.25">
      <c r="B312" s="3"/>
    </row>
    <row r="313" spans="2:2" x14ac:dyDescent="0.25">
      <c r="B313" s="3"/>
    </row>
    <row r="314" spans="2:2" x14ac:dyDescent="0.25">
      <c r="B314" s="3"/>
    </row>
    <row r="315" spans="2:2" x14ac:dyDescent="0.25">
      <c r="B315" s="3"/>
    </row>
    <row r="316" spans="2:2" x14ac:dyDescent="0.25">
      <c r="B316" s="3"/>
    </row>
    <row r="317" spans="2:2" x14ac:dyDescent="0.25">
      <c r="B317" s="3"/>
    </row>
    <row r="318" spans="2:2" x14ac:dyDescent="0.25">
      <c r="B318" s="3"/>
    </row>
    <row r="319" spans="2:2" x14ac:dyDescent="0.25">
      <c r="B319" s="3"/>
    </row>
    <row r="320" spans="2:2" x14ac:dyDescent="0.25">
      <c r="B320" s="3"/>
    </row>
    <row r="321" spans="2:2" x14ac:dyDescent="0.25">
      <c r="B321" s="3"/>
    </row>
    <row r="322" spans="2:2" x14ac:dyDescent="0.25">
      <c r="B322" s="3"/>
    </row>
    <row r="323" spans="2:2" x14ac:dyDescent="0.25">
      <c r="B323" s="3"/>
    </row>
    <row r="324" spans="2:2" x14ac:dyDescent="0.25">
      <c r="B324" s="3"/>
    </row>
    <row r="325" spans="2:2" x14ac:dyDescent="0.25">
      <c r="B325" s="3"/>
    </row>
    <row r="326" spans="2:2" x14ac:dyDescent="0.25">
      <c r="B326" s="3"/>
    </row>
    <row r="327" spans="2:2" x14ac:dyDescent="0.25">
      <c r="B327" s="3"/>
    </row>
    <row r="328" spans="2:2" x14ac:dyDescent="0.25">
      <c r="B328" s="3"/>
    </row>
    <row r="329" spans="2:2" x14ac:dyDescent="0.25">
      <c r="B329" s="3"/>
    </row>
    <row r="330" spans="2:2" x14ac:dyDescent="0.25">
      <c r="B330" s="3"/>
    </row>
    <row r="331" spans="2:2" x14ac:dyDescent="0.25">
      <c r="B331" s="3"/>
    </row>
    <row r="332" spans="2:2" x14ac:dyDescent="0.25">
      <c r="B332" s="3"/>
    </row>
    <row r="333" spans="2:2" x14ac:dyDescent="0.25">
      <c r="B333" s="3"/>
    </row>
    <row r="334" spans="2:2" x14ac:dyDescent="0.25">
      <c r="B334" s="3"/>
    </row>
    <row r="335" spans="2:2" x14ac:dyDescent="0.25">
      <c r="B335" s="3"/>
    </row>
    <row r="336" spans="2:2" x14ac:dyDescent="0.25">
      <c r="B336" s="3"/>
    </row>
    <row r="337" spans="2:8" x14ac:dyDescent="0.25">
      <c r="B337" s="3"/>
    </row>
    <row r="338" spans="2:8" x14ac:dyDescent="0.25">
      <c r="B338" s="3"/>
    </row>
    <row r="346" spans="2:8" ht="15" x14ac:dyDescent="0.25">
      <c r="C346" s="24"/>
    </row>
    <row r="347" spans="2:8" x14ac:dyDescent="0.25">
      <c r="C347" s="23"/>
    </row>
    <row r="348" spans="2:8" x14ac:dyDescent="0.25">
      <c r="B348" s="3"/>
      <c r="C348" s="31"/>
    </row>
    <row r="349" spans="2:8" x14ac:dyDescent="0.25">
      <c r="B349" s="3"/>
      <c r="C349" s="31"/>
    </row>
    <row r="350" spans="2:8" x14ac:dyDescent="0.25">
      <c r="C350" s="23"/>
    </row>
    <row r="351" spans="2:8" x14ac:dyDescent="0.25">
      <c r="C351" s="23"/>
      <c r="H351" s="20"/>
    </row>
    <row r="352" spans="2:8" x14ac:dyDescent="0.25">
      <c r="C352" s="31"/>
    </row>
    <row r="353" spans="3:3" x14ac:dyDescent="0.25">
      <c r="C353" s="31"/>
    </row>
  </sheetData>
  <autoFilter ref="G1:G5"/>
  <mergeCells count="11">
    <mergeCell ref="A84:H84"/>
    <mergeCell ref="A18:H18"/>
    <mergeCell ref="A28:H28"/>
    <mergeCell ref="A42:H42"/>
    <mergeCell ref="A60:H60"/>
    <mergeCell ref="A73:H73"/>
    <mergeCell ref="A141:H141"/>
    <mergeCell ref="A127:H127"/>
    <mergeCell ref="A118:H118"/>
    <mergeCell ref="A106:H106"/>
    <mergeCell ref="A96:H96"/>
  </mergeCells>
  <phoneticPr fontId="27" type="noConversion"/>
  <pageMargins left="0.39370078740157483" right="0.16" top="0.6" bottom="0.39" header="0.31496062992125984" footer="0.31496062992125984"/>
  <pageSetup scale="45" orientation="portrait" r:id="rId1"/>
  <colBreaks count="1" manualBreakCount="1">
    <brk id="6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M695"/>
  <sheetViews>
    <sheetView topLeftCell="A678" zoomScale="90" zoomScaleNormal="90" workbookViewId="0">
      <selection activeCell="G696" sqref="G696"/>
    </sheetView>
  </sheetViews>
  <sheetFormatPr baseColWidth="10" defaultColWidth="11.42578125" defaultRowHeight="15" x14ac:dyDescent="0.25"/>
  <cols>
    <col min="1" max="1" width="14.42578125" customWidth="1"/>
    <col min="2" max="2" width="20.140625" customWidth="1"/>
    <col min="3" max="3" width="22.5703125" customWidth="1"/>
    <col min="4" max="4" width="41" customWidth="1"/>
    <col min="5" max="5" width="19.140625" style="45" customWidth="1"/>
    <col min="6" max="6" width="13.28515625" customWidth="1"/>
    <col min="7" max="7" width="24.7109375" customWidth="1"/>
    <col min="8" max="8" width="15.85546875" customWidth="1"/>
  </cols>
  <sheetData>
    <row r="2" spans="1:39" ht="18" thickBot="1" x14ac:dyDescent="0.35">
      <c r="A2" s="92"/>
      <c r="B2" s="93" t="s">
        <v>80</v>
      </c>
      <c r="C2" s="94"/>
      <c r="D2" s="94"/>
      <c r="E2" s="95"/>
      <c r="F2" s="96"/>
      <c r="G2" s="92"/>
      <c r="H2" s="92"/>
      <c r="I2" s="92"/>
      <c r="J2" s="97"/>
      <c r="K2" s="92"/>
      <c r="L2" s="92"/>
      <c r="M2" s="92"/>
      <c r="N2" s="92"/>
      <c r="O2" s="92"/>
      <c r="P2" s="92"/>
      <c r="Q2" s="92"/>
      <c r="R2" s="92"/>
      <c r="S2" s="92"/>
      <c r="T2" s="92"/>
      <c r="U2" s="92"/>
      <c r="V2" s="92"/>
      <c r="W2" s="92"/>
      <c r="X2" s="92"/>
      <c r="Y2" s="92"/>
      <c r="Z2" s="92"/>
      <c r="AA2" s="92"/>
      <c r="AB2" s="92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</row>
    <row r="3" spans="1:39" s="92" customFormat="1" thickTop="1" x14ac:dyDescent="0.3">
      <c r="A3" s="98" t="s">
        <v>81</v>
      </c>
      <c r="B3" s="99" t="s">
        <v>82</v>
      </c>
      <c r="C3" s="100" t="s">
        <v>83</v>
      </c>
      <c r="D3" s="101" t="s">
        <v>84</v>
      </c>
      <c r="E3" s="99" t="s">
        <v>85</v>
      </c>
      <c r="F3" s="102" t="s">
        <v>86</v>
      </c>
      <c r="G3" s="97"/>
      <c r="H3" s="103"/>
      <c r="I3" s="97"/>
      <c r="J3" s="97"/>
      <c r="K3" s="97"/>
    </row>
    <row r="4" spans="1:39" s="92" customFormat="1" ht="14.45" x14ac:dyDescent="0.3">
      <c r="A4" s="104"/>
      <c r="B4" s="104" t="s">
        <v>87</v>
      </c>
      <c r="C4" s="104" t="s">
        <v>88</v>
      </c>
      <c r="D4" s="104" t="s">
        <v>89</v>
      </c>
      <c r="E4" s="106" t="s">
        <v>85</v>
      </c>
      <c r="F4" s="107">
        <v>6346</v>
      </c>
      <c r="G4" s="107"/>
      <c r="H4" s="97"/>
      <c r="I4" s="97"/>
      <c r="J4" s="97"/>
      <c r="K4" s="97"/>
    </row>
    <row r="5" spans="1:39" s="92" customFormat="1" ht="14.45" x14ac:dyDescent="0.3">
      <c r="A5" s="104"/>
      <c r="B5" s="104" t="s">
        <v>90</v>
      </c>
      <c r="C5" s="104" t="s">
        <v>91</v>
      </c>
      <c r="D5" s="104" t="s">
        <v>89</v>
      </c>
      <c r="E5" s="106" t="s">
        <v>85</v>
      </c>
      <c r="F5" s="107">
        <v>6860</v>
      </c>
      <c r="G5" s="107"/>
      <c r="H5" s="97"/>
      <c r="I5" s="97"/>
      <c r="J5" s="97"/>
      <c r="K5" s="97"/>
    </row>
    <row r="6" spans="1:39" s="92" customFormat="1" ht="14.45" x14ac:dyDescent="0.3">
      <c r="A6" s="104"/>
      <c r="B6" s="104" t="s">
        <v>92</v>
      </c>
      <c r="C6" s="104" t="s">
        <v>93</v>
      </c>
      <c r="D6" s="104" t="s">
        <v>89</v>
      </c>
      <c r="E6" s="106" t="s">
        <v>85</v>
      </c>
      <c r="F6" s="107">
        <v>6860</v>
      </c>
      <c r="G6" s="107"/>
      <c r="H6" s="97"/>
      <c r="I6" s="97"/>
      <c r="J6" s="97"/>
      <c r="K6" s="97"/>
    </row>
    <row r="7" spans="1:39" s="92" customFormat="1" x14ac:dyDescent="0.25">
      <c r="A7" s="104"/>
      <c r="B7" s="104" t="s">
        <v>94</v>
      </c>
      <c r="C7" s="104" t="s">
        <v>95</v>
      </c>
      <c r="D7" s="104" t="s">
        <v>89</v>
      </c>
      <c r="E7" s="106" t="s">
        <v>85</v>
      </c>
      <c r="F7" s="107">
        <v>9733</v>
      </c>
      <c r="G7" s="107"/>
      <c r="H7" s="97"/>
      <c r="I7" s="97"/>
      <c r="J7" s="97"/>
      <c r="K7" s="97"/>
    </row>
    <row r="8" spans="1:39" s="92" customFormat="1" ht="14.45" x14ac:dyDescent="0.3">
      <c r="A8" s="104"/>
      <c r="B8" s="104" t="s">
        <v>96</v>
      </c>
      <c r="C8" s="104" t="s">
        <v>97</v>
      </c>
      <c r="D8" s="104" t="s">
        <v>89</v>
      </c>
      <c r="E8" s="106" t="s">
        <v>85</v>
      </c>
      <c r="F8" s="107">
        <v>6860</v>
      </c>
      <c r="G8" s="107"/>
      <c r="H8" s="97"/>
      <c r="I8" s="97"/>
      <c r="J8" s="97"/>
      <c r="K8" s="97"/>
    </row>
    <row r="9" spans="1:39" s="92" customFormat="1" ht="14.45" x14ac:dyDescent="0.3">
      <c r="A9" s="104"/>
      <c r="B9" s="104" t="s">
        <v>98</v>
      </c>
      <c r="C9" s="104" t="s">
        <v>99</v>
      </c>
      <c r="D9" s="104" t="s">
        <v>89</v>
      </c>
      <c r="E9" s="106" t="s">
        <v>85</v>
      </c>
      <c r="F9" s="107">
        <v>8708</v>
      </c>
      <c r="G9" s="107"/>
      <c r="H9" s="97"/>
      <c r="I9" s="97"/>
      <c r="J9" s="97"/>
      <c r="K9" s="97"/>
    </row>
    <row r="10" spans="1:39" s="92" customFormat="1" ht="14.45" x14ac:dyDescent="0.3">
      <c r="A10" s="104"/>
      <c r="B10" s="104" t="s">
        <v>100</v>
      </c>
      <c r="C10" s="104" t="s">
        <v>101</v>
      </c>
      <c r="D10" s="104" t="s">
        <v>89</v>
      </c>
      <c r="E10" s="106" t="s">
        <v>85</v>
      </c>
      <c r="F10" s="107">
        <v>6346</v>
      </c>
      <c r="G10" s="107"/>
      <c r="H10" s="97"/>
      <c r="I10" s="97"/>
      <c r="J10" s="97"/>
      <c r="K10" s="97"/>
    </row>
    <row r="11" spans="1:39" s="92" customFormat="1" ht="14.45" x14ac:dyDescent="0.3">
      <c r="A11" s="104"/>
      <c r="B11" s="104" t="s">
        <v>102</v>
      </c>
      <c r="C11" s="104" t="s">
        <v>103</v>
      </c>
      <c r="D11" s="104" t="s">
        <v>89</v>
      </c>
      <c r="E11" s="106" t="s">
        <v>85</v>
      </c>
      <c r="F11" s="107">
        <v>6860</v>
      </c>
      <c r="G11" s="107"/>
      <c r="H11" s="97"/>
      <c r="I11" s="97"/>
      <c r="J11" s="97"/>
      <c r="K11" s="97"/>
    </row>
    <row r="12" spans="1:39" s="92" customFormat="1" ht="14.45" x14ac:dyDescent="0.3">
      <c r="A12" s="104"/>
      <c r="B12" s="104" t="s">
        <v>104</v>
      </c>
      <c r="C12" s="104" t="s">
        <v>105</v>
      </c>
      <c r="D12" s="104" t="s">
        <v>89</v>
      </c>
      <c r="E12" s="106" t="s">
        <v>85</v>
      </c>
      <c r="F12" s="107">
        <v>6517</v>
      </c>
      <c r="G12" s="107"/>
      <c r="H12" s="97"/>
      <c r="I12" s="97"/>
      <c r="J12" s="97"/>
      <c r="K12" s="97"/>
    </row>
    <row r="13" spans="1:39" s="92" customFormat="1" ht="14.45" x14ac:dyDescent="0.3">
      <c r="A13" s="104"/>
      <c r="B13" s="104" t="s">
        <v>106</v>
      </c>
      <c r="C13" s="104" t="s">
        <v>107</v>
      </c>
      <c r="D13" s="104" t="s">
        <v>89</v>
      </c>
      <c r="E13" s="106" t="s">
        <v>85</v>
      </c>
      <c r="F13" s="107">
        <v>11782</v>
      </c>
      <c r="G13" s="107"/>
      <c r="H13" s="97"/>
      <c r="I13" s="97"/>
      <c r="J13" s="97"/>
      <c r="K13" s="97"/>
    </row>
    <row r="14" spans="1:39" s="92" customFormat="1" ht="14.45" x14ac:dyDescent="0.3">
      <c r="A14" s="104"/>
      <c r="B14" s="104" t="s">
        <v>108</v>
      </c>
      <c r="C14" s="104" t="s">
        <v>109</v>
      </c>
      <c r="D14" s="104" t="s">
        <v>89</v>
      </c>
      <c r="E14" s="106" t="s">
        <v>85</v>
      </c>
      <c r="F14" s="107">
        <v>10995</v>
      </c>
      <c r="G14" s="107"/>
      <c r="H14" s="97"/>
      <c r="I14" s="97"/>
      <c r="J14" s="97"/>
      <c r="K14" s="97"/>
    </row>
    <row r="15" spans="1:39" s="92" customFormat="1" ht="14.45" x14ac:dyDescent="0.3">
      <c r="A15" s="104"/>
      <c r="B15" s="104" t="s">
        <v>110</v>
      </c>
      <c r="C15" s="104" t="s">
        <v>111</v>
      </c>
      <c r="D15" s="104" t="s">
        <v>89</v>
      </c>
      <c r="E15" s="106" t="s">
        <v>85</v>
      </c>
      <c r="F15" s="107">
        <v>6517</v>
      </c>
      <c r="G15" s="107"/>
      <c r="H15" s="97"/>
      <c r="I15" s="97"/>
      <c r="J15" s="97"/>
      <c r="K15" s="97"/>
    </row>
    <row r="16" spans="1:39" s="92" customFormat="1" ht="14.45" x14ac:dyDescent="0.3">
      <c r="A16" s="104"/>
      <c r="B16" s="104" t="s">
        <v>112</v>
      </c>
      <c r="C16" s="104" t="s">
        <v>113</v>
      </c>
      <c r="D16" s="104" t="s">
        <v>89</v>
      </c>
      <c r="E16" s="106" t="s">
        <v>85</v>
      </c>
      <c r="F16" s="107">
        <v>9800</v>
      </c>
      <c r="G16" s="107">
        <v>2564</v>
      </c>
      <c r="H16" s="97"/>
      <c r="I16" s="97"/>
      <c r="J16" s="97"/>
      <c r="K16" s="97"/>
    </row>
    <row r="17" spans="1:11" s="92" customFormat="1" ht="14.45" x14ac:dyDescent="0.3">
      <c r="A17" s="104"/>
      <c r="B17" s="104" t="s">
        <v>114</v>
      </c>
      <c r="C17" s="104" t="s">
        <v>115</v>
      </c>
      <c r="D17" s="104" t="s">
        <v>89</v>
      </c>
      <c r="E17" s="106" t="s">
        <v>85</v>
      </c>
      <c r="F17" s="107">
        <v>6174</v>
      </c>
      <c r="G17" s="107"/>
      <c r="H17" s="97"/>
      <c r="I17" s="97"/>
      <c r="J17" s="97"/>
      <c r="K17" s="97"/>
    </row>
    <row r="18" spans="1:11" s="92" customFormat="1" ht="14.45" x14ac:dyDescent="0.3">
      <c r="A18" s="104"/>
      <c r="B18" s="104" t="s">
        <v>32</v>
      </c>
      <c r="C18" s="104" t="s">
        <v>116</v>
      </c>
      <c r="D18" s="104" t="s">
        <v>89</v>
      </c>
      <c r="E18" s="106" t="s">
        <v>85</v>
      </c>
      <c r="F18" s="107">
        <v>6860</v>
      </c>
      <c r="G18" s="107"/>
      <c r="H18" s="97"/>
      <c r="I18" s="97"/>
      <c r="J18" s="97"/>
      <c r="K18" s="97"/>
    </row>
    <row r="19" spans="1:11" s="92" customFormat="1" ht="14.45" x14ac:dyDescent="0.3">
      <c r="A19" s="104"/>
      <c r="B19" s="104" t="s">
        <v>117</v>
      </c>
      <c r="C19" s="104" t="s">
        <v>118</v>
      </c>
      <c r="D19" s="104" t="s">
        <v>89</v>
      </c>
      <c r="E19" s="106" t="s">
        <v>85</v>
      </c>
      <c r="F19" s="107">
        <v>6860</v>
      </c>
      <c r="G19" s="107"/>
      <c r="H19" s="97"/>
      <c r="I19" s="97"/>
      <c r="J19" s="97"/>
      <c r="K19" s="97"/>
    </row>
    <row r="20" spans="1:11" s="92" customFormat="1" ht="14.45" x14ac:dyDescent="0.3">
      <c r="A20" s="104"/>
      <c r="B20" s="104" t="s">
        <v>119</v>
      </c>
      <c r="C20" s="104" t="s">
        <v>120</v>
      </c>
      <c r="D20" s="104" t="s">
        <v>89</v>
      </c>
      <c r="E20" s="106" t="s">
        <v>85</v>
      </c>
      <c r="F20" s="107">
        <v>9323</v>
      </c>
      <c r="G20" s="107"/>
      <c r="H20" s="97"/>
      <c r="I20" s="97"/>
      <c r="J20" s="97"/>
      <c r="K20" s="97"/>
    </row>
    <row r="21" spans="1:11" s="92" customFormat="1" ht="14.45" x14ac:dyDescent="0.3">
      <c r="A21" s="104"/>
      <c r="B21" s="104" t="s">
        <v>121</v>
      </c>
      <c r="C21" s="104" t="s">
        <v>122</v>
      </c>
      <c r="D21" s="104" t="s">
        <v>89</v>
      </c>
      <c r="E21" s="106" t="s">
        <v>85</v>
      </c>
      <c r="F21" s="107">
        <v>6689</v>
      </c>
      <c r="G21" s="107"/>
      <c r="H21" s="97"/>
      <c r="I21" s="97"/>
      <c r="J21" s="97"/>
      <c r="K21" s="97"/>
    </row>
    <row r="22" spans="1:11" s="92" customFormat="1" ht="14.45" x14ac:dyDescent="0.3">
      <c r="A22" s="104"/>
      <c r="B22" s="104" t="s">
        <v>123</v>
      </c>
      <c r="C22" s="104" t="s">
        <v>124</v>
      </c>
      <c r="D22" s="104" t="s">
        <v>89</v>
      </c>
      <c r="E22" s="106" t="s">
        <v>85</v>
      </c>
      <c r="F22" s="107">
        <v>29885</v>
      </c>
      <c r="G22" s="107">
        <v>3320</v>
      </c>
      <c r="H22" s="97"/>
      <c r="I22" s="97"/>
      <c r="J22" s="97"/>
      <c r="K22" s="97"/>
    </row>
    <row r="23" spans="1:11" s="92" customFormat="1" ht="14.45" x14ac:dyDescent="0.3">
      <c r="A23" s="104"/>
      <c r="B23" s="104" t="s">
        <v>125</v>
      </c>
      <c r="C23" s="104" t="s">
        <v>126</v>
      </c>
      <c r="D23" s="104" t="s">
        <v>89</v>
      </c>
      <c r="E23" s="106" t="s">
        <v>85</v>
      </c>
      <c r="F23" s="107">
        <v>6860</v>
      </c>
      <c r="G23" s="107"/>
      <c r="H23" s="97"/>
      <c r="I23" s="97"/>
      <c r="J23" s="97"/>
      <c r="K23" s="97"/>
    </row>
    <row r="24" spans="1:11" s="92" customFormat="1" ht="14.45" x14ac:dyDescent="0.3">
      <c r="A24" s="104"/>
      <c r="B24" s="104" t="s">
        <v>127</v>
      </c>
      <c r="C24" s="104" t="s">
        <v>128</v>
      </c>
      <c r="D24" s="104" t="s">
        <v>89</v>
      </c>
      <c r="E24" s="106" t="s">
        <v>85</v>
      </c>
      <c r="F24" s="107">
        <v>6860</v>
      </c>
      <c r="G24" s="107"/>
      <c r="H24" s="97"/>
      <c r="I24" s="97"/>
      <c r="J24" s="97"/>
      <c r="K24" s="97"/>
    </row>
    <row r="25" spans="1:11" s="92" customFormat="1" ht="14.45" x14ac:dyDescent="0.3">
      <c r="A25" s="104"/>
      <c r="B25" s="104" t="s">
        <v>129</v>
      </c>
      <c r="C25" s="104" t="s">
        <v>130</v>
      </c>
      <c r="D25" s="104" t="s">
        <v>89</v>
      </c>
      <c r="E25" s="106" t="s">
        <v>85</v>
      </c>
      <c r="F25" s="107">
        <v>6517</v>
      </c>
      <c r="G25" s="107"/>
      <c r="H25" s="97"/>
      <c r="I25" s="97"/>
      <c r="J25" s="97"/>
      <c r="K25" s="97"/>
    </row>
    <row r="26" spans="1:11" s="92" customFormat="1" ht="14.45" x14ac:dyDescent="0.3">
      <c r="A26" s="104"/>
      <c r="B26" s="104" t="s">
        <v>131</v>
      </c>
      <c r="C26" s="104" t="s">
        <v>132</v>
      </c>
      <c r="D26" s="104" t="s">
        <v>89</v>
      </c>
      <c r="E26" s="106" t="s">
        <v>85</v>
      </c>
      <c r="F26" s="107">
        <v>6346</v>
      </c>
      <c r="G26" s="107"/>
      <c r="H26" s="97"/>
      <c r="I26" s="97"/>
      <c r="J26" s="97"/>
      <c r="K26" s="97"/>
    </row>
    <row r="27" spans="1:11" s="92" customFormat="1" ht="14.45" x14ac:dyDescent="0.3">
      <c r="A27" s="104"/>
      <c r="B27" s="104" t="s">
        <v>133</v>
      </c>
      <c r="C27" s="104" t="s">
        <v>134</v>
      </c>
      <c r="D27" s="104" t="s">
        <v>89</v>
      </c>
      <c r="E27" s="106" t="s">
        <v>85</v>
      </c>
      <c r="F27" s="107">
        <v>6860</v>
      </c>
      <c r="G27" s="107"/>
      <c r="H27" s="97"/>
      <c r="I27" s="97"/>
      <c r="J27" s="97"/>
      <c r="K27" s="97"/>
    </row>
    <row r="28" spans="1:11" s="92" customFormat="1" ht="14.45" x14ac:dyDescent="0.3">
      <c r="A28" s="104"/>
      <c r="B28" s="104" t="s">
        <v>135</v>
      </c>
      <c r="C28" s="104" t="s">
        <v>136</v>
      </c>
      <c r="D28" s="104" t="s">
        <v>89</v>
      </c>
      <c r="E28" s="106" t="s">
        <v>85</v>
      </c>
      <c r="F28" s="107">
        <v>6346</v>
      </c>
      <c r="G28" s="107"/>
      <c r="H28" s="97"/>
      <c r="I28" s="97"/>
      <c r="J28" s="97"/>
      <c r="K28" s="97"/>
    </row>
    <row r="29" spans="1:11" s="92" customFormat="1" ht="14.45" x14ac:dyDescent="0.3">
      <c r="A29" s="104"/>
      <c r="B29" s="104" t="s">
        <v>137</v>
      </c>
      <c r="C29" s="104" t="s">
        <v>138</v>
      </c>
      <c r="D29" s="104" t="s">
        <v>89</v>
      </c>
      <c r="E29" s="106" t="s">
        <v>85</v>
      </c>
      <c r="F29" s="107">
        <v>40265</v>
      </c>
      <c r="G29" s="107">
        <v>9619</v>
      </c>
      <c r="H29" s="97"/>
      <c r="I29" s="97"/>
      <c r="J29" s="97"/>
      <c r="K29" s="97"/>
    </row>
    <row r="30" spans="1:11" s="92" customFormat="1" ht="14.45" x14ac:dyDescent="0.3">
      <c r="A30" s="104"/>
      <c r="B30" s="104" t="s">
        <v>139</v>
      </c>
      <c r="C30" s="104" t="s">
        <v>140</v>
      </c>
      <c r="D30" s="104" t="s">
        <v>89</v>
      </c>
      <c r="E30" s="106" t="s">
        <v>85</v>
      </c>
      <c r="F30" s="107">
        <v>7894</v>
      </c>
      <c r="G30" s="107"/>
      <c r="H30" s="97"/>
      <c r="I30" s="97"/>
      <c r="J30" s="97"/>
      <c r="K30" s="97"/>
    </row>
    <row r="31" spans="1:11" s="92" customFormat="1" ht="14.45" x14ac:dyDescent="0.3">
      <c r="A31" s="104"/>
      <c r="B31" s="104" t="s">
        <v>141</v>
      </c>
      <c r="C31" s="104" t="s">
        <v>142</v>
      </c>
      <c r="D31" s="104" t="s">
        <v>89</v>
      </c>
      <c r="E31" s="106" t="s">
        <v>85</v>
      </c>
      <c r="F31" s="107">
        <v>6689</v>
      </c>
      <c r="G31" s="107"/>
      <c r="H31" s="97"/>
      <c r="I31" s="97"/>
      <c r="J31" s="97"/>
      <c r="K31" s="97"/>
    </row>
    <row r="32" spans="1:11" s="92" customFormat="1" ht="14.45" x14ac:dyDescent="0.3">
      <c r="A32" s="104"/>
      <c r="B32" s="104" t="s">
        <v>143</v>
      </c>
      <c r="C32" s="104" t="s">
        <v>144</v>
      </c>
      <c r="D32" s="104" t="s">
        <v>89</v>
      </c>
      <c r="E32" s="106" t="s">
        <v>85</v>
      </c>
      <c r="F32" s="107">
        <v>11261</v>
      </c>
      <c r="G32" s="107"/>
      <c r="H32" s="97"/>
      <c r="I32" s="97"/>
      <c r="J32" s="97"/>
      <c r="K32" s="97"/>
    </row>
    <row r="33" spans="1:11" s="92" customFormat="1" ht="14.45" x14ac:dyDescent="0.3">
      <c r="A33" s="104"/>
      <c r="B33" s="104" t="s">
        <v>145</v>
      </c>
      <c r="C33" s="104" t="s">
        <v>146</v>
      </c>
      <c r="D33" s="104" t="s">
        <v>89</v>
      </c>
      <c r="E33" s="106" t="s">
        <v>85</v>
      </c>
      <c r="F33" s="107">
        <v>6689</v>
      </c>
      <c r="G33" s="107"/>
      <c r="H33" s="97"/>
      <c r="I33" s="97"/>
      <c r="J33" s="97"/>
      <c r="K33" s="97"/>
    </row>
    <row r="34" spans="1:11" s="92" customFormat="1" ht="14.45" x14ac:dyDescent="0.3">
      <c r="A34" s="104"/>
      <c r="B34" s="104" t="s">
        <v>147</v>
      </c>
      <c r="C34" s="104" t="s">
        <v>148</v>
      </c>
      <c r="D34" s="104" t="s">
        <v>89</v>
      </c>
      <c r="E34" s="106" t="s">
        <v>85</v>
      </c>
      <c r="F34" s="107">
        <v>6689</v>
      </c>
      <c r="G34" s="107"/>
      <c r="H34" s="97"/>
      <c r="I34" s="97"/>
      <c r="J34" s="97"/>
      <c r="K34" s="97"/>
    </row>
    <row r="35" spans="1:11" s="92" customFormat="1" x14ac:dyDescent="0.25">
      <c r="A35" s="104"/>
      <c r="B35" s="104" t="s">
        <v>149</v>
      </c>
      <c r="C35" s="104" t="s">
        <v>150</v>
      </c>
      <c r="D35" s="104" t="s">
        <v>89</v>
      </c>
      <c r="E35" s="106" t="s">
        <v>85</v>
      </c>
      <c r="F35" s="107">
        <v>6346</v>
      </c>
      <c r="G35" s="107"/>
      <c r="H35" s="97"/>
      <c r="I35" s="97"/>
      <c r="J35" s="97"/>
      <c r="K35" s="97"/>
    </row>
    <row r="36" spans="1:11" s="92" customFormat="1" ht="14.45" x14ac:dyDescent="0.3">
      <c r="A36" s="104"/>
      <c r="B36" s="104" t="s">
        <v>151</v>
      </c>
      <c r="C36" s="104" t="s">
        <v>152</v>
      </c>
      <c r="D36" s="104" t="s">
        <v>89</v>
      </c>
      <c r="E36" s="106" t="s">
        <v>85</v>
      </c>
      <c r="F36" s="107">
        <v>12415</v>
      </c>
      <c r="G36" s="107">
        <v>517</v>
      </c>
      <c r="H36" s="97"/>
      <c r="I36" s="97"/>
      <c r="J36" s="97"/>
      <c r="K36" s="97"/>
    </row>
    <row r="37" spans="1:11" s="92" customFormat="1" ht="14.45" x14ac:dyDescent="0.3">
      <c r="A37" s="104"/>
      <c r="B37" s="104" t="s">
        <v>153</v>
      </c>
      <c r="C37" s="104" t="s">
        <v>154</v>
      </c>
      <c r="D37" s="104" t="s">
        <v>89</v>
      </c>
      <c r="E37" s="106" t="s">
        <v>85</v>
      </c>
      <c r="F37" s="107">
        <v>6000</v>
      </c>
      <c r="G37" s="107">
        <v>3663</v>
      </c>
      <c r="H37" s="97"/>
      <c r="I37" s="97"/>
      <c r="J37" s="97"/>
      <c r="K37" s="97"/>
    </row>
    <row r="38" spans="1:11" s="92" customFormat="1" ht="14.45" x14ac:dyDescent="0.3">
      <c r="A38" s="104"/>
      <c r="B38" s="104" t="s">
        <v>155</v>
      </c>
      <c r="C38" s="104" t="s">
        <v>156</v>
      </c>
      <c r="D38" s="104" t="s">
        <v>89</v>
      </c>
      <c r="E38" s="106" t="s">
        <v>85</v>
      </c>
      <c r="F38" s="108">
        <v>6689</v>
      </c>
      <c r="G38" s="107"/>
      <c r="H38" s="97"/>
      <c r="I38" s="97"/>
      <c r="J38" s="97"/>
      <c r="K38" s="97"/>
    </row>
    <row r="39" spans="1:11" s="92" customFormat="1" ht="14.45" x14ac:dyDescent="0.3">
      <c r="A39" s="104"/>
      <c r="B39" s="104" t="s">
        <v>157</v>
      </c>
      <c r="C39" s="104" t="s">
        <v>158</v>
      </c>
      <c r="D39" s="104" t="s">
        <v>89</v>
      </c>
      <c r="E39" s="106" t="s">
        <v>85</v>
      </c>
      <c r="F39" s="107">
        <v>7221</v>
      </c>
      <c r="G39" s="107"/>
      <c r="H39" s="97"/>
      <c r="I39" s="97"/>
      <c r="J39" s="97"/>
      <c r="K39" s="97"/>
    </row>
    <row r="40" spans="1:11" s="92" customFormat="1" ht="14.45" x14ac:dyDescent="0.3">
      <c r="A40" s="104"/>
      <c r="B40" s="104" t="s">
        <v>159</v>
      </c>
      <c r="C40" s="104" t="s">
        <v>160</v>
      </c>
      <c r="D40" s="104" t="s">
        <v>89</v>
      </c>
      <c r="E40" s="106" t="s">
        <v>85</v>
      </c>
      <c r="F40" s="107">
        <v>6860</v>
      </c>
      <c r="G40" s="107"/>
      <c r="H40" s="97"/>
      <c r="I40" s="97"/>
      <c r="J40" s="97"/>
      <c r="K40" s="97"/>
    </row>
    <row r="41" spans="1:11" s="92" customFormat="1" ht="14.45" x14ac:dyDescent="0.3">
      <c r="A41" s="104"/>
      <c r="B41" s="104" t="s">
        <v>161</v>
      </c>
      <c r="C41" s="104" t="s">
        <v>162</v>
      </c>
      <c r="D41" s="104" t="s">
        <v>89</v>
      </c>
      <c r="E41" s="106" t="s">
        <v>85</v>
      </c>
      <c r="F41" s="107">
        <v>14536</v>
      </c>
      <c r="G41" s="107"/>
      <c r="H41" s="97"/>
      <c r="I41" s="97"/>
      <c r="J41" s="97"/>
      <c r="K41" s="97"/>
    </row>
    <row r="42" spans="1:11" s="92" customFormat="1" ht="14.45" x14ac:dyDescent="0.3">
      <c r="A42" s="104"/>
      <c r="B42" s="104" t="s">
        <v>163</v>
      </c>
      <c r="C42" s="104" t="s">
        <v>164</v>
      </c>
      <c r="D42" s="104" t="s">
        <v>89</v>
      </c>
      <c r="E42" s="106" t="s">
        <v>85</v>
      </c>
      <c r="F42" s="107">
        <v>6792</v>
      </c>
      <c r="G42" s="107"/>
      <c r="H42" s="97"/>
      <c r="I42" s="97"/>
      <c r="J42" s="97"/>
      <c r="K42" s="97"/>
    </row>
    <row r="43" spans="1:11" s="92" customFormat="1" ht="14.45" x14ac:dyDescent="0.3">
      <c r="A43" s="104"/>
      <c r="B43" s="104" t="s">
        <v>165</v>
      </c>
      <c r="C43" s="104" t="s">
        <v>166</v>
      </c>
      <c r="D43" s="104" t="s">
        <v>89</v>
      </c>
      <c r="E43" s="106" t="s">
        <v>85</v>
      </c>
      <c r="F43" s="107">
        <v>6860</v>
      </c>
      <c r="G43" s="107"/>
      <c r="H43" s="97"/>
      <c r="I43" s="97"/>
      <c r="J43" s="97"/>
      <c r="K43" s="97"/>
    </row>
    <row r="44" spans="1:11" s="92" customFormat="1" ht="14.45" x14ac:dyDescent="0.3">
      <c r="A44" s="104"/>
      <c r="B44" s="104" t="s">
        <v>167</v>
      </c>
      <c r="C44" s="104" t="s">
        <v>168</v>
      </c>
      <c r="D44" s="104" t="s">
        <v>89</v>
      </c>
      <c r="E44" s="106" t="s">
        <v>85</v>
      </c>
      <c r="F44" s="107">
        <v>6860</v>
      </c>
      <c r="G44" s="107"/>
      <c r="H44" s="97"/>
      <c r="I44" s="97"/>
      <c r="J44" s="97"/>
      <c r="K44" s="97"/>
    </row>
    <row r="45" spans="1:11" s="92" customFormat="1" ht="14.45" x14ac:dyDescent="0.3">
      <c r="A45" s="104"/>
      <c r="B45" s="104" t="s">
        <v>169</v>
      </c>
      <c r="C45" s="104" t="s">
        <v>170</v>
      </c>
      <c r="D45" s="104" t="s">
        <v>89</v>
      </c>
      <c r="E45" s="106" t="s">
        <v>85</v>
      </c>
      <c r="F45" s="107">
        <v>6860</v>
      </c>
      <c r="G45" s="107"/>
      <c r="H45" s="97"/>
      <c r="I45" s="97"/>
      <c r="J45" s="97"/>
      <c r="K45" s="97"/>
    </row>
    <row r="46" spans="1:11" s="92" customFormat="1" ht="14.45" x14ac:dyDescent="0.3">
      <c r="A46" s="104"/>
      <c r="B46" s="104" t="s">
        <v>171</v>
      </c>
      <c r="C46" s="104" t="s">
        <v>172</v>
      </c>
      <c r="D46" s="104" t="s">
        <v>89</v>
      </c>
      <c r="E46" s="106" t="s">
        <v>85</v>
      </c>
      <c r="F46" s="107">
        <v>6000</v>
      </c>
      <c r="G46" s="107">
        <v>689</v>
      </c>
      <c r="H46" s="97"/>
      <c r="I46" s="97"/>
      <c r="J46" s="97"/>
      <c r="K46" s="97"/>
    </row>
    <row r="47" spans="1:11" s="92" customFormat="1" ht="14.45" x14ac:dyDescent="0.3">
      <c r="A47" s="104"/>
      <c r="B47" s="104" t="s">
        <v>173</v>
      </c>
      <c r="C47" s="104" t="s">
        <v>174</v>
      </c>
      <c r="D47" s="104" t="s">
        <v>89</v>
      </c>
      <c r="E47" s="106" t="s">
        <v>85</v>
      </c>
      <c r="F47" s="107">
        <v>6860</v>
      </c>
      <c r="G47" s="107"/>
      <c r="H47" s="97"/>
      <c r="I47" s="97"/>
      <c r="J47" s="97"/>
      <c r="K47" s="97"/>
    </row>
    <row r="48" spans="1:11" s="92" customFormat="1" ht="14.45" x14ac:dyDescent="0.3">
      <c r="A48" s="104"/>
      <c r="B48" s="104" t="s">
        <v>175</v>
      </c>
      <c r="C48" s="104" t="s">
        <v>176</v>
      </c>
      <c r="D48" s="104" t="s">
        <v>89</v>
      </c>
      <c r="E48" s="106" t="s">
        <v>85</v>
      </c>
      <c r="F48" s="107">
        <v>6694</v>
      </c>
      <c r="G48" s="107">
        <v>270</v>
      </c>
      <c r="H48" s="97"/>
      <c r="I48" s="97"/>
      <c r="J48" s="97"/>
      <c r="K48" s="97"/>
    </row>
    <row r="49" spans="1:13" s="92" customFormat="1" ht="14.45" x14ac:dyDescent="0.3">
      <c r="A49" s="104"/>
      <c r="B49" s="104" t="s">
        <v>177</v>
      </c>
      <c r="C49" s="104" t="s">
        <v>178</v>
      </c>
      <c r="D49" s="104" t="s">
        <v>89</v>
      </c>
      <c r="E49" s="106" t="s">
        <v>85</v>
      </c>
      <c r="F49" s="107">
        <v>6346</v>
      </c>
      <c r="G49" s="107"/>
      <c r="H49" s="97"/>
      <c r="I49" s="97"/>
      <c r="J49" s="97"/>
      <c r="K49" s="97"/>
    </row>
    <row r="50" spans="1:13" s="92" customFormat="1" ht="14.45" x14ac:dyDescent="0.3">
      <c r="A50" s="104"/>
      <c r="B50" s="104" t="s">
        <v>179</v>
      </c>
      <c r="C50" s="104" t="s">
        <v>180</v>
      </c>
      <c r="D50" s="104" t="s">
        <v>89</v>
      </c>
      <c r="E50" s="106" t="s">
        <v>85</v>
      </c>
      <c r="F50" s="107">
        <v>6860</v>
      </c>
      <c r="G50" s="107"/>
      <c r="H50" s="97"/>
      <c r="I50" s="97"/>
      <c r="J50" s="97"/>
      <c r="K50" s="97"/>
    </row>
    <row r="51" spans="1:13" s="92" customFormat="1" ht="14.45" x14ac:dyDescent="0.3">
      <c r="A51" s="104"/>
      <c r="B51" s="104" t="s">
        <v>181</v>
      </c>
      <c r="C51" s="104" t="s">
        <v>182</v>
      </c>
      <c r="D51" s="104" t="s">
        <v>89</v>
      </c>
      <c r="E51" s="106" t="s">
        <v>85</v>
      </c>
      <c r="F51" s="107">
        <v>13000</v>
      </c>
      <c r="G51" s="107">
        <v>5409</v>
      </c>
      <c r="H51" s="97"/>
      <c r="I51" s="97"/>
      <c r="J51" s="97"/>
      <c r="K51" s="97"/>
    </row>
    <row r="52" spans="1:13" s="92" customFormat="1" x14ac:dyDescent="0.25">
      <c r="A52" s="104"/>
      <c r="B52" s="104" t="s">
        <v>183</v>
      </c>
      <c r="C52" s="104" t="s">
        <v>184</v>
      </c>
      <c r="D52" s="104" t="s">
        <v>89</v>
      </c>
      <c r="E52" s="106" t="s">
        <v>85</v>
      </c>
      <c r="F52" s="107">
        <v>6346</v>
      </c>
      <c r="G52" s="107"/>
      <c r="H52" s="97"/>
      <c r="I52" s="97"/>
      <c r="J52" s="97"/>
      <c r="K52" s="97"/>
    </row>
    <row r="53" spans="1:13" s="92" customFormat="1" ht="14.45" x14ac:dyDescent="0.3">
      <c r="A53" s="104"/>
      <c r="B53" s="104" t="s">
        <v>185</v>
      </c>
      <c r="C53" s="104" t="s">
        <v>186</v>
      </c>
      <c r="D53" s="104" t="s">
        <v>89</v>
      </c>
      <c r="E53" s="106" t="s">
        <v>85</v>
      </c>
      <c r="F53" s="107">
        <v>6860</v>
      </c>
      <c r="G53" s="107"/>
      <c r="H53" s="97"/>
      <c r="I53" s="97"/>
      <c r="J53" s="97"/>
      <c r="K53" s="97"/>
    </row>
    <row r="54" spans="1:13" s="92" customFormat="1" ht="14.45" x14ac:dyDescent="0.3">
      <c r="A54" s="104"/>
      <c r="B54" s="104" t="s">
        <v>187</v>
      </c>
      <c r="C54" s="104" t="s">
        <v>188</v>
      </c>
      <c r="D54" s="104" t="s">
        <v>89</v>
      </c>
      <c r="E54" s="106" t="s">
        <v>85</v>
      </c>
      <c r="F54" s="107">
        <v>6346</v>
      </c>
      <c r="G54" s="107"/>
      <c r="H54" s="97"/>
      <c r="I54" s="97"/>
      <c r="J54" s="97"/>
      <c r="K54" s="97"/>
    </row>
    <row r="55" spans="1:13" ht="14.45" x14ac:dyDescent="0.3">
      <c r="A55" s="104"/>
      <c r="B55" s="104" t="s">
        <v>189</v>
      </c>
      <c r="C55" s="104" t="s">
        <v>190</v>
      </c>
      <c r="D55" s="104" t="s">
        <v>89</v>
      </c>
      <c r="E55" s="106" t="s">
        <v>85</v>
      </c>
      <c r="F55" s="107">
        <v>6346</v>
      </c>
      <c r="G55" s="107"/>
      <c r="H55" s="109"/>
      <c r="I55" s="109"/>
      <c r="J55" s="97"/>
      <c r="K55" s="109"/>
      <c r="L55" s="92"/>
      <c r="M55" s="92"/>
    </row>
    <row r="56" spans="1:13" ht="14.45" x14ac:dyDescent="0.3">
      <c r="A56" s="104"/>
      <c r="B56" s="104" t="s">
        <v>191</v>
      </c>
      <c r="C56" s="104" t="s">
        <v>192</v>
      </c>
      <c r="D56" s="104" t="s">
        <v>89</v>
      </c>
      <c r="E56" s="106" t="s">
        <v>85</v>
      </c>
      <c r="F56" s="107">
        <v>6346</v>
      </c>
      <c r="G56" s="107"/>
      <c r="H56" s="109"/>
      <c r="I56" s="109"/>
      <c r="J56" s="97"/>
      <c r="K56" s="109"/>
      <c r="L56" s="92"/>
      <c r="M56" s="92"/>
    </row>
    <row r="57" spans="1:13" ht="14.45" x14ac:dyDescent="0.3">
      <c r="A57" s="104"/>
      <c r="B57" s="104" t="s">
        <v>193</v>
      </c>
      <c r="C57" s="104" t="s">
        <v>194</v>
      </c>
      <c r="D57" s="104" t="s">
        <v>89</v>
      </c>
      <c r="E57" s="106" t="s">
        <v>85</v>
      </c>
      <c r="F57" s="107">
        <v>6860</v>
      </c>
      <c r="G57" s="107"/>
      <c r="H57" s="109"/>
      <c r="I57" s="109"/>
      <c r="J57" s="97"/>
      <c r="K57" s="109"/>
      <c r="L57" s="92"/>
      <c r="M57" s="92"/>
    </row>
    <row r="58" spans="1:13" ht="14.45" x14ac:dyDescent="0.3">
      <c r="A58" s="104"/>
      <c r="B58" s="104" t="s">
        <v>195</v>
      </c>
      <c r="C58" s="104" t="s">
        <v>196</v>
      </c>
      <c r="D58" s="104" t="s">
        <v>89</v>
      </c>
      <c r="E58" s="106" t="s">
        <v>85</v>
      </c>
      <c r="F58" s="107">
        <v>6860</v>
      </c>
      <c r="G58" s="107"/>
      <c r="H58" s="109"/>
      <c r="I58" s="109"/>
      <c r="J58" s="97"/>
      <c r="K58" s="109"/>
      <c r="L58" s="92"/>
      <c r="M58" s="92"/>
    </row>
    <row r="59" spans="1:13" ht="14.45" x14ac:dyDescent="0.3">
      <c r="A59" s="104"/>
      <c r="B59" s="104" t="s">
        <v>197</v>
      </c>
      <c r="C59" s="104" t="s">
        <v>198</v>
      </c>
      <c r="D59" s="104" t="s">
        <v>89</v>
      </c>
      <c r="E59" s="106" t="s">
        <v>85</v>
      </c>
      <c r="F59" s="107">
        <v>6860</v>
      </c>
      <c r="G59" s="107"/>
      <c r="H59" s="109"/>
      <c r="I59" s="109"/>
      <c r="J59" s="97"/>
      <c r="K59" s="109"/>
      <c r="L59" s="92"/>
      <c r="M59" s="92"/>
    </row>
    <row r="60" spans="1:13" ht="14.45" x14ac:dyDescent="0.3">
      <c r="A60" s="104"/>
      <c r="B60" s="104" t="s">
        <v>199</v>
      </c>
      <c r="C60" s="104" t="s">
        <v>200</v>
      </c>
      <c r="D60" s="104" t="s">
        <v>201</v>
      </c>
      <c r="E60" s="106" t="s">
        <v>85</v>
      </c>
      <c r="F60" s="107">
        <v>12823</v>
      </c>
      <c r="G60" s="107">
        <v>3341</v>
      </c>
      <c r="H60" s="109"/>
      <c r="I60" s="109"/>
      <c r="J60" s="97"/>
      <c r="K60" s="109"/>
      <c r="L60" s="92"/>
      <c r="M60" s="92"/>
    </row>
    <row r="61" spans="1:13" ht="14.45" x14ac:dyDescent="0.3">
      <c r="A61" s="104"/>
      <c r="B61" s="104" t="s">
        <v>202</v>
      </c>
      <c r="C61" s="104" t="s">
        <v>203</v>
      </c>
      <c r="D61" s="104" t="s">
        <v>201</v>
      </c>
      <c r="E61" s="106" t="s">
        <v>85</v>
      </c>
      <c r="F61" s="107">
        <v>23921</v>
      </c>
      <c r="G61" s="107">
        <v>6232</v>
      </c>
      <c r="H61" s="109"/>
      <c r="I61" s="109"/>
      <c r="J61" s="97"/>
      <c r="K61" s="109"/>
      <c r="L61" s="92"/>
      <c r="M61" s="92"/>
    </row>
    <row r="62" spans="1:13" ht="14.45" x14ac:dyDescent="0.3">
      <c r="A62" s="104"/>
      <c r="B62" s="104" t="s">
        <v>204</v>
      </c>
      <c r="C62" s="104" t="s">
        <v>205</v>
      </c>
      <c r="D62" s="104" t="s">
        <v>201</v>
      </c>
      <c r="E62" s="106" t="s">
        <v>85</v>
      </c>
      <c r="F62" s="107">
        <v>8306</v>
      </c>
      <c r="G62" s="107">
        <v>594</v>
      </c>
      <c r="H62" s="109"/>
      <c r="I62" s="109"/>
      <c r="J62" s="97"/>
      <c r="K62" s="109"/>
      <c r="L62" s="92"/>
      <c r="M62" s="92"/>
    </row>
    <row r="63" spans="1:13" ht="14.45" x14ac:dyDescent="0.3">
      <c r="A63" s="104"/>
      <c r="B63" s="104" t="s">
        <v>206</v>
      </c>
      <c r="C63" s="104" t="s">
        <v>207</v>
      </c>
      <c r="D63" s="104" t="s">
        <v>201</v>
      </c>
      <c r="E63" s="106" t="s">
        <v>85</v>
      </c>
      <c r="F63" s="107">
        <v>6860</v>
      </c>
      <c r="G63" s="107">
        <v>490</v>
      </c>
      <c r="H63" s="109"/>
      <c r="I63" s="109"/>
      <c r="J63" s="97"/>
      <c r="K63" s="109"/>
      <c r="L63" s="92"/>
      <c r="M63" s="92"/>
    </row>
    <row r="64" spans="1:13" ht="14.45" x14ac:dyDescent="0.3">
      <c r="A64" s="104"/>
      <c r="B64" s="104" t="s">
        <v>208</v>
      </c>
      <c r="C64" s="104" t="s">
        <v>209</v>
      </c>
      <c r="D64" s="104" t="s">
        <v>201</v>
      </c>
      <c r="E64" s="106" t="s">
        <v>85</v>
      </c>
      <c r="F64" s="107">
        <v>25250</v>
      </c>
      <c r="G64" s="107">
        <v>9783</v>
      </c>
      <c r="H64" s="109"/>
      <c r="I64" s="109"/>
      <c r="J64" s="97"/>
      <c r="K64" s="109"/>
      <c r="L64" s="92"/>
      <c r="M64" s="92"/>
    </row>
    <row r="65" spans="1:13" ht="14.45" x14ac:dyDescent="0.3">
      <c r="A65" s="104"/>
      <c r="B65" s="104" t="s">
        <v>210</v>
      </c>
      <c r="C65" s="104" t="s">
        <v>211</v>
      </c>
      <c r="D65" s="104" t="s">
        <v>201</v>
      </c>
      <c r="E65" s="106" t="s">
        <v>85</v>
      </c>
      <c r="F65" s="107">
        <v>9500</v>
      </c>
      <c r="G65" s="107">
        <v>2866</v>
      </c>
      <c r="H65" s="109"/>
      <c r="I65" s="109"/>
      <c r="J65" s="97"/>
      <c r="K65" s="109"/>
      <c r="L65" s="92"/>
      <c r="M65" s="92"/>
    </row>
    <row r="66" spans="1:13" ht="14.45" x14ac:dyDescent="0.3">
      <c r="A66" s="104"/>
      <c r="B66" s="104" t="s">
        <v>212</v>
      </c>
      <c r="C66" s="104" t="s">
        <v>213</v>
      </c>
      <c r="D66" s="104" t="s">
        <v>201</v>
      </c>
      <c r="E66" s="106" t="s">
        <v>85</v>
      </c>
      <c r="F66" s="107">
        <v>10607</v>
      </c>
      <c r="G66" s="107">
        <v>1492</v>
      </c>
      <c r="H66" s="109"/>
      <c r="I66" s="109"/>
      <c r="J66" s="97"/>
      <c r="K66" s="109"/>
      <c r="L66" s="92"/>
      <c r="M66" s="92"/>
    </row>
    <row r="67" spans="1:13" ht="14.45" x14ac:dyDescent="0.3">
      <c r="A67" s="104"/>
      <c r="B67" s="104" t="s">
        <v>214</v>
      </c>
      <c r="C67" s="104" t="s">
        <v>215</v>
      </c>
      <c r="D67" s="104" t="s">
        <v>201</v>
      </c>
      <c r="E67" s="106" t="s">
        <v>85</v>
      </c>
      <c r="F67" s="107">
        <v>6860</v>
      </c>
      <c r="G67" s="107">
        <v>490</v>
      </c>
      <c r="H67" s="109"/>
      <c r="I67" s="109"/>
      <c r="J67" s="97"/>
      <c r="K67" s="109"/>
      <c r="L67" s="92"/>
      <c r="M67" s="92"/>
    </row>
    <row r="68" spans="1:13" ht="14.45" x14ac:dyDescent="0.3">
      <c r="A68" s="104"/>
      <c r="B68" s="104" t="s">
        <v>216</v>
      </c>
      <c r="C68" s="104" t="s">
        <v>217</v>
      </c>
      <c r="D68" s="104" t="s">
        <v>201</v>
      </c>
      <c r="E68" s="106" t="s">
        <v>85</v>
      </c>
      <c r="F68" s="107">
        <v>6615</v>
      </c>
      <c r="G68" s="107"/>
      <c r="H68" s="109"/>
      <c r="I68" s="109"/>
      <c r="J68" s="97"/>
      <c r="K68" s="109"/>
      <c r="L68" s="92"/>
      <c r="M68" s="92"/>
    </row>
    <row r="69" spans="1:13" ht="14.45" x14ac:dyDescent="0.3">
      <c r="A69" s="104"/>
      <c r="B69" s="104" t="s">
        <v>218</v>
      </c>
      <c r="C69" s="104" t="s">
        <v>219</v>
      </c>
      <c r="D69" s="104" t="s">
        <v>201</v>
      </c>
      <c r="E69" s="106" t="s">
        <v>85</v>
      </c>
      <c r="F69" s="107">
        <v>11863</v>
      </c>
      <c r="G69" s="107">
        <v>3903</v>
      </c>
      <c r="H69" s="109"/>
      <c r="I69" s="109"/>
      <c r="J69" s="97"/>
      <c r="K69" s="109"/>
      <c r="L69" s="92"/>
      <c r="M69" s="92"/>
    </row>
    <row r="70" spans="1:13" ht="14.45" x14ac:dyDescent="0.3">
      <c r="A70" s="104"/>
      <c r="B70" s="104" t="s">
        <v>71</v>
      </c>
      <c r="C70" s="104" t="s">
        <v>220</v>
      </c>
      <c r="D70" s="104" t="s">
        <v>201</v>
      </c>
      <c r="E70" s="106" t="s">
        <v>85</v>
      </c>
      <c r="F70" s="107">
        <v>7350</v>
      </c>
      <c r="G70" s="107"/>
      <c r="H70" s="109"/>
      <c r="I70" s="109"/>
      <c r="J70" s="97"/>
      <c r="K70" s="109"/>
      <c r="L70" s="92"/>
      <c r="M70" s="92"/>
    </row>
    <row r="71" spans="1:13" ht="14.45" x14ac:dyDescent="0.3">
      <c r="A71" s="104"/>
      <c r="B71" s="104" t="s">
        <v>221</v>
      </c>
      <c r="C71" s="104" t="s">
        <v>222</v>
      </c>
      <c r="D71" s="104" t="s">
        <v>201</v>
      </c>
      <c r="E71" s="106" t="s">
        <v>85</v>
      </c>
      <c r="F71" s="107">
        <v>6345</v>
      </c>
      <c r="G71" s="107">
        <v>270</v>
      </c>
      <c r="H71" s="109"/>
      <c r="I71" s="109"/>
      <c r="J71" s="97"/>
      <c r="K71" s="109"/>
      <c r="L71" s="92"/>
      <c r="M71" s="92"/>
    </row>
    <row r="72" spans="1:13" ht="14.45" x14ac:dyDescent="0.3">
      <c r="A72" s="104"/>
      <c r="B72" s="104" t="s">
        <v>223</v>
      </c>
      <c r="C72" s="104" t="s">
        <v>224</v>
      </c>
      <c r="D72" s="104" t="s">
        <v>201</v>
      </c>
      <c r="E72" s="106" t="s">
        <v>85</v>
      </c>
      <c r="F72" s="107">
        <v>6174</v>
      </c>
      <c r="G72" s="107">
        <v>441</v>
      </c>
      <c r="H72" s="109"/>
      <c r="I72" s="109"/>
      <c r="J72" s="97"/>
      <c r="K72" s="109"/>
      <c r="L72" s="92"/>
      <c r="M72" s="92"/>
    </row>
    <row r="73" spans="1:13" ht="14.45" x14ac:dyDescent="0.3">
      <c r="A73" s="104"/>
      <c r="B73" s="104" t="s">
        <v>225</v>
      </c>
      <c r="C73" s="104" t="s">
        <v>226</v>
      </c>
      <c r="D73" s="104" t="s">
        <v>201</v>
      </c>
      <c r="E73" s="106" t="s">
        <v>85</v>
      </c>
      <c r="F73" s="107">
        <v>20066</v>
      </c>
      <c r="G73" s="107">
        <v>1434</v>
      </c>
      <c r="H73" s="109"/>
      <c r="I73" s="109"/>
      <c r="J73" s="97"/>
      <c r="K73" s="109"/>
      <c r="L73" s="92"/>
      <c r="M73" s="92"/>
    </row>
    <row r="74" spans="1:13" ht="14.45" x14ac:dyDescent="0.3">
      <c r="A74" s="104"/>
      <c r="B74" s="104" t="s">
        <v>227</v>
      </c>
      <c r="C74" s="104" t="s">
        <v>228</v>
      </c>
      <c r="D74" s="104" t="s">
        <v>201</v>
      </c>
      <c r="E74" s="106" t="s">
        <v>85</v>
      </c>
      <c r="F74" s="107">
        <v>6650</v>
      </c>
      <c r="G74" s="107">
        <v>700</v>
      </c>
      <c r="H74" s="109"/>
      <c r="I74" s="109"/>
      <c r="J74" s="97"/>
      <c r="K74" s="109"/>
      <c r="L74" s="92"/>
      <c r="M74" s="92"/>
    </row>
    <row r="75" spans="1:13" ht="14.45" x14ac:dyDescent="0.3">
      <c r="A75" s="104"/>
      <c r="B75" s="104" t="s">
        <v>229</v>
      </c>
      <c r="C75" s="104" t="s">
        <v>230</v>
      </c>
      <c r="D75" s="104" t="s">
        <v>201</v>
      </c>
      <c r="E75" s="106" t="s">
        <v>85</v>
      </c>
      <c r="F75" s="107">
        <v>6983</v>
      </c>
      <c r="G75" s="107">
        <v>0</v>
      </c>
      <c r="H75" s="109"/>
      <c r="I75" s="109"/>
      <c r="J75" s="97"/>
      <c r="K75" s="109"/>
      <c r="L75" s="92"/>
      <c r="M75" s="92"/>
    </row>
    <row r="76" spans="1:13" ht="14.45" x14ac:dyDescent="0.3">
      <c r="A76" s="104"/>
      <c r="B76" s="104" t="s">
        <v>231</v>
      </c>
      <c r="C76" s="104" t="s">
        <v>232</v>
      </c>
      <c r="D76" s="104" t="s">
        <v>201</v>
      </c>
      <c r="E76" s="106" t="s">
        <v>85</v>
      </c>
      <c r="F76" s="107">
        <v>6860</v>
      </c>
      <c r="G76" s="107">
        <v>306</v>
      </c>
      <c r="H76" s="109"/>
      <c r="I76" s="109"/>
      <c r="J76" s="97"/>
      <c r="K76" s="109"/>
      <c r="L76" s="92"/>
      <c r="M76" s="92"/>
    </row>
    <row r="77" spans="1:13" x14ac:dyDescent="0.25">
      <c r="A77" s="104"/>
      <c r="B77" s="104" t="s">
        <v>233</v>
      </c>
      <c r="C77" s="104" t="s">
        <v>234</v>
      </c>
      <c r="D77" s="104" t="s">
        <v>201</v>
      </c>
      <c r="E77" s="106" t="s">
        <v>85</v>
      </c>
      <c r="F77" s="107">
        <v>156881</v>
      </c>
      <c r="G77" s="107">
        <v>0</v>
      </c>
      <c r="H77" s="109"/>
      <c r="I77" s="109"/>
      <c r="J77" s="97"/>
      <c r="K77" s="109"/>
      <c r="L77" s="92"/>
      <c r="M77" s="92"/>
    </row>
    <row r="78" spans="1:13" ht="14.45" x14ac:dyDescent="0.3">
      <c r="A78" s="104"/>
      <c r="B78" s="104" t="s">
        <v>235</v>
      </c>
      <c r="C78" s="104" t="s">
        <v>236</v>
      </c>
      <c r="D78" s="104" t="s">
        <v>201</v>
      </c>
      <c r="E78" s="106" t="s">
        <v>85</v>
      </c>
      <c r="F78" s="107">
        <v>14559</v>
      </c>
      <c r="G78" s="107">
        <v>0</v>
      </c>
      <c r="H78" s="109"/>
      <c r="I78" s="109"/>
      <c r="J78" s="97"/>
      <c r="K78" s="109"/>
      <c r="L78" s="92"/>
      <c r="M78" s="92"/>
    </row>
    <row r="79" spans="1:13" ht="14.45" x14ac:dyDescent="0.3">
      <c r="A79" s="104"/>
      <c r="B79" s="104" t="s">
        <v>237</v>
      </c>
      <c r="C79" s="104" t="s">
        <v>238</v>
      </c>
      <c r="D79" s="104" t="s">
        <v>201</v>
      </c>
      <c r="E79" s="106" t="s">
        <v>85</v>
      </c>
      <c r="F79" s="107">
        <v>7747</v>
      </c>
      <c r="G79" s="107">
        <v>554</v>
      </c>
      <c r="H79" s="109"/>
      <c r="I79" s="109"/>
      <c r="J79" s="97"/>
      <c r="K79" s="109"/>
      <c r="L79" s="92"/>
      <c r="M79" s="92"/>
    </row>
    <row r="80" spans="1:13" x14ac:dyDescent="0.25">
      <c r="A80" s="104"/>
      <c r="B80" s="104" t="s">
        <v>239</v>
      </c>
      <c r="C80" s="104" t="s">
        <v>240</v>
      </c>
      <c r="D80" s="104" t="s">
        <v>201</v>
      </c>
      <c r="E80" s="106" t="s">
        <v>85</v>
      </c>
      <c r="F80" s="107">
        <v>6689</v>
      </c>
      <c r="G80" s="107">
        <v>477</v>
      </c>
      <c r="H80" s="109"/>
      <c r="I80" s="109"/>
      <c r="J80" s="97"/>
      <c r="K80" s="109"/>
      <c r="L80" s="92"/>
      <c r="M80" s="92"/>
    </row>
    <row r="81" spans="1:13" ht="14.45" x14ac:dyDescent="0.3">
      <c r="A81" s="104"/>
      <c r="B81" s="104" t="s">
        <v>241</v>
      </c>
      <c r="C81" s="104" t="s">
        <v>242</v>
      </c>
      <c r="D81" s="104" t="s">
        <v>201</v>
      </c>
      <c r="E81" s="106" t="s">
        <v>85</v>
      </c>
      <c r="F81" s="107">
        <v>58698</v>
      </c>
      <c r="G81" s="107">
        <v>7660</v>
      </c>
      <c r="H81" s="109"/>
      <c r="I81" s="109"/>
      <c r="J81" s="97"/>
      <c r="K81" s="109"/>
      <c r="L81" s="92"/>
      <c r="M81" s="92"/>
    </row>
    <row r="82" spans="1:13" ht="14.45" x14ac:dyDescent="0.3">
      <c r="A82" s="104"/>
      <c r="B82" s="104" t="s">
        <v>243</v>
      </c>
      <c r="C82" s="104" t="s">
        <v>244</v>
      </c>
      <c r="D82" s="104" t="s">
        <v>201</v>
      </c>
      <c r="E82" s="106" t="s">
        <v>85</v>
      </c>
      <c r="F82" s="107">
        <v>7350</v>
      </c>
      <c r="G82" s="107">
        <v>0</v>
      </c>
      <c r="H82" s="109"/>
      <c r="I82" s="109"/>
      <c r="J82" s="97"/>
      <c r="K82" s="109"/>
      <c r="L82" s="92"/>
      <c r="M82" s="92"/>
    </row>
    <row r="83" spans="1:13" ht="14.45" x14ac:dyDescent="0.3">
      <c r="A83" s="104"/>
      <c r="B83" s="104" t="s">
        <v>245</v>
      </c>
      <c r="C83" s="104" t="s">
        <v>246</v>
      </c>
      <c r="D83" s="104" t="s">
        <v>201</v>
      </c>
      <c r="E83" s="106" t="s">
        <v>85</v>
      </c>
      <c r="F83" s="107">
        <v>7350</v>
      </c>
      <c r="G83" s="107">
        <v>0</v>
      </c>
      <c r="H83" s="109"/>
      <c r="I83" s="109"/>
      <c r="J83" s="97"/>
      <c r="K83" s="109"/>
      <c r="L83" s="92"/>
      <c r="M83" s="92"/>
    </row>
    <row r="84" spans="1:13" ht="14.45" x14ac:dyDescent="0.3">
      <c r="A84" s="104"/>
      <c r="B84" s="104" t="s">
        <v>247</v>
      </c>
      <c r="C84" s="104" t="s">
        <v>248</v>
      </c>
      <c r="D84" s="104" t="s">
        <v>201</v>
      </c>
      <c r="E84" s="106" t="s">
        <v>85</v>
      </c>
      <c r="F84" s="107">
        <v>85000</v>
      </c>
      <c r="G84" s="107">
        <v>1368</v>
      </c>
      <c r="H84" s="109"/>
      <c r="I84" s="109"/>
      <c r="J84" s="97"/>
      <c r="K84" s="109"/>
      <c r="L84" s="92"/>
      <c r="M84" s="92"/>
    </row>
    <row r="85" spans="1:13" ht="14.45" x14ac:dyDescent="0.3">
      <c r="A85" s="104"/>
      <c r="B85" s="104" t="s">
        <v>249</v>
      </c>
      <c r="C85" s="104" t="s">
        <v>250</v>
      </c>
      <c r="D85" s="104" t="s">
        <v>201</v>
      </c>
      <c r="E85" s="106" t="s">
        <v>85</v>
      </c>
      <c r="F85" s="107">
        <v>13577</v>
      </c>
      <c r="G85" s="107">
        <v>0</v>
      </c>
      <c r="H85" s="109"/>
      <c r="I85" s="109"/>
      <c r="J85" s="97"/>
      <c r="K85" s="109"/>
      <c r="L85" s="92"/>
      <c r="M85" s="92"/>
    </row>
    <row r="86" spans="1:13" ht="14.45" x14ac:dyDescent="0.3">
      <c r="A86" s="104"/>
      <c r="B86" s="104" t="s">
        <v>251</v>
      </c>
      <c r="C86" s="104" t="s">
        <v>252</v>
      </c>
      <c r="D86" s="104" t="s">
        <v>201</v>
      </c>
      <c r="E86" s="106" t="s">
        <v>85</v>
      </c>
      <c r="F86" s="107">
        <v>11000</v>
      </c>
      <c r="G86" s="107">
        <v>3615</v>
      </c>
      <c r="H86" s="109"/>
      <c r="I86" s="109"/>
      <c r="J86" s="97"/>
      <c r="K86" s="109"/>
      <c r="L86" s="92"/>
      <c r="M86" s="92"/>
    </row>
    <row r="87" spans="1:13" ht="14.45" x14ac:dyDescent="0.3">
      <c r="A87" s="104"/>
      <c r="B87" s="104" t="s">
        <v>62</v>
      </c>
      <c r="C87" s="104" t="s">
        <v>253</v>
      </c>
      <c r="D87" s="104" t="s">
        <v>201</v>
      </c>
      <c r="E87" s="106" t="s">
        <v>85</v>
      </c>
      <c r="F87" s="107">
        <v>12355</v>
      </c>
      <c r="G87" s="107">
        <v>0</v>
      </c>
      <c r="H87" s="109"/>
      <c r="I87" s="109"/>
      <c r="J87" s="97"/>
      <c r="K87" s="109"/>
      <c r="L87" s="92"/>
      <c r="M87" s="92"/>
    </row>
    <row r="88" spans="1:13" ht="14.45" x14ac:dyDescent="0.3">
      <c r="A88" s="104"/>
      <c r="B88" s="104" t="s">
        <v>254</v>
      </c>
      <c r="C88" s="104" t="s">
        <v>255</v>
      </c>
      <c r="D88" s="104" t="s">
        <v>201</v>
      </c>
      <c r="E88" s="106" t="s">
        <v>85</v>
      </c>
      <c r="F88" s="110">
        <v>27630</v>
      </c>
      <c r="G88" s="107">
        <v>9671</v>
      </c>
      <c r="H88" s="109"/>
      <c r="I88" s="109"/>
      <c r="J88" s="97"/>
      <c r="K88" s="109"/>
      <c r="L88" s="92"/>
      <c r="M88" s="92"/>
    </row>
    <row r="89" spans="1:13" ht="14.45" x14ac:dyDescent="0.3">
      <c r="A89" s="104"/>
      <c r="B89" s="104" t="s">
        <v>256</v>
      </c>
      <c r="C89" s="104" t="s">
        <v>257</v>
      </c>
      <c r="D89" s="104" t="s">
        <v>201</v>
      </c>
      <c r="E89" s="106" t="s">
        <v>85</v>
      </c>
      <c r="F89" s="107">
        <v>6799</v>
      </c>
      <c r="G89" s="107">
        <v>0</v>
      </c>
      <c r="H89" s="109"/>
      <c r="I89" s="109"/>
      <c r="J89" s="97"/>
      <c r="K89" s="109"/>
      <c r="L89" s="92"/>
      <c r="M89" s="92"/>
    </row>
    <row r="90" spans="1:13" ht="14.45" x14ac:dyDescent="0.3">
      <c r="A90" s="104"/>
      <c r="B90" s="104" t="s">
        <v>258</v>
      </c>
      <c r="C90" s="104" t="s">
        <v>259</v>
      </c>
      <c r="D90" s="104" t="s">
        <v>201</v>
      </c>
      <c r="E90" s="106" t="s">
        <v>85</v>
      </c>
      <c r="F90" s="107">
        <v>6677</v>
      </c>
      <c r="G90" s="107">
        <v>489</v>
      </c>
      <c r="H90" s="109"/>
      <c r="I90" s="109"/>
      <c r="J90" s="97"/>
      <c r="K90" s="109"/>
      <c r="L90" s="92"/>
      <c r="M90" s="92"/>
    </row>
    <row r="91" spans="1:13" ht="14.45" x14ac:dyDescent="0.3">
      <c r="A91" s="104"/>
      <c r="B91" s="104" t="s">
        <v>68</v>
      </c>
      <c r="C91" s="104" t="s">
        <v>260</v>
      </c>
      <c r="D91" s="104" t="s">
        <v>201</v>
      </c>
      <c r="E91" s="106" t="s">
        <v>85</v>
      </c>
      <c r="F91" s="107">
        <v>7350</v>
      </c>
      <c r="G91" s="107">
        <v>0</v>
      </c>
      <c r="H91" s="109"/>
      <c r="I91" s="109"/>
      <c r="J91" s="97"/>
      <c r="K91" s="109"/>
      <c r="L91" s="92"/>
      <c r="M91" s="92"/>
    </row>
    <row r="92" spans="1:13" ht="14.45" x14ac:dyDescent="0.3">
      <c r="A92" s="104"/>
      <c r="B92" s="104" t="s">
        <v>261</v>
      </c>
      <c r="C92" s="104" t="s">
        <v>262</v>
      </c>
      <c r="D92" s="104" t="s">
        <v>201</v>
      </c>
      <c r="E92" s="106" t="s">
        <v>85</v>
      </c>
      <c r="F92" s="107">
        <v>6799</v>
      </c>
      <c r="G92" s="107">
        <v>0</v>
      </c>
      <c r="H92" s="109"/>
      <c r="I92" s="109"/>
      <c r="J92" s="97"/>
      <c r="K92" s="109"/>
      <c r="L92" s="92"/>
      <c r="M92" s="92"/>
    </row>
    <row r="93" spans="1:13" ht="14.45" x14ac:dyDescent="0.3">
      <c r="A93" s="104"/>
      <c r="B93" s="104" t="s">
        <v>263</v>
      </c>
      <c r="C93" s="104" t="s">
        <v>264</v>
      </c>
      <c r="D93" s="104" t="s">
        <v>201</v>
      </c>
      <c r="E93" s="106" t="s">
        <v>85</v>
      </c>
      <c r="F93" s="107">
        <v>6677</v>
      </c>
      <c r="G93" s="107">
        <v>489</v>
      </c>
      <c r="H93" s="109"/>
      <c r="I93" s="109"/>
      <c r="J93" s="97"/>
      <c r="K93" s="109"/>
      <c r="L93" s="92"/>
      <c r="M93" s="92"/>
    </row>
    <row r="94" spans="1:13" ht="14.45" x14ac:dyDescent="0.3">
      <c r="A94" s="104"/>
      <c r="B94" s="104" t="s">
        <v>265</v>
      </c>
      <c r="C94" s="104" t="s">
        <v>266</v>
      </c>
      <c r="D94" s="104" t="s">
        <v>201</v>
      </c>
      <c r="E94" s="106" t="s">
        <v>85</v>
      </c>
      <c r="F94" s="107">
        <v>55000</v>
      </c>
      <c r="G94" s="107">
        <v>9666</v>
      </c>
      <c r="H94" s="109"/>
      <c r="I94" s="109"/>
      <c r="J94" s="97"/>
      <c r="K94" s="109"/>
      <c r="L94" s="92"/>
      <c r="M94" s="92"/>
    </row>
    <row r="95" spans="1:13" ht="14.45" x14ac:dyDescent="0.3">
      <c r="A95" s="104"/>
      <c r="B95" s="104" t="s">
        <v>267</v>
      </c>
      <c r="C95" s="104" t="s">
        <v>268</v>
      </c>
      <c r="D95" s="104" t="s">
        <v>201</v>
      </c>
      <c r="E95" s="106" t="s">
        <v>85</v>
      </c>
      <c r="F95" s="107">
        <v>7858</v>
      </c>
      <c r="G95" s="107">
        <v>0</v>
      </c>
      <c r="H95" s="109"/>
      <c r="I95" s="109"/>
      <c r="J95" s="97"/>
      <c r="K95" s="109"/>
      <c r="L95" s="92"/>
      <c r="M95" s="92"/>
    </row>
    <row r="96" spans="1:13" ht="14.45" x14ac:dyDescent="0.3">
      <c r="A96" s="104"/>
      <c r="B96" s="104" t="s">
        <v>33</v>
      </c>
      <c r="C96" s="104" t="s">
        <v>269</v>
      </c>
      <c r="D96" s="104" t="s">
        <v>201</v>
      </c>
      <c r="E96" s="106" t="s">
        <v>85</v>
      </c>
      <c r="F96" s="107">
        <v>7350</v>
      </c>
      <c r="G96" s="107">
        <v>0</v>
      </c>
      <c r="H96" s="109"/>
      <c r="I96" s="109"/>
      <c r="J96" s="97"/>
      <c r="K96" s="109"/>
      <c r="L96" s="92"/>
      <c r="M96" s="92"/>
    </row>
    <row r="97" spans="1:13" ht="14.45" x14ac:dyDescent="0.3">
      <c r="A97" s="104"/>
      <c r="B97" s="104" t="s">
        <v>270</v>
      </c>
      <c r="C97" s="104" t="s">
        <v>271</v>
      </c>
      <c r="D97" s="104" t="s">
        <v>201</v>
      </c>
      <c r="E97" s="106" t="s">
        <v>85</v>
      </c>
      <c r="F97" s="107">
        <v>7350</v>
      </c>
      <c r="G97" s="107">
        <v>0</v>
      </c>
      <c r="H97" s="109"/>
      <c r="I97" s="109"/>
      <c r="J97" s="97"/>
      <c r="K97" s="109"/>
      <c r="L97" s="92"/>
      <c r="M97" s="92"/>
    </row>
    <row r="98" spans="1:13" ht="14.45" x14ac:dyDescent="0.3">
      <c r="A98" s="104"/>
      <c r="B98" s="104" t="s">
        <v>272</v>
      </c>
      <c r="C98" s="104" t="s">
        <v>273</v>
      </c>
      <c r="D98" s="104" t="s">
        <v>201</v>
      </c>
      <c r="E98" s="106" t="s">
        <v>85</v>
      </c>
      <c r="F98" s="107">
        <v>12330</v>
      </c>
      <c r="G98" s="107">
        <v>0</v>
      </c>
      <c r="H98" s="109"/>
      <c r="I98" s="109"/>
      <c r="J98" s="97"/>
      <c r="K98" s="109"/>
      <c r="L98" s="92"/>
      <c r="M98" s="92"/>
    </row>
    <row r="99" spans="1:13" ht="14.45" x14ac:dyDescent="0.3">
      <c r="A99" s="104"/>
      <c r="B99" s="104"/>
      <c r="C99" s="104"/>
      <c r="D99" s="104"/>
      <c r="E99" s="106"/>
      <c r="F99" s="107"/>
      <c r="G99" s="107"/>
      <c r="H99" s="109"/>
      <c r="I99" s="109"/>
      <c r="J99" s="97"/>
      <c r="K99" s="109"/>
      <c r="L99" s="92"/>
      <c r="M99" s="92"/>
    </row>
    <row r="100" spans="1:13" s="92" customFormat="1" ht="14.45" x14ac:dyDescent="0.3">
      <c r="A100" s="104"/>
      <c r="B100" s="105"/>
      <c r="C100" s="105"/>
      <c r="D100" s="106"/>
      <c r="E100" s="111" t="s">
        <v>5</v>
      </c>
      <c r="F100" s="112">
        <f>SUM(F4:F98)</f>
        <v>1191333</v>
      </c>
      <c r="J100" s="97"/>
    </row>
    <row r="101" spans="1:13" s="92" customFormat="1" ht="14.45" x14ac:dyDescent="0.3">
      <c r="A101" s="104"/>
      <c r="B101" s="105"/>
      <c r="C101" s="105"/>
      <c r="D101" s="106"/>
      <c r="E101" s="113"/>
      <c r="F101" s="114"/>
      <c r="J101" s="97"/>
    </row>
    <row r="102" spans="1:13" s="92" customFormat="1" ht="14.45" x14ac:dyDescent="0.3">
      <c r="A102" s="104"/>
      <c r="B102" s="105"/>
      <c r="C102" s="105"/>
      <c r="D102" s="106"/>
      <c r="E102" s="113"/>
      <c r="F102" s="114"/>
      <c r="J102" s="97"/>
    </row>
    <row r="103" spans="1:13" s="92" customFormat="1" ht="15.6" x14ac:dyDescent="0.3">
      <c r="A103" s="104"/>
      <c r="B103" s="115" t="s">
        <v>274</v>
      </c>
      <c r="C103" s="105"/>
      <c r="D103" s="106"/>
      <c r="E103" s="113"/>
      <c r="F103" s="116"/>
      <c r="J103" s="97"/>
    </row>
    <row r="104" spans="1:13" s="92" customFormat="1" ht="14.45" x14ac:dyDescent="0.3">
      <c r="A104" s="99" t="s">
        <v>81</v>
      </c>
      <c r="B104" s="99" t="s">
        <v>82</v>
      </c>
      <c r="C104" s="99" t="s">
        <v>83</v>
      </c>
      <c r="D104" s="99" t="s">
        <v>84</v>
      </c>
      <c r="E104" s="99" t="s">
        <v>85</v>
      </c>
      <c r="F104" s="99" t="s">
        <v>86</v>
      </c>
      <c r="G104" s="97"/>
      <c r="H104" s="103"/>
      <c r="I104" s="97"/>
      <c r="J104" s="97"/>
      <c r="K104" s="97"/>
    </row>
    <row r="105" spans="1:13" s="92" customFormat="1" ht="14.45" x14ac:dyDescent="0.3">
      <c r="A105" s="104"/>
      <c r="B105" s="104" t="s">
        <v>275</v>
      </c>
      <c r="C105" s="104" t="s">
        <v>276</v>
      </c>
      <c r="D105" s="104" t="s">
        <v>89</v>
      </c>
      <c r="E105" s="106" t="s">
        <v>277</v>
      </c>
      <c r="F105" s="107">
        <v>6860</v>
      </c>
      <c r="G105" s="107"/>
      <c r="J105" s="97"/>
    </row>
    <row r="106" spans="1:13" s="92" customFormat="1" ht="14.45" x14ac:dyDescent="0.3">
      <c r="A106" s="104"/>
      <c r="B106" s="104" t="s">
        <v>278</v>
      </c>
      <c r="C106" s="104" t="s">
        <v>279</v>
      </c>
      <c r="D106" s="104" t="s">
        <v>89</v>
      </c>
      <c r="E106" s="106" t="s">
        <v>277</v>
      </c>
      <c r="F106" s="107">
        <v>80623</v>
      </c>
      <c r="G106" s="107">
        <v>20963</v>
      </c>
      <c r="J106" s="97"/>
    </row>
    <row r="107" spans="1:13" s="92" customFormat="1" ht="14.45" x14ac:dyDescent="0.3">
      <c r="A107" s="104"/>
      <c r="B107" s="104" t="s">
        <v>280</v>
      </c>
      <c r="C107" s="104" t="s">
        <v>281</v>
      </c>
      <c r="D107" s="104" t="s">
        <v>89</v>
      </c>
      <c r="E107" s="106" t="s">
        <v>277</v>
      </c>
      <c r="F107" s="107">
        <v>6689</v>
      </c>
      <c r="G107" s="107"/>
      <c r="J107" s="97"/>
    </row>
    <row r="108" spans="1:13" s="92" customFormat="1" ht="14.45" x14ac:dyDescent="0.3">
      <c r="A108" s="104"/>
      <c r="B108" s="104" t="s">
        <v>282</v>
      </c>
      <c r="C108" s="104" t="s">
        <v>283</v>
      </c>
      <c r="D108" s="104" t="s">
        <v>89</v>
      </c>
      <c r="E108" s="106" t="s">
        <v>277</v>
      </c>
      <c r="F108" s="107">
        <v>6860</v>
      </c>
      <c r="G108" s="107"/>
      <c r="J108" s="97"/>
    </row>
    <row r="109" spans="1:13" s="92" customFormat="1" ht="14.45" x14ac:dyDescent="0.3">
      <c r="A109" s="104"/>
      <c r="B109" s="104" t="s">
        <v>284</v>
      </c>
      <c r="C109" s="104" t="s">
        <v>285</v>
      </c>
      <c r="D109" s="104" t="s">
        <v>89</v>
      </c>
      <c r="E109" s="106" t="s">
        <v>277</v>
      </c>
      <c r="F109" s="107">
        <v>6689</v>
      </c>
      <c r="G109" s="107"/>
      <c r="J109" s="97"/>
    </row>
    <row r="110" spans="1:13" s="92" customFormat="1" ht="14.45" x14ac:dyDescent="0.3">
      <c r="A110" s="104"/>
      <c r="B110" s="104" t="s">
        <v>286</v>
      </c>
      <c r="C110" s="104" t="s">
        <v>287</v>
      </c>
      <c r="D110" s="104" t="s">
        <v>89</v>
      </c>
      <c r="E110" s="106" t="s">
        <v>277</v>
      </c>
      <c r="F110" s="107">
        <v>6689</v>
      </c>
      <c r="G110" s="107"/>
      <c r="J110" s="97"/>
    </row>
    <row r="111" spans="1:13" s="92" customFormat="1" ht="14.45" x14ac:dyDescent="0.3">
      <c r="A111" s="104"/>
      <c r="B111" s="104" t="s">
        <v>288</v>
      </c>
      <c r="C111" s="104" t="s">
        <v>289</v>
      </c>
      <c r="D111" s="104" t="s">
        <v>89</v>
      </c>
      <c r="E111" s="106" t="s">
        <v>277</v>
      </c>
      <c r="F111" s="107">
        <v>9950</v>
      </c>
      <c r="G111" s="107"/>
      <c r="J111" s="97"/>
    </row>
    <row r="112" spans="1:13" s="92" customFormat="1" ht="14.45" x14ac:dyDescent="0.3">
      <c r="A112" s="104"/>
      <c r="B112" s="104" t="s">
        <v>290</v>
      </c>
      <c r="C112" s="104" t="s">
        <v>291</v>
      </c>
      <c r="D112" s="104" t="s">
        <v>89</v>
      </c>
      <c r="E112" s="106" t="s">
        <v>277</v>
      </c>
      <c r="F112" s="107">
        <v>6517</v>
      </c>
      <c r="G112" s="107"/>
      <c r="J112" s="97"/>
    </row>
    <row r="113" spans="1:10" ht="14.45" x14ac:dyDescent="0.3">
      <c r="A113" s="104"/>
      <c r="B113" s="104" t="s">
        <v>292</v>
      </c>
      <c r="C113" s="104" t="s">
        <v>293</v>
      </c>
      <c r="D113" s="104" t="s">
        <v>89</v>
      </c>
      <c r="E113" s="106" t="s">
        <v>277</v>
      </c>
      <c r="F113" s="107">
        <v>6860</v>
      </c>
      <c r="G113" s="107"/>
      <c r="J113" s="117"/>
    </row>
    <row r="114" spans="1:10" ht="14.45" x14ac:dyDescent="0.3">
      <c r="A114" s="104"/>
      <c r="B114" s="104" t="s">
        <v>294</v>
      </c>
      <c r="C114" s="104" t="s">
        <v>295</v>
      </c>
      <c r="D114" s="104" t="s">
        <v>89</v>
      </c>
      <c r="E114" s="106" t="s">
        <v>277</v>
      </c>
      <c r="F114" s="107">
        <v>6517</v>
      </c>
      <c r="G114" s="107"/>
      <c r="J114" s="117"/>
    </row>
    <row r="115" spans="1:10" ht="14.45" x14ac:dyDescent="0.3">
      <c r="A115" s="104"/>
      <c r="B115" s="104" t="s">
        <v>296</v>
      </c>
      <c r="C115" s="104" t="s">
        <v>297</v>
      </c>
      <c r="D115" s="104" t="s">
        <v>89</v>
      </c>
      <c r="E115" s="106" t="s">
        <v>277</v>
      </c>
      <c r="F115" s="107">
        <v>6689</v>
      </c>
      <c r="G115" s="107"/>
      <c r="J115" s="117"/>
    </row>
    <row r="116" spans="1:10" ht="14.45" x14ac:dyDescent="0.3">
      <c r="A116" s="104"/>
      <c r="B116" s="104" t="s">
        <v>298</v>
      </c>
      <c r="C116" s="104" t="s">
        <v>299</v>
      </c>
      <c r="D116" s="104" t="s">
        <v>89</v>
      </c>
      <c r="E116" s="106" t="s">
        <v>277</v>
      </c>
      <c r="F116" s="107">
        <v>6174</v>
      </c>
      <c r="G116" s="107"/>
      <c r="J116" s="117"/>
    </row>
    <row r="117" spans="1:10" ht="14.45" x14ac:dyDescent="0.3">
      <c r="A117" s="104"/>
      <c r="B117" s="104" t="s">
        <v>300</v>
      </c>
      <c r="C117" s="104" t="s">
        <v>301</v>
      </c>
      <c r="D117" s="104" t="s">
        <v>89</v>
      </c>
      <c r="E117" s="106" t="s">
        <v>277</v>
      </c>
      <c r="F117" s="107">
        <v>6689</v>
      </c>
      <c r="G117" s="107"/>
      <c r="J117" s="117"/>
    </row>
    <row r="118" spans="1:10" ht="14.45" x14ac:dyDescent="0.3">
      <c r="A118" s="104"/>
      <c r="B118" s="104" t="s">
        <v>302</v>
      </c>
      <c r="C118" s="104" t="s">
        <v>303</v>
      </c>
      <c r="D118" s="104" t="s">
        <v>89</v>
      </c>
      <c r="E118" s="106" t="s">
        <v>277</v>
      </c>
      <c r="F118" s="118">
        <v>19934</v>
      </c>
      <c r="G118" s="107"/>
      <c r="J118" s="117"/>
    </row>
    <row r="119" spans="1:10" ht="14.45" x14ac:dyDescent="0.3">
      <c r="A119" s="104"/>
      <c r="B119" s="104" t="s">
        <v>304</v>
      </c>
      <c r="C119" s="104" t="s">
        <v>305</v>
      </c>
      <c r="D119" s="104" t="s">
        <v>89</v>
      </c>
      <c r="E119" s="106" t="s">
        <v>277</v>
      </c>
      <c r="F119" s="107">
        <v>6860</v>
      </c>
      <c r="G119" s="107"/>
      <c r="J119" s="117"/>
    </row>
    <row r="120" spans="1:10" ht="14.45" x14ac:dyDescent="0.3">
      <c r="A120" s="104"/>
      <c r="B120" s="104" t="s">
        <v>306</v>
      </c>
      <c r="C120" s="104" t="s">
        <v>307</v>
      </c>
      <c r="D120" s="104" t="s">
        <v>89</v>
      </c>
      <c r="E120" s="106" t="s">
        <v>277</v>
      </c>
      <c r="F120" s="107">
        <v>6689</v>
      </c>
      <c r="G120" s="107"/>
      <c r="J120" s="117"/>
    </row>
    <row r="121" spans="1:10" ht="14.45" x14ac:dyDescent="0.3">
      <c r="A121" s="104"/>
      <c r="B121" s="104" t="s">
        <v>308</v>
      </c>
      <c r="C121" s="104" t="s">
        <v>309</v>
      </c>
      <c r="D121" s="104" t="s">
        <v>89</v>
      </c>
      <c r="E121" s="106" t="s">
        <v>277</v>
      </c>
      <c r="F121" s="107">
        <v>11171</v>
      </c>
      <c r="G121" s="107"/>
      <c r="J121" s="117"/>
    </row>
    <row r="122" spans="1:10" ht="14.45" x14ac:dyDescent="0.3">
      <c r="A122" s="104"/>
      <c r="B122" s="104" t="s">
        <v>310</v>
      </c>
      <c r="C122" s="104" t="s">
        <v>311</v>
      </c>
      <c r="D122" s="104" t="s">
        <v>89</v>
      </c>
      <c r="E122" s="106" t="s">
        <v>277</v>
      </c>
      <c r="F122" s="107">
        <v>6689</v>
      </c>
      <c r="G122" s="107"/>
      <c r="J122" s="117"/>
    </row>
    <row r="123" spans="1:10" ht="14.45" x14ac:dyDescent="0.3">
      <c r="A123" s="104"/>
      <c r="B123" s="104" t="s">
        <v>312</v>
      </c>
      <c r="C123" s="104" t="s">
        <v>313</v>
      </c>
      <c r="D123" s="104" t="s">
        <v>89</v>
      </c>
      <c r="E123" s="106" t="s">
        <v>277</v>
      </c>
      <c r="F123" s="107">
        <v>29720</v>
      </c>
      <c r="G123" s="107"/>
      <c r="J123" s="117"/>
    </row>
    <row r="124" spans="1:10" x14ac:dyDescent="0.25">
      <c r="A124" s="104"/>
      <c r="B124" s="104" t="s">
        <v>314</v>
      </c>
      <c r="C124" s="104" t="s">
        <v>315</v>
      </c>
      <c r="D124" s="104" t="s">
        <v>201</v>
      </c>
      <c r="E124" s="106" t="s">
        <v>277</v>
      </c>
      <c r="F124" s="107">
        <v>6860</v>
      </c>
      <c r="G124" s="107">
        <v>490</v>
      </c>
      <c r="J124" s="117"/>
    </row>
    <row r="125" spans="1:10" ht="14.45" x14ac:dyDescent="0.3">
      <c r="A125" s="104"/>
      <c r="B125" s="104" t="s">
        <v>302</v>
      </c>
      <c r="C125" s="104" t="s">
        <v>316</v>
      </c>
      <c r="D125" s="104" t="s">
        <v>201</v>
      </c>
      <c r="E125" s="106" t="s">
        <v>277</v>
      </c>
      <c r="F125" s="107">
        <v>19934</v>
      </c>
      <c r="G125" s="107" t="s">
        <v>317</v>
      </c>
      <c r="J125" s="117"/>
    </row>
    <row r="126" spans="1:10" ht="14.45" x14ac:dyDescent="0.3">
      <c r="A126" s="104"/>
      <c r="B126" s="104" t="s">
        <v>318</v>
      </c>
      <c r="C126" s="104" t="s">
        <v>319</v>
      </c>
      <c r="D126" s="104" t="s">
        <v>201</v>
      </c>
      <c r="E126" s="106" t="s">
        <v>277</v>
      </c>
      <c r="F126" s="107">
        <v>8259</v>
      </c>
      <c r="G126" s="107">
        <v>589</v>
      </c>
      <c r="J126" s="117"/>
    </row>
    <row r="127" spans="1:10" ht="14.45" x14ac:dyDescent="0.3">
      <c r="A127" s="104"/>
      <c r="B127" s="104" t="s">
        <v>320</v>
      </c>
      <c r="C127" s="104" t="s">
        <v>321</v>
      </c>
      <c r="D127" s="104" t="s">
        <v>201</v>
      </c>
      <c r="E127" s="106" t="s">
        <v>277</v>
      </c>
      <c r="F127" s="107">
        <v>7166</v>
      </c>
      <c r="G127" s="107"/>
      <c r="J127" s="117"/>
    </row>
    <row r="128" spans="1:10" ht="14.45" x14ac:dyDescent="0.3">
      <c r="A128" s="104"/>
      <c r="B128" s="104" t="s">
        <v>322</v>
      </c>
      <c r="C128" s="104" t="s">
        <v>323</v>
      </c>
      <c r="D128" s="104" t="s">
        <v>201</v>
      </c>
      <c r="E128" s="106" t="s">
        <v>277</v>
      </c>
      <c r="F128" s="107">
        <v>85000</v>
      </c>
      <c r="G128" s="107">
        <v>30270</v>
      </c>
      <c r="J128" s="117"/>
    </row>
    <row r="129" spans="1:11" ht="14.45" x14ac:dyDescent="0.3">
      <c r="A129" s="104"/>
      <c r="B129" s="104" t="s">
        <v>324</v>
      </c>
      <c r="C129" s="104" t="s">
        <v>325</v>
      </c>
      <c r="D129" s="104" t="s">
        <v>201</v>
      </c>
      <c r="E129" s="106" t="s">
        <v>277</v>
      </c>
      <c r="F129" s="107">
        <v>7350</v>
      </c>
      <c r="G129" s="107">
        <v>0</v>
      </c>
      <c r="J129" s="117"/>
    </row>
    <row r="130" spans="1:11" ht="14.45" x14ac:dyDescent="0.3">
      <c r="A130" s="104"/>
      <c r="B130" s="104" t="s">
        <v>326</v>
      </c>
      <c r="C130" s="104" t="s">
        <v>327</v>
      </c>
      <c r="D130" s="104" t="s">
        <v>201</v>
      </c>
      <c r="E130" s="106" t="s">
        <v>277</v>
      </c>
      <c r="F130" s="107">
        <v>7350</v>
      </c>
      <c r="G130" s="107">
        <v>0</v>
      </c>
      <c r="J130" s="117"/>
    </row>
    <row r="131" spans="1:11" ht="14.45" x14ac:dyDescent="0.3">
      <c r="A131" s="104"/>
      <c r="B131" s="104" t="s">
        <v>328</v>
      </c>
      <c r="C131" s="104" t="s">
        <v>329</v>
      </c>
      <c r="D131" s="104" t="s">
        <v>201</v>
      </c>
      <c r="E131" s="106" t="s">
        <v>277</v>
      </c>
      <c r="F131" s="107">
        <v>7166</v>
      </c>
      <c r="G131" s="107">
        <v>0</v>
      </c>
      <c r="J131" s="117"/>
    </row>
    <row r="132" spans="1:11" ht="14.45" x14ac:dyDescent="0.3">
      <c r="A132" s="104"/>
      <c r="B132" s="104" t="s">
        <v>330</v>
      </c>
      <c r="C132" s="104" t="s">
        <v>331</v>
      </c>
      <c r="D132" s="104" t="s">
        <v>201</v>
      </c>
      <c r="E132" s="106" t="s">
        <v>277</v>
      </c>
      <c r="F132" s="107">
        <v>6345</v>
      </c>
      <c r="G132" s="107">
        <v>454</v>
      </c>
      <c r="J132" s="117"/>
    </row>
    <row r="133" spans="1:11" ht="14.45" x14ac:dyDescent="0.3">
      <c r="A133" s="104"/>
      <c r="B133" s="105"/>
      <c r="C133" s="105"/>
      <c r="D133" s="106"/>
      <c r="E133" s="113" t="s">
        <v>277</v>
      </c>
      <c r="F133" s="119"/>
      <c r="J133" s="117"/>
    </row>
    <row r="134" spans="1:11" ht="14.45" x14ac:dyDescent="0.3">
      <c r="A134" s="104"/>
      <c r="B134" s="120"/>
      <c r="C134" s="105"/>
      <c r="D134" s="106"/>
      <c r="E134" s="111" t="s">
        <v>5</v>
      </c>
      <c r="F134" s="121">
        <f>SUM(F105:F133)</f>
        <v>400299</v>
      </c>
      <c r="J134" s="117"/>
    </row>
    <row r="135" spans="1:11" ht="14.45" x14ac:dyDescent="0.3">
      <c r="A135" s="104"/>
      <c r="B135" s="176" t="s">
        <v>332</v>
      </c>
      <c r="C135" s="176"/>
      <c r="D135" s="176"/>
      <c r="E135" s="176"/>
      <c r="F135" s="121">
        <v>19934</v>
      </c>
      <c r="J135" s="117"/>
    </row>
    <row r="136" spans="1:11" ht="14.45" x14ac:dyDescent="0.3">
      <c r="A136" s="104"/>
      <c r="B136" s="105"/>
      <c r="C136" s="105"/>
      <c r="D136" s="106"/>
      <c r="E136" s="113"/>
      <c r="F136" s="121">
        <f>F134-F135</f>
        <v>380365</v>
      </c>
      <c r="J136" s="117"/>
    </row>
    <row r="137" spans="1:11" ht="14.45" x14ac:dyDescent="0.3">
      <c r="A137" s="104"/>
      <c r="B137" s="105"/>
      <c r="C137" s="105"/>
      <c r="D137" s="106"/>
      <c r="E137" s="113"/>
      <c r="F137" s="119"/>
      <c r="J137" s="117"/>
    </row>
    <row r="138" spans="1:11" ht="15.6" x14ac:dyDescent="0.3">
      <c r="A138" s="104"/>
      <c r="B138" s="115" t="s">
        <v>333</v>
      </c>
      <c r="C138" s="105"/>
      <c r="D138" s="106"/>
      <c r="E138" s="113"/>
      <c r="F138" s="119"/>
      <c r="J138" s="117"/>
    </row>
    <row r="139" spans="1:11" s="92" customFormat="1" ht="14.45" x14ac:dyDescent="0.3">
      <c r="A139" s="99" t="s">
        <v>81</v>
      </c>
      <c r="B139" s="99" t="s">
        <v>82</v>
      </c>
      <c r="C139" s="99" t="s">
        <v>83</v>
      </c>
      <c r="D139" s="99" t="s">
        <v>84</v>
      </c>
      <c r="E139" s="99" t="s">
        <v>85</v>
      </c>
      <c r="F139" s="99" t="s">
        <v>86</v>
      </c>
      <c r="G139" s="97"/>
      <c r="H139" s="103"/>
      <c r="I139" s="97"/>
      <c r="J139" s="97"/>
      <c r="K139" s="97"/>
    </row>
    <row r="140" spans="1:11" ht="14.45" x14ac:dyDescent="0.3">
      <c r="A140" s="104"/>
      <c r="B140" s="104" t="s">
        <v>334</v>
      </c>
      <c r="C140" s="104" t="s">
        <v>335</v>
      </c>
      <c r="D140" s="104" t="s">
        <v>89</v>
      </c>
      <c r="E140" s="106" t="s">
        <v>336</v>
      </c>
      <c r="F140" s="107">
        <v>6174</v>
      </c>
      <c r="J140" s="117"/>
    </row>
    <row r="141" spans="1:11" ht="14.45" x14ac:dyDescent="0.3">
      <c r="A141" s="104"/>
      <c r="B141" s="104" t="s">
        <v>337</v>
      </c>
      <c r="C141" s="104" t="s">
        <v>338</v>
      </c>
      <c r="D141" s="104" t="s">
        <v>89</v>
      </c>
      <c r="E141" s="106" t="s">
        <v>336</v>
      </c>
      <c r="F141" s="107">
        <v>6517</v>
      </c>
      <c r="J141" s="117"/>
    </row>
    <row r="142" spans="1:11" ht="14.45" x14ac:dyDescent="0.3">
      <c r="A142" s="104"/>
      <c r="B142" s="104" t="s">
        <v>339</v>
      </c>
      <c r="C142" s="104" t="s">
        <v>340</v>
      </c>
      <c r="D142" s="104" t="s">
        <v>89</v>
      </c>
      <c r="E142" s="106" t="s">
        <v>336</v>
      </c>
      <c r="F142" s="107">
        <v>6346</v>
      </c>
      <c r="J142" s="117"/>
    </row>
    <row r="143" spans="1:11" ht="14.45" x14ac:dyDescent="0.3">
      <c r="A143" s="104"/>
      <c r="B143" s="104" t="s">
        <v>341</v>
      </c>
      <c r="C143" s="104" t="s">
        <v>342</v>
      </c>
      <c r="D143" s="104" t="s">
        <v>89</v>
      </c>
      <c r="E143" s="106" t="s">
        <v>336</v>
      </c>
      <c r="F143" s="107">
        <v>6860</v>
      </c>
      <c r="J143" s="117"/>
    </row>
    <row r="144" spans="1:11" ht="14.45" x14ac:dyDescent="0.3">
      <c r="A144" s="104"/>
      <c r="B144" s="104" t="s">
        <v>343</v>
      </c>
      <c r="C144" s="104" t="s">
        <v>344</v>
      </c>
      <c r="D144" s="104" t="s">
        <v>89</v>
      </c>
      <c r="E144" s="106" t="s">
        <v>336</v>
      </c>
      <c r="F144" s="107">
        <v>6346</v>
      </c>
      <c r="J144" s="117"/>
    </row>
    <row r="145" spans="1:10" ht="14.45" x14ac:dyDescent="0.3">
      <c r="A145" s="104"/>
      <c r="B145" s="104" t="s">
        <v>345</v>
      </c>
      <c r="C145" s="104" t="s">
        <v>346</v>
      </c>
      <c r="D145" s="104" t="s">
        <v>89</v>
      </c>
      <c r="E145" s="106" t="s">
        <v>336</v>
      </c>
      <c r="F145" s="107">
        <v>6860</v>
      </c>
      <c r="J145" s="117"/>
    </row>
    <row r="146" spans="1:10" ht="14.45" x14ac:dyDescent="0.3">
      <c r="A146" s="104"/>
      <c r="B146" s="104" t="s">
        <v>347</v>
      </c>
      <c r="C146" s="104" t="s">
        <v>348</v>
      </c>
      <c r="D146" s="104" t="s">
        <v>89</v>
      </c>
      <c r="E146" s="106" t="s">
        <v>336</v>
      </c>
      <c r="F146" s="107">
        <v>6689</v>
      </c>
      <c r="J146" s="117"/>
    </row>
    <row r="147" spans="1:10" ht="14.45" x14ac:dyDescent="0.3">
      <c r="A147" s="104"/>
      <c r="B147" s="104" t="s">
        <v>349</v>
      </c>
      <c r="C147" s="104" t="s">
        <v>350</v>
      </c>
      <c r="D147" s="104" t="s">
        <v>89</v>
      </c>
      <c r="E147" s="106" t="s">
        <v>336</v>
      </c>
      <c r="F147" s="107">
        <v>6860</v>
      </c>
      <c r="J147" s="117"/>
    </row>
    <row r="148" spans="1:10" ht="14.45" x14ac:dyDescent="0.3">
      <c r="A148" s="104"/>
      <c r="B148" s="104" t="s">
        <v>351</v>
      </c>
      <c r="C148" s="104" t="s">
        <v>352</v>
      </c>
      <c r="D148" s="104" t="s">
        <v>89</v>
      </c>
      <c r="E148" s="106" t="s">
        <v>336</v>
      </c>
      <c r="F148" s="107">
        <v>6174</v>
      </c>
      <c r="J148" s="117"/>
    </row>
    <row r="149" spans="1:10" ht="14.45" x14ac:dyDescent="0.3">
      <c r="A149" s="104"/>
      <c r="B149" s="104" t="s">
        <v>353</v>
      </c>
      <c r="C149" s="104" t="s">
        <v>354</v>
      </c>
      <c r="D149" s="104" t="s">
        <v>89</v>
      </c>
      <c r="E149" s="106" t="s">
        <v>336</v>
      </c>
      <c r="F149" s="107">
        <v>6689</v>
      </c>
      <c r="J149" s="117"/>
    </row>
    <row r="150" spans="1:10" ht="14.45" x14ac:dyDescent="0.3">
      <c r="A150" s="104"/>
      <c r="B150" s="104" t="s">
        <v>355</v>
      </c>
      <c r="C150" s="104" t="s">
        <v>356</v>
      </c>
      <c r="D150" s="104" t="s">
        <v>89</v>
      </c>
      <c r="E150" s="106" t="s">
        <v>336</v>
      </c>
      <c r="F150" s="107">
        <v>6860</v>
      </c>
      <c r="J150" s="117"/>
    </row>
    <row r="151" spans="1:10" ht="14.45" x14ac:dyDescent="0.3">
      <c r="A151" s="104"/>
      <c r="B151" s="104" t="s">
        <v>357</v>
      </c>
      <c r="C151" s="104" t="s">
        <v>358</v>
      </c>
      <c r="D151" s="104" t="s">
        <v>89</v>
      </c>
      <c r="E151" s="106" t="s">
        <v>336</v>
      </c>
      <c r="F151" s="107">
        <v>6860</v>
      </c>
      <c r="J151" s="117"/>
    </row>
    <row r="152" spans="1:10" ht="14.45" x14ac:dyDescent="0.3">
      <c r="A152" s="104"/>
      <c r="B152" s="104" t="s">
        <v>359</v>
      </c>
      <c r="C152" s="104" t="s">
        <v>360</v>
      </c>
      <c r="D152" s="104" t="s">
        <v>89</v>
      </c>
      <c r="E152" s="106" t="s">
        <v>336</v>
      </c>
      <c r="F152" s="107">
        <v>6860</v>
      </c>
      <c r="J152" s="117"/>
    </row>
    <row r="153" spans="1:10" ht="14.45" x14ac:dyDescent="0.3">
      <c r="A153" s="104"/>
      <c r="B153" s="104" t="s">
        <v>361</v>
      </c>
      <c r="C153" s="104" t="s">
        <v>362</v>
      </c>
      <c r="D153" s="104" t="s">
        <v>89</v>
      </c>
      <c r="E153" s="106" t="s">
        <v>336</v>
      </c>
      <c r="F153" s="107">
        <v>6689</v>
      </c>
      <c r="J153" s="117"/>
    </row>
    <row r="154" spans="1:10" ht="14.45" x14ac:dyDescent="0.3">
      <c r="A154" s="104"/>
      <c r="B154" s="104" t="s">
        <v>363</v>
      </c>
      <c r="C154" s="104" t="s">
        <v>364</v>
      </c>
      <c r="D154" s="104" t="s">
        <v>89</v>
      </c>
      <c r="E154" s="106" t="s">
        <v>336</v>
      </c>
      <c r="F154" s="107">
        <v>6860</v>
      </c>
      <c r="J154" s="117"/>
    </row>
    <row r="155" spans="1:10" ht="14.45" x14ac:dyDescent="0.3">
      <c r="A155" s="104"/>
      <c r="B155" s="104" t="s">
        <v>365</v>
      </c>
      <c r="C155" s="104" t="s">
        <v>366</v>
      </c>
      <c r="D155" s="104" t="s">
        <v>89</v>
      </c>
      <c r="E155" s="106" t="s">
        <v>336</v>
      </c>
      <c r="F155" s="107">
        <v>6860</v>
      </c>
      <c r="J155" s="117"/>
    </row>
    <row r="156" spans="1:10" ht="14.45" x14ac:dyDescent="0.3">
      <c r="A156" s="104"/>
      <c r="B156" s="104" t="s">
        <v>367</v>
      </c>
      <c r="C156" s="104" t="s">
        <v>368</v>
      </c>
      <c r="D156" s="104" t="s">
        <v>89</v>
      </c>
      <c r="E156" s="106" t="s">
        <v>336</v>
      </c>
      <c r="F156" s="107">
        <v>6689</v>
      </c>
      <c r="J156" s="117"/>
    </row>
    <row r="157" spans="1:10" ht="14.45" x14ac:dyDescent="0.3">
      <c r="A157" s="104"/>
      <c r="B157" s="104" t="s">
        <v>369</v>
      </c>
      <c r="C157" s="104" t="s">
        <v>370</v>
      </c>
      <c r="D157" s="104" t="s">
        <v>89</v>
      </c>
      <c r="E157" s="106" t="s">
        <v>336</v>
      </c>
      <c r="F157" s="107">
        <v>6174</v>
      </c>
      <c r="J157" s="117"/>
    </row>
    <row r="158" spans="1:10" ht="14.45" x14ac:dyDescent="0.3">
      <c r="A158" s="104"/>
      <c r="B158" s="104" t="s">
        <v>371</v>
      </c>
      <c r="C158" s="104" t="s">
        <v>372</v>
      </c>
      <c r="D158" s="104" t="s">
        <v>89</v>
      </c>
      <c r="E158" s="106" t="s">
        <v>336</v>
      </c>
      <c r="F158" s="107">
        <v>9331</v>
      </c>
      <c r="J158" s="117"/>
    </row>
    <row r="159" spans="1:10" ht="14.45" x14ac:dyDescent="0.3">
      <c r="A159" s="104"/>
      <c r="B159" s="104" t="s">
        <v>373</v>
      </c>
      <c r="C159" s="104" t="s">
        <v>374</v>
      </c>
      <c r="D159" s="104" t="s">
        <v>89</v>
      </c>
      <c r="E159" s="106" t="s">
        <v>336</v>
      </c>
      <c r="F159" s="107">
        <v>8239</v>
      </c>
      <c r="J159" s="117"/>
    </row>
    <row r="160" spans="1:10" ht="14.45" x14ac:dyDescent="0.3">
      <c r="A160" s="104"/>
      <c r="B160" s="104" t="s">
        <v>375</v>
      </c>
      <c r="C160" s="104" t="s">
        <v>376</v>
      </c>
      <c r="D160" s="104" t="s">
        <v>89</v>
      </c>
      <c r="E160" s="106" t="s">
        <v>336</v>
      </c>
      <c r="F160" s="107">
        <v>6860</v>
      </c>
      <c r="J160" s="117"/>
    </row>
    <row r="161" spans="1:10" ht="14.45" x14ac:dyDescent="0.3">
      <c r="A161" s="104"/>
      <c r="B161" s="104" t="s">
        <v>377</v>
      </c>
      <c r="C161" s="104" t="s">
        <v>378</v>
      </c>
      <c r="D161" s="104" t="s">
        <v>89</v>
      </c>
      <c r="E161" s="106" t="s">
        <v>336</v>
      </c>
      <c r="F161" s="107">
        <v>6860</v>
      </c>
      <c r="J161" s="117"/>
    </row>
    <row r="162" spans="1:10" ht="14.45" x14ac:dyDescent="0.3">
      <c r="A162" s="104"/>
      <c r="B162" s="104" t="s">
        <v>379</v>
      </c>
      <c r="C162" s="104" t="s">
        <v>380</v>
      </c>
      <c r="D162" s="104" t="s">
        <v>89</v>
      </c>
      <c r="E162" s="106" t="s">
        <v>336</v>
      </c>
      <c r="F162" s="107">
        <v>6174</v>
      </c>
      <c r="J162" s="117"/>
    </row>
    <row r="163" spans="1:10" ht="14.45" x14ac:dyDescent="0.3">
      <c r="A163" s="104"/>
      <c r="B163" s="104" t="s">
        <v>381</v>
      </c>
      <c r="C163" s="104" t="s">
        <v>382</v>
      </c>
      <c r="D163" s="104" t="s">
        <v>89</v>
      </c>
      <c r="E163" s="106" t="s">
        <v>336</v>
      </c>
      <c r="F163" s="107">
        <v>57425</v>
      </c>
      <c r="J163" s="117"/>
    </row>
    <row r="164" spans="1:10" ht="14.45" x14ac:dyDescent="0.3">
      <c r="A164" s="104"/>
      <c r="B164" s="104" t="s">
        <v>383</v>
      </c>
      <c r="C164" s="104" t="s">
        <v>384</v>
      </c>
      <c r="D164" s="104" t="s">
        <v>89</v>
      </c>
      <c r="E164" s="106" t="s">
        <v>336</v>
      </c>
      <c r="F164" s="107">
        <v>6860</v>
      </c>
      <c r="J164" s="117"/>
    </row>
    <row r="165" spans="1:10" ht="14.45" x14ac:dyDescent="0.3">
      <c r="A165" s="104"/>
      <c r="B165" s="104" t="s">
        <v>385</v>
      </c>
      <c r="C165" s="104" t="s">
        <v>386</v>
      </c>
      <c r="D165" s="104" t="s">
        <v>89</v>
      </c>
      <c r="E165" s="106" t="s">
        <v>336</v>
      </c>
      <c r="F165" s="107">
        <v>8812</v>
      </c>
      <c r="J165" s="117"/>
    </row>
    <row r="166" spans="1:10" ht="14.45" x14ac:dyDescent="0.3">
      <c r="A166" s="104"/>
      <c r="B166" s="104" t="s">
        <v>387</v>
      </c>
      <c r="C166" s="104" t="s">
        <v>388</v>
      </c>
      <c r="D166" s="104" t="s">
        <v>201</v>
      </c>
      <c r="E166" s="106" t="s">
        <v>336</v>
      </c>
      <c r="F166" s="107">
        <v>6860</v>
      </c>
      <c r="J166" s="117"/>
    </row>
    <row r="167" spans="1:10" ht="14.45" x14ac:dyDescent="0.3">
      <c r="A167" s="104"/>
      <c r="B167" s="104" t="s">
        <v>389</v>
      </c>
      <c r="C167" s="104" t="s">
        <v>390</v>
      </c>
      <c r="D167" s="104" t="s">
        <v>201</v>
      </c>
      <c r="E167" s="106" t="s">
        <v>336</v>
      </c>
      <c r="F167" s="107">
        <v>6983</v>
      </c>
      <c r="J167" s="117"/>
    </row>
    <row r="168" spans="1:10" ht="14.45" x14ac:dyDescent="0.3">
      <c r="A168" s="104"/>
      <c r="B168" s="104" t="s">
        <v>391</v>
      </c>
      <c r="C168" s="104" t="s">
        <v>392</v>
      </c>
      <c r="D168" s="104" t="s">
        <v>201</v>
      </c>
      <c r="E168" s="106" t="s">
        <v>336</v>
      </c>
      <c r="F168" s="107">
        <v>7166</v>
      </c>
      <c r="J168" s="117"/>
    </row>
    <row r="169" spans="1:10" ht="14.45" x14ac:dyDescent="0.3">
      <c r="A169" s="104"/>
      <c r="B169" s="104" t="s">
        <v>393</v>
      </c>
      <c r="C169" s="104" t="s">
        <v>394</v>
      </c>
      <c r="D169" s="104" t="s">
        <v>201</v>
      </c>
      <c r="E169" s="106" t="s">
        <v>336</v>
      </c>
      <c r="F169" s="107">
        <v>7350</v>
      </c>
      <c r="J169" s="117"/>
    </row>
    <row r="170" spans="1:10" ht="14.45" x14ac:dyDescent="0.3">
      <c r="A170" s="104"/>
      <c r="B170" s="104" t="s">
        <v>395</v>
      </c>
      <c r="C170" s="104" t="s">
        <v>396</v>
      </c>
      <c r="D170" s="104" t="s">
        <v>201</v>
      </c>
      <c r="E170" s="106" t="s">
        <v>336</v>
      </c>
      <c r="F170" s="107">
        <v>7350</v>
      </c>
      <c r="J170" s="117"/>
    </row>
    <row r="171" spans="1:10" ht="14.45" x14ac:dyDescent="0.3">
      <c r="A171" s="104"/>
      <c r="B171" s="104" t="s">
        <v>397</v>
      </c>
      <c r="C171" s="104" t="s">
        <v>398</v>
      </c>
      <c r="D171" s="104" t="s">
        <v>201</v>
      </c>
      <c r="E171" s="106" t="s">
        <v>336</v>
      </c>
      <c r="F171" s="107">
        <v>7350</v>
      </c>
      <c r="J171" s="117"/>
    </row>
    <row r="172" spans="1:10" ht="14.45" x14ac:dyDescent="0.3">
      <c r="A172" s="104"/>
      <c r="B172" s="104" t="s">
        <v>399</v>
      </c>
      <c r="C172" s="104" t="s">
        <v>400</v>
      </c>
      <c r="D172" s="104" t="s">
        <v>201</v>
      </c>
      <c r="E172" s="106" t="s">
        <v>336</v>
      </c>
      <c r="F172" s="107">
        <v>7350</v>
      </c>
      <c r="J172" s="117"/>
    </row>
    <row r="173" spans="1:10" ht="14.45" x14ac:dyDescent="0.3">
      <c r="A173" s="104"/>
      <c r="B173" s="104" t="s">
        <v>401</v>
      </c>
      <c r="C173" s="104" t="s">
        <v>402</v>
      </c>
      <c r="D173" s="104" t="s">
        <v>201</v>
      </c>
      <c r="E173" s="106" t="s">
        <v>336</v>
      </c>
      <c r="F173" s="107">
        <v>7350</v>
      </c>
      <c r="J173" s="117"/>
    </row>
    <row r="174" spans="1:10" ht="14.45" x14ac:dyDescent="0.3">
      <c r="A174" s="104"/>
      <c r="B174" s="104" t="s">
        <v>403</v>
      </c>
      <c r="C174" s="104" t="s">
        <v>404</v>
      </c>
      <c r="D174" s="104" t="s">
        <v>201</v>
      </c>
      <c r="E174" s="106" t="s">
        <v>336</v>
      </c>
      <c r="F174" s="107">
        <v>7350</v>
      </c>
      <c r="J174" s="117"/>
    </row>
    <row r="175" spans="1:10" ht="14.45" x14ac:dyDescent="0.3">
      <c r="A175" s="104"/>
      <c r="B175" s="104" t="s">
        <v>405</v>
      </c>
      <c r="C175" s="104" t="s">
        <v>406</v>
      </c>
      <c r="D175" s="104" t="s">
        <v>201</v>
      </c>
      <c r="E175" s="106" t="s">
        <v>336</v>
      </c>
      <c r="F175" s="107">
        <v>7350</v>
      </c>
      <c r="J175" s="117"/>
    </row>
    <row r="176" spans="1:10" ht="14.45" x14ac:dyDescent="0.3">
      <c r="A176" s="104"/>
      <c r="B176" s="104" t="s">
        <v>407</v>
      </c>
      <c r="C176" s="104" t="s">
        <v>408</v>
      </c>
      <c r="D176" s="104" t="s">
        <v>201</v>
      </c>
      <c r="E176" s="106" t="s">
        <v>336</v>
      </c>
      <c r="F176" s="107">
        <v>7350</v>
      </c>
      <c r="J176" s="117"/>
    </row>
    <row r="177" spans="1:11" ht="14.45" x14ac:dyDescent="0.3">
      <c r="A177" s="104"/>
      <c r="B177" s="104" t="s">
        <v>409</v>
      </c>
      <c r="C177" s="104" t="s">
        <v>410</v>
      </c>
      <c r="D177" s="104" t="s">
        <v>201</v>
      </c>
      <c r="E177" s="106" t="s">
        <v>336</v>
      </c>
      <c r="F177" s="107">
        <v>7350</v>
      </c>
      <c r="J177" s="117"/>
    </row>
    <row r="178" spans="1:11" ht="14.45" x14ac:dyDescent="0.3">
      <c r="A178" s="104"/>
      <c r="B178" s="105"/>
      <c r="C178" s="105"/>
      <c r="D178" s="106"/>
      <c r="E178" s="113"/>
      <c r="F178" s="116"/>
      <c r="J178" s="117"/>
    </row>
    <row r="179" spans="1:11" ht="14.45" x14ac:dyDescent="0.3">
      <c r="A179" s="104"/>
      <c r="B179" s="120"/>
      <c r="C179" s="105"/>
      <c r="D179" s="106"/>
      <c r="E179" s="111" t="s">
        <v>411</v>
      </c>
      <c r="F179" s="122">
        <f>SUM(F140:F178)</f>
        <v>317087</v>
      </c>
      <c r="J179" s="117"/>
    </row>
    <row r="180" spans="1:11" ht="14.45" x14ac:dyDescent="0.3">
      <c r="A180" s="104"/>
      <c r="B180" s="120"/>
      <c r="C180" s="105"/>
      <c r="D180" s="106"/>
      <c r="E180" s="123"/>
      <c r="F180" s="124"/>
      <c r="J180" s="117"/>
    </row>
    <row r="181" spans="1:11" ht="14.45" x14ac:dyDescent="0.3">
      <c r="A181" s="104"/>
      <c r="B181" s="120"/>
      <c r="C181" s="105"/>
      <c r="D181" s="106"/>
      <c r="E181" s="123"/>
      <c r="F181" s="124"/>
      <c r="J181" s="117"/>
    </row>
    <row r="182" spans="1:11" ht="15.6" x14ac:dyDescent="0.3">
      <c r="A182" s="104"/>
      <c r="B182" s="115" t="s">
        <v>412</v>
      </c>
      <c r="C182" s="105"/>
      <c r="D182" s="106"/>
      <c r="E182" s="113"/>
      <c r="F182" s="125"/>
      <c r="J182" s="117"/>
    </row>
    <row r="183" spans="1:11" s="92" customFormat="1" ht="14.45" x14ac:dyDescent="0.3">
      <c r="A183" s="99" t="s">
        <v>81</v>
      </c>
      <c r="B183" s="99" t="s">
        <v>82</v>
      </c>
      <c r="C183" s="99" t="s">
        <v>83</v>
      </c>
      <c r="D183" s="99" t="s">
        <v>84</v>
      </c>
      <c r="E183" s="99" t="s">
        <v>85</v>
      </c>
      <c r="F183" s="99" t="s">
        <v>86</v>
      </c>
      <c r="G183" s="97"/>
      <c r="H183" s="103"/>
      <c r="I183" s="97"/>
      <c r="J183" s="97"/>
      <c r="K183" s="97"/>
    </row>
    <row r="184" spans="1:11" ht="14.45" x14ac:dyDescent="0.3">
      <c r="A184" s="104"/>
      <c r="B184" s="104" t="s">
        <v>413</v>
      </c>
      <c r="C184" s="104" t="s">
        <v>414</v>
      </c>
      <c r="D184" s="104" t="s">
        <v>89</v>
      </c>
      <c r="E184" s="106" t="s">
        <v>415</v>
      </c>
      <c r="F184" s="107">
        <v>1141</v>
      </c>
      <c r="G184" s="107"/>
      <c r="J184" s="117"/>
    </row>
    <row r="185" spans="1:11" ht="14.45" x14ac:dyDescent="0.3">
      <c r="A185" s="104"/>
      <c r="B185" s="104" t="s">
        <v>416</v>
      </c>
      <c r="C185" s="104" t="s">
        <v>417</v>
      </c>
      <c r="D185" s="104" t="s">
        <v>89</v>
      </c>
      <c r="E185" s="106" t="s">
        <v>415</v>
      </c>
      <c r="F185" s="107">
        <v>10000</v>
      </c>
      <c r="G185" s="107"/>
      <c r="J185" s="117"/>
    </row>
    <row r="186" spans="1:11" ht="14.45" x14ac:dyDescent="0.3">
      <c r="A186" s="104"/>
      <c r="B186" s="104" t="s">
        <v>418</v>
      </c>
      <c r="C186" s="104" t="s">
        <v>419</v>
      </c>
      <c r="D186" s="104" t="s">
        <v>89</v>
      </c>
      <c r="E186" s="106" t="s">
        <v>415</v>
      </c>
      <c r="F186" s="107">
        <v>33330</v>
      </c>
      <c r="G186" s="107">
        <v>7466</v>
      </c>
      <c r="J186" s="117"/>
    </row>
    <row r="187" spans="1:11" ht="14.45" x14ac:dyDescent="0.3">
      <c r="A187" s="104"/>
      <c r="B187" s="104" t="s">
        <v>420</v>
      </c>
      <c r="C187" s="104" t="s">
        <v>421</v>
      </c>
      <c r="D187" s="104" t="s">
        <v>89</v>
      </c>
      <c r="E187" s="106" t="s">
        <v>415</v>
      </c>
      <c r="F187" s="107">
        <v>6174</v>
      </c>
      <c r="G187" s="107"/>
      <c r="J187" s="117"/>
    </row>
    <row r="188" spans="1:11" ht="14.45" x14ac:dyDescent="0.3">
      <c r="A188" s="104"/>
      <c r="B188" s="104" t="s">
        <v>422</v>
      </c>
      <c r="C188" s="104" t="s">
        <v>423</v>
      </c>
      <c r="D188" s="104" t="s">
        <v>89</v>
      </c>
      <c r="E188" s="106" t="s">
        <v>415</v>
      </c>
      <c r="F188" s="107">
        <v>6174</v>
      </c>
      <c r="G188" s="107"/>
      <c r="J188" s="117"/>
    </row>
    <row r="189" spans="1:11" ht="14.45" x14ac:dyDescent="0.3">
      <c r="A189" s="104"/>
      <c r="B189" s="104" t="s">
        <v>424</v>
      </c>
      <c r="C189" s="104" t="s">
        <v>425</v>
      </c>
      <c r="D189" s="104" t="s">
        <v>89</v>
      </c>
      <c r="E189" s="106" t="s">
        <v>415</v>
      </c>
      <c r="F189" s="107">
        <v>6689</v>
      </c>
      <c r="G189" s="107"/>
      <c r="J189" s="117"/>
    </row>
    <row r="190" spans="1:11" ht="14.45" x14ac:dyDescent="0.3">
      <c r="A190" s="104"/>
      <c r="B190" s="104" t="s">
        <v>426</v>
      </c>
      <c r="C190" s="104" t="s">
        <v>427</v>
      </c>
      <c r="D190" s="104" t="s">
        <v>89</v>
      </c>
      <c r="E190" s="106" t="s">
        <v>415</v>
      </c>
      <c r="F190" s="107">
        <v>6689</v>
      </c>
      <c r="G190" s="107"/>
      <c r="J190" s="117"/>
    </row>
    <row r="191" spans="1:11" ht="14.45" x14ac:dyDescent="0.3">
      <c r="A191" s="104"/>
      <c r="B191" s="104" t="s">
        <v>428</v>
      </c>
      <c r="C191" s="104" t="s">
        <v>429</v>
      </c>
      <c r="D191" s="104" t="s">
        <v>89</v>
      </c>
      <c r="E191" s="106" t="s">
        <v>415</v>
      </c>
      <c r="F191" s="107">
        <v>6346</v>
      </c>
      <c r="G191" s="107"/>
      <c r="J191" s="117"/>
    </row>
    <row r="192" spans="1:11" ht="14.45" x14ac:dyDescent="0.3">
      <c r="A192" s="104"/>
      <c r="B192" s="104" t="s">
        <v>430</v>
      </c>
      <c r="C192" s="104" t="s">
        <v>431</v>
      </c>
      <c r="D192" s="104" t="s">
        <v>89</v>
      </c>
      <c r="E192" s="106" t="s">
        <v>415</v>
      </c>
      <c r="F192" s="107">
        <v>6689</v>
      </c>
      <c r="G192" s="107"/>
      <c r="J192" s="117"/>
    </row>
    <row r="193" spans="1:10" ht="14.45" x14ac:dyDescent="0.3">
      <c r="A193" s="104"/>
      <c r="B193" s="104" t="s">
        <v>432</v>
      </c>
      <c r="C193" s="104" t="s">
        <v>433</v>
      </c>
      <c r="D193" s="104" t="s">
        <v>89</v>
      </c>
      <c r="E193" s="106" t="s">
        <v>415</v>
      </c>
      <c r="F193" s="107">
        <v>4900</v>
      </c>
      <c r="G193" s="107"/>
      <c r="J193" s="117"/>
    </row>
    <row r="194" spans="1:10" ht="14.45" x14ac:dyDescent="0.3">
      <c r="A194" s="104"/>
      <c r="B194" s="104" t="s">
        <v>434</v>
      </c>
      <c r="C194" s="104" t="s">
        <v>435</v>
      </c>
      <c r="D194" s="104" t="s">
        <v>89</v>
      </c>
      <c r="E194" s="106" t="s">
        <v>415</v>
      </c>
      <c r="F194" s="107">
        <v>6346</v>
      </c>
      <c r="G194" s="107"/>
      <c r="J194" s="117"/>
    </row>
    <row r="195" spans="1:10" ht="14.45" x14ac:dyDescent="0.3">
      <c r="A195" s="104"/>
      <c r="B195" s="104" t="s">
        <v>436</v>
      </c>
      <c r="C195" s="104" t="s">
        <v>437</v>
      </c>
      <c r="D195" s="104" t="s">
        <v>89</v>
      </c>
      <c r="E195" s="106" t="s">
        <v>415</v>
      </c>
      <c r="F195" s="107">
        <v>12669</v>
      </c>
      <c r="G195" s="107"/>
      <c r="J195" s="117"/>
    </row>
    <row r="196" spans="1:10" ht="14.45" x14ac:dyDescent="0.3">
      <c r="A196" s="104"/>
      <c r="B196" s="104" t="s">
        <v>438</v>
      </c>
      <c r="C196" s="104" t="s">
        <v>439</v>
      </c>
      <c r="D196" s="104" t="s">
        <v>89</v>
      </c>
      <c r="E196" s="106" t="s">
        <v>415</v>
      </c>
      <c r="F196" s="107">
        <v>6860</v>
      </c>
      <c r="G196" s="107"/>
      <c r="J196" s="117"/>
    </row>
    <row r="197" spans="1:10" ht="14.45" x14ac:dyDescent="0.3">
      <c r="A197" s="104"/>
      <c r="B197" s="104" t="s">
        <v>440</v>
      </c>
      <c r="C197" s="104" t="s">
        <v>441</v>
      </c>
      <c r="D197" s="104" t="s">
        <v>89</v>
      </c>
      <c r="E197" s="106" t="s">
        <v>415</v>
      </c>
      <c r="F197" s="107">
        <v>9800</v>
      </c>
      <c r="G197" s="107">
        <v>4455</v>
      </c>
      <c r="J197" s="117"/>
    </row>
    <row r="198" spans="1:10" ht="14.45" x14ac:dyDescent="0.3">
      <c r="A198" s="104"/>
      <c r="B198" s="104" t="s">
        <v>442</v>
      </c>
      <c r="C198" s="104" t="s">
        <v>443</v>
      </c>
      <c r="D198" s="104" t="s">
        <v>89</v>
      </c>
      <c r="E198" s="106" t="s">
        <v>415</v>
      </c>
      <c r="F198" s="107">
        <v>6689</v>
      </c>
      <c r="G198" s="107"/>
      <c r="J198" s="117"/>
    </row>
    <row r="199" spans="1:10" ht="14.45" x14ac:dyDescent="0.3">
      <c r="A199" s="104"/>
      <c r="B199" s="104" t="s">
        <v>444</v>
      </c>
      <c r="C199" s="104" t="s">
        <v>445</v>
      </c>
      <c r="D199" s="104" t="s">
        <v>89</v>
      </c>
      <c r="E199" s="106" t="s">
        <v>415</v>
      </c>
      <c r="F199" s="107">
        <v>9800</v>
      </c>
      <c r="G199" s="107">
        <v>1415</v>
      </c>
      <c r="J199" s="117"/>
    </row>
    <row r="200" spans="1:10" ht="14.45" x14ac:dyDescent="0.3">
      <c r="A200" s="104"/>
      <c r="B200" s="104" t="s">
        <v>446</v>
      </c>
      <c r="C200" s="104" t="s">
        <v>447</v>
      </c>
      <c r="D200" s="104" t="s">
        <v>89</v>
      </c>
      <c r="E200" s="106" t="s">
        <v>415</v>
      </c>
      <c r="F200" s="107">
        <v>4900</v>
      </c>
      <c r="G200" s="107"/>
      <c r="J200" s="117"/>
    </row>
    <row r="201" spans="1:10" ht="14.45" x14ac:dyDescent="0.3">
      <c r="A201" s="104"/>
      <c r="B201" s="104" t="s">
        <v>448</v>
      </c>
      <c r="C201" s="104" t="s">
        <v>449</v>
      </c>
      <c r="D201" s="104" t="s">
        <v>89</v>
      </c>
      <c r="E201" s="106" t="s">
        <v>415</v>
      </c>
      <c r="F201" s="107">
        <v>31008</v>
      </c>
      <c r="G201" s="107">
        <v>10234</v>
      </c>
      <c r="J201" s="117"/>
    </row>
    <row r="202" spans="1:10" ht="14.45" x14ac:dyDescent="0.3">
      <c r="A202" s="104"/>
      <c r="B202" s="104" t="s">
        <v>450</v>
      </c>
      <c r="C202" s="104" t="s">
        <v>451</v>
      </c>
      <c r="D202" s="104" t="s">
        <v>89</v>
      </c>
      <c r="E202" s="106" t="s">
        <v>415</v>
      </c>
      <c r="F202" s="107">
        <v>6689</v>
      </c>
      <c r="G202" s="107"/>
      <c r="J202" s="117"/>
    </row>
    <row r="203" spans="1:10" ht="14.45" x14ac:dyDescent="0.3">
      <c r="A203" s="104"/>
      <c r="B203" s="104" t="s">
        <v>452</v>
      </c>
      <c r="C203" s="104" t="s">
        <v>453</v>
      </c>
      <c r="D203" s="104" t="s">
        <v>201</v>
      </c>
      <c r="E203" s="106" t="s">
        <v>415</v>
      </c>
      <c r="F203" s="107">
        <v>10231</v>
      </c>
      <c r="G203" s="107">
        <v>731</v>
      </c>
      <c r="J203" s="117"/>
    </row>
    <row r="204" spans="1:10" x14ac:dyDescent="0.25">
      <c r="A204" s="104"/>
      <c r="B204" s="104" t="s">
        <v>454</v>
      </c>
      <c r="C204" s="104" t="s">
        <v>455</v>
      </c>
      <c r="D204" s="104" t="s">
        <v>201</v>
      </c>
      <c r="E204" s="106" t="s">
        <v>415</v>
      </c>
      <c r="F204" s="107">
        <v>6676</v>
      </c>
      <c r="G204" s="107">
        <v>490</v>
      </c>
      <c r="J204" s="117"/>
    </row>
    <row r="205" spans="1:10" ht="14.45" x14ac:dyDescent="0.3">
      <c r="A205" s="104"/>
      <c r="B205" s="104" t="s">
        <v>456</v>
      </c>
      <c r="C205" s="104" t="s">
        <v>457</v>
      </c>
      <c r="D205" s="104" t="s">
        <v>201</v>
      </c>
      <c r="E205" s="106" t="s">
        <v>415</v>
      </c>
      <c r="F205" s="107">
        <v>28207</v>
      </c>
      <c r="G205" s="107">
        <v>2015</v>
      </c>
      <c r="J205" s="117"/>
    </row>
    <row r="206" spans="1:10" ht="14.45" x14ac:dyDescent="0.3">
      <c r="A206" s="104"/>
      <c r="B206" s="104" t="s">
        <v>458</v>
      </c>
      <c r="C206" s="104" t="s">
        <v>459</v>
      </c>
      <c r="D206" s="104" t="s">
        <v>201</v>
      </c>
      <c r="E206" s="106" t="s">
        <v>415</v>
      </c>
      <c r="F206" s="107">
        <v>6860</v>
      </c>
      <c r="G206" s="107">
        <v>490</v>
      </c>
    </row>
    <row r="207" spans="1:10" ht="14.45" x14ac:dyDescent="0.3">
      <c r="A207" s="104"/>
      <c r="B207" s="104" t="s">
        <v>460</v>
      </c>
      <c r="C207" s="104" t="s">
        <v>461</v>
      </c>
      <c r="D207" s="104" t="s">
        <v>201</v>
      </c>
      <c r="E207" s="106" t="s">
        <v>415</v>
      </c>
      <c r="F207" s="107">
        <v>23013</v>
      </c>
      <c r="G207" s="107">
        <v>11595</v>
      </c>
    </row>
    <row r="208" spans="1:10" ht="14.45" x14ac:dyDescent="0.3">
      <c r="A208" s="104"/>
      <c r="B208" s="104" t="s">
        <v>462</v>
      </c>
      <c r="C208" s="104" t="s">
        <v>463</v>
      </c>
      <c r="D208" s="104" t="s">
        <v>201</v>
      </c>
      <c r="E208" s="106" t="s">
        <v>415</v>
      </c>
      <c r="F208" s="107">
        <v>6860</v>
      </c>
      <c r="G208" s="107">
        <v>490</v>
      </c>
    </row>
    <row r="209" spans="1:11" ht="14.45" x14ac:dyDescent="0.3">
      <c r="A209" s="104"/>
      <c r="B209" s="104" t="s">
        <v>464</v>
      </c>
      <c r="C209" s="104" t="s">
        <v>465</v>
      </c>
      <c r="D209" s="104" t="s">
        <v>201</v>
      </c>
      <c r="E209" s="106" t="s">
        <v>415</v>
      </c>
      <c r="F209" s="107">
        <v>8534</v>
      </c>
      <c r="G209" s="107">
        <v>851</v>
      </c>
    </row>
    <row r="210" spans="1:11" ht="14.45" x14ac:dyDescent="0.3">
      <c r="A210" s="104"/>
      <c r="B210" s="104" t="s">
        <v>466</v>
      </c>
      <c r="C210" s="104" t="s">
        <v>467</v>
      </c>
      <c r="D210" s="104" t="s">
        <v>201</v>
      </c>
      <c r="E210" s="106" t="s">
        <v>415</v>
      </c>
      <c r="F210" s="107">
        <v>7350</v>
      </c>
      <c r="G210" s="107">
        <v>0</v>
      </c>
    </row>
    <row r="211" spans="1:11" ht="14.45" x14ac:dyDescent="0.3">
      <c r="A211" s="104"/>
      <c r="B211" s="104" t="s">
        <v>468</v>
      </c>
      <c r="C211" s="104" t="s">
        <v>469</v>
      </c>
      <c r="D211" s="104" t="s">
        <v>201</v>
      </c>
      <c r="E211" s="106" t="s">
        <v>415</v>
      </c>
      <c r="F211" s="107">
        <v>6860</v>
      </c>
      <c r="G211" s="107">
        <v>490</v>
      </c>
    </row>
    <row r="212" spans="1:11" ht="14.45" x14ac:dyDescent="0.3">
      <c r="A212" s="104"/>
      <c r="B212" s="104" t="s">
        <v>470</v>
      </c>
      <c r="C212" s="104" t="s">
        <v>471</v>
      </c>
      <c r="D212" s="104" t="s">
        <v>201</v>
      </c>
      <c r="E212" s="106" t="s">
        <v>415</v>
      </c>
      <c r="F212" s="107">
        <v>45000</v>
      </c>
      <c r="G212" s="107">
        <v>17401</v>
      </c>
    </row>
    <row r="213" spans="1:11" ht="14.45" x14ac:dyDescent="0.3">
      <c r="A213" s="104"/>
      <c r="B213" s="104"/>
      <c r="C213" s="104"/>
      <c r="D213" s="104"/>
      <c r="E213" s="106"/>
      <c r="F213" s="107"/>
      <c r="G213" s="107"/>
    </row>
    <row r="214" spans="1:11" ht="14.45" x14ac:dyDescent="0.3">
      <c r="A214" s="104"/>
      <c r="B214" s="104"/>
      <c r="C214" s="104"/>
      <c r="D214" s="104"/>
      <c r="E214" s="126" t="s">
        <v>5</v>
      </c>
      <c r="F214" s="121">
        <f>SUM(F184:F213)</f>
        <v>332484</v>
      </c>
      <c r="G214" s="107"/>
    </row>
    <row r="215" spans="1:11" ht="14.45" x14ac:dyDescent="0.3">
      <c r="A215" s="104"/>
      <c r="B215" s="104"/>
      <c r="C215" s="104"/>
      <c r="D215" s="104"/>
      <c r="E215" s="106"/>
      <c r="F215" s="107"/>
      <c r="G215" s="107"/>
    </row>
    <row r="216" spans="1:11" ht="14.45" x14ac:dyDescent="0.3">
      <c r="A216" s="104"/>
      <c r="B216" s="104"/>
      <c r="C216" s="104"/>
      <c r="D216" s="104"/>
      <c r="E216" s="106"/>
      <c r="F216" s="107"/>
      <c r="G216" s="107"/>
    </row>
    <row r="217" spans="1:11" ht="15.6" x14ac:dyDescent="0.3">
      <c r="A217" s="115"/>
      <c r="B217" s="115" t="s">
        <v>472</v>
      </c>
      <c r="C217" s="115"/>
      <c r="D217" s="115"/>
      <c r="E217" s="115"/>
      <c r="F217" s="115"/>
    </row>
    <row r="218" spans="1:11" s="92" customFormat="1" ht="14.45" x14ac:dyDescent="0.3">
      <c r="A218" s="99" t="s">
        <v>81</v>
      </c>
      <c r="B218" s="99" t="s">
        <v>82</v>
      </c>
      <c r="C218" s="99" t="s">
        <v>83</v>
      </c>
      <c r="D218" s="99" t="s">
        <v>84</v>
      </c>
      <c r="E218" s="99" t="s">
        <v>85</v>
      </c>
      <c r="F218" s="99" t="s">
        <v>86</v>
      </c>
      <c r="G218" s="97"/>
      <c r="H218" s="103"/>
      <c r="I218" s="97"/>
      <c r="J218" s="97"/>
      <c r="K218" s="97"/>
    </row>
    <row r="219" spans="1:11" ht="14.45" x14ac:dyDescent="0.3">
      <c r="A219" s="104"/>
      <c r="B219" s="104" t="s">
        <v>473</v>
      </c>
      <c r="C219" s="104" t="s">
        <v>474</v>
      </c>
      <c r="D219" s="104" t="s">
        <v>89</v>
      </c>
      <c r="E219" s="106" t="s">
        <v>475</v>
      </c>
      <c r="F219" s="107">
        <v>11099</v>
      </c>
      <c r="G219" s="107"/>
    </row>
    <row r="220" spans="1:11" ht="14.45" x14ac:dyDescent="0.3">
      <c r="A220" s="104"/>
      <c r="B220" s="104" t="s">
        <v>476</v>
      </c>
      <c r="C220" s="104" t="s">
        <v>477</v>
      </c>
      <c r="D220" s="104" t="s">
        <v>89</v>
      </c>
      <c r="E220" s="106" t="s">
        <v>475</v>
      </c>
      <c r="F220" s="107">
        <v>10081</v>
      </c>
      <c r="G220" s="107"/>
    </row>
    <row r="221" spans="1:11" ht="14.45" x14ac:dyDescent="0.3">
      <c r="A221" s="104"/>
      <c r="B221" s="104" t="s">
        <v>478</v>
      </c>
      <c r="C221" s="104" t="s">
        <v>479</v>
      </c>
      <c r="D221" s="104" t="s">
        <v>89</v>
      </c>
      <c r="E221" s="106" t="s">
        <v>475</v>
      </c>
      <c r="F221" s="107">
        <v>6517</v>
      </c>
      <c r="G221" s="107"/>
    </row>
    <row r="222" spans="1:11" ht="14.45" x14ac:dyDescent="0.3">
      <c r="A222" s="104"/>
      <c r="B222" s="104" t="s">
        <v>480</v>
      </c>
      <c r="C222" s="104" t="s">
        <v>481</v>
      </c>
      <c r="D222" s="104" t="s">
        <v>89</v>
      </c>
      <c r="E222" s="106" t="s">
        <v>475</v>
      </c>
      <c r="F222" s="107">
        <v>6174</v>
      </c>
      <c r="G222" s="107"/>
    </row>
    <row r="223" spans="1:11" ht="14.45" x14ac:dyDescent="0.3">
      <c r="A223" s="104"/>
      <c r="B223" s="104" t="s">
        <v>482</v>
      </c>
      <c r="C223" s="104" t="s">
        <v>483</v>
      </c>
      <c r="D223" s="104" t="s">
        <v>89</v>
      </c>
      <c r="E223" s="106" t="s">
        <v>475</v>
      </c>
      <c r="F223" s="107">
        <v>6174</v>
      </c>
      <c r="G223" s="107"/>
    </row>
    <row r="224" spans="1:11" ht="14.45" x14ac:dyDescent="0.3">
      <c r="A224" s="104"/>
      <c r="B224" s="104" t="s">
        <v>484</v>
      </c>
      <c r="C224" s="104" t="s">
        <v>485</v>
      </c>
      <c r="D224" s="104" t="s">
        <v>89</v>
      </c>
      <c r="E224" s="106" t="s">
        <v>475</v>
      </c>
      <c r="F224" s="107">
        <v>10812</v>
      </c>
      <c r="G224" s="107"/>
    </row>
    <row r="225" spans="1:7" x14ac:dyDescent="0.25">
      <c r="A225" s="104"/>
      <c r="B225" s="104" t="s">
        <v>486</v>
      </c>
      <c r="C225" s="104" t="s">
        <v>487</v>
      </c>
      <c r="D225" s="104" t="s">
        <v>89</v>
      </c>
      <c r="E225" s="106" t="s">
        <v>475</v>
      </c>
      <c r="F225" s="107">
        <v>6689</v>
      </c>
      <c r="G225" s="107"/>
    </row>
    <row r="226" spans="1:7" ht="14.45" x14ac:dyDescent="0.3">
      <c r="A226" s="104"/>
      <c r="B226" s="104" t="s">
        <v>488</v>
      </c>
      <c r="C226" s="104" t="s">
        <v>489</v>
      </c>
      <c r="D226" s="104" t="s">
        <v>89</v>
      </c>
      <c r="E226" s="106" t="s">
        <v>475</v>
      </c>
      <c r="F226" s="107">
        <v>12177</v>
      </c>
      <c r="G226" s="107">
        <v>5219</v>
      </c>
    </row>
    <row r="227" spans="1:7" ht="14.45" x14ac:dyDescent="0.3">
      <c r="A227" s="104"/>
      <c r="B227" s="104" t="s">
        <v>490</v>
      </c>
      <c r="C227" s="104" t="s">
        <v>491</v>
      </c>
      <c r="D227" s="104" t="s">
        <v>89</v>
      </c>
      <c r="E227" s="106" t="s">
        <v>475</v>
      </c>
      <c r="F227" s="107">
        <v>6517</v>
      </c>
      <c r="G227" s="107"/>
    </row>
    <row r="228" spans="1:7" ht="14.45" x14ac:dyDescent="0.3">
      <c r="A228" s="104"/>
      <c r="B228" s="104" t="s">
        <v>492</v>
      </c>
      <c r="C228" s="104" t="s">
        <v>493</v>
      </c>
      <c r="D228" s="104" t="s">
        <v>201</v>
      </c>
      <c r="E228" s="106" t="s">
        <v>475</v>
      </c>
      <c r="F228" s="107">
        <v>6346</v>
      </c>
      <c r="G228" s="107">
        <v>0</v>
      </c>
    </row>
    <row r="229" spans="1:7" ht="14.45" x14ac:dyDescent="0.3">
      <c r="A229" s="104"/>
      <c r="B229" s="104" t="s">
        <v>494</v>
      </c>
      <c r="C229" s="104" t="s">
        <v>495</v>
      </c>
      <c r="D229" s="104" t="s">
        <v>201</v>
      </c>
      <c r="E229" s="106" t="s">
        <v>475</v>
      </c>
      <c r="F229" s="107">
        <v>6689</v>
      </c>
      <c r="G229" s="107">
        <v>477</v>
      </c>
    </row>
    <row r="230" spans="1:7" ht="14.45" x14ac:dyDescent="0.3">
      <c r="A230" s="104"/>
      <c r="B230" s="104" t="s">
        <v>496</v>
      </c>
      <c r="C230" s="104" t="s">
        <v>497</v>
      </c>
      <c r="D230" s="104" t="s">
        <v>201</v>
      </c>
      <c r="E230" s="106" t="s">
        <v>475</v>
      </c>
      <c r="F230" s="107">
        <v>6983</v>
      </c>
      <c r="G230" s="107">
        <v>0</v>
      </c>
    </row>
    <row r="231" spans="1:7" ht="14.45" x14ac:dyDescent="0.3">
      <c r="A231" s="104"/>
      <c r="B231" s="104" t="s">
        <v>498</v>
      </c>
      <c r="C231" s="104" t="s">
        <v>499</v>
      </c>
      <c r="D231" s="104" t="s">
        <v>201</v>
      </c>
      <c r="E231" s="106" t="s">
        <v>475</v>
      </c>
      <c r="F231" s="107">
        <v>7350</v>
      </c>
      <c r="G231" s="107">
        <v>0</v>
      </c>
    </row>
    <row r="232" spans="1:7" ht="14.45" x14ac:dyDescent="0.3">
      <c r="A232" s="104"/>
      <c r="B232" s="104" t="s">
        <v>500</v>
      </c>
      <c r="C232" s="104" t="s">
        <v>501</v>
      </c>
      <c r="D232" s="104" t="s">
        <v>201</v>
      </c>
      <c r="E232" s="106" t="s">
        <v>475</v>
      </c>
      <c r="F232" s="107">
        <v>9800</v>
      </c>
      <c r="G232" s="107">
        <v>2207</v>
      </c>
    </row>
    <row r="233" spans="1:7" ht="14.45" x14ac:dyDescent="0.3">
      <c r="A233" s="104"/>
      <c r="B233" s="105"/>
      <c r="C233" s="105"/>
      <c r="D233" s="106"/>
      <c r="E233" s="113"/>
      <c r="F233" s="119"/>
    </row>
    <row r="234" spans="1:7" ht="14.45" x14ac:dyDescent="0.3">
      <c r="A234" s="92"/>
      <c r="B234" s="92"/>
      <c r="C234" s="92"/>
      <c r="D234" s="92"/>
      <c r="E234" s="126" t="s">
        <v>5</v>
      </c>
      <c r="F234" s="127">
        <f>SUM(F219:F233)</f>
        <v>113408</v>
      </c>
    </row>
    <row r="235" spans="1:7" ht="14.45" x14ac:dyDescent="0.3">
      <c r="A235" s="92"/>
      <c r="B235" s="120"/>
      <c r="C235" s="128"/>
      <c r="D235" s="92"/>
      <c r="E235" s="129"/>
      <c r="F235" s="92"/>
    </row>
    <row r="236" spans="1:7" ht="14.45" x14ac:dyDescent="0.3">
      <c r="A236" s="92"/>
      <c r="B236" s="120"/>
      <c r="C236" s="128"/>
      <c r="D236" s="92"/>
      <c r="E236" s="129"/>
      <c r="F236" s="92"/>
    </row>
    <row r="237" spans="1:7" ht="14.45" x14ac:dyDescent="0.3">
      <c r="A237" s="92"/>
      <c r="B237" s="120"/>
      <c r="C237" s="128"/>
      <c r="D237" s="92"/>
      <c r="E237" s="129"/>
      <c r="F237" s="92"/>
    </row>
    <row r="238" spans="1:7" ht="14.45" x14ac:dyDescent="0.3">
      <c r="A238" s="92"/>
      <c r="B238" s="120"/>
      <c r="C238" s="128"/>
      <c r="D238" s="92"/>
      <c r="E238" s="129"/>
      <c r="F238" s="92"/>
    </row>
    <row r="239" spans="1:7" ht="14.45" x14ac:dyDescent="0.3">
      <c r="A239" s="92"/>
      <c r="B239" s="120" t="s">
        <v>502</v>
      </c>
      <c r="C239" s="128">
        <f>F100*0.1</f>
        <v>119133.3</v>
      </c>
      <c r="D239" s="92"/>
      <c r="E239" s="129"/>
      <c r="F239" s="92"/>
    </row>
    <row r="240" spans="1:7" ht="14.45" x14ac:dyDescent="0.3">
      <c r="A240" s="92"/>
      <c r="B240" s="120" t="s">
        <v>503</v>
      </c>
      <c r="C240" s="128">
        <f>F100-C239</f>
        <v>1072199.7</v>
      </c>
      <c r="D240" s="92"/>
      <c r="E240" s="129"/>
      <c r="F240" s="92"/>
    </row>
    <row r="241" spans="1:6" ht="14.45" x14ac:dyDescent="0.3">
      <c r="A241" s="92"/>
      <c r="B241" s="120" t="s">
        <v>504</v>
      </c>
      <c r="C241" s="128">
        <f>F136*0.1</f>
        <v>38036.5</v>
      </c>
      <c r="D241" s="92"/>
      <c r="E241" s="129"/>
      <c r="F241" s="92"/>
    </row>
    <row r="242" spans="1:6" ht="14.45" x14ac:dyDescent="0.3">
      <c r="A242" s="92"/>
      <c r="B242" s="120" t="s">
        <v>505</v>
      </c>
      <c r="C242" s="128">
        <f>F136-C241</f>
        <v>342328.5</v>
      </c>
      <c r="D242" s="92"/>
      <c r="E242" s="129"/>
      <c r="F242" s="92"/>
    </row>
    <row r="243" spans="1:6" ht="14.45" x14ac:dyDescent="0.3">
      <c r="A243" s="92"/>
      <c r="B243" s="120" t="s">
        <v>506</v>
      </c>
      <c r="C243" s="128">
        <f>F179*0.1</f>
        <v>31708.7</v>
      </c>
      <c r="D243" s="92"/>
      <c r="E243" s="129"/>
      <c r="F243" s="92"/>
    </row>
    <row r="244" spans="1:6" ht="14.45" x14ac:dyDescent="0.3">
      <c r="A244" s="92"/>
      <c r="B244" s="120" t="s">
        <v>507</v>
      </c>
      <c r="C244" s="128">
        <f>F179-C243</f>
        <v>285378.3</v>
      </c>
      <c r="D244" s="92"/>
      <c r="E244" s="129"/>
      <c r="F244" s="92"/>
    </row>
    <row r="245" spans="1:6" ht="14.45" x14ac:dyDescent="0.3">
      <c r="A245" s="92"/>
      <c r="B245" s="120" t="s">
        <v>508</v>
      </c>
      <c r="C245" s="128">
        <f>F214*0.1</f>
        <v>33248.400000000001</v>
      </c>
      <c r="D245" s="92"/>
      <c r="E245" s="129"/>
      <c r="F245" s="92"/>
    </row>
    <row r="246" spans="1:6" ht="14.45" x14ac:dyDescent="0.3">
      <c r="A246" s="92"/>
      <c r="B246" s="120" t="s">
        <v>509</v>
      </c>
      <c r="C246" s="128">
        <f>F214-C245</f>
        <v>299235.59999999998</v>
      </c>
      <c r="D246" s="92"/>
      <c r="E246" s="129"/>
      <c r="F246" s="92"/>
    </row>
    <row r="247" spans="1:6" ht="14.45" x14ac:dyDescent="0.3">
      <c r="A247" s="92"/>
      <c r="B247" s="120" t="s">
        <v>510</v>
      </c>
      <c r="C247" s="128">
        <f>F234*0.1</f>
        <v>11340.800000000001</v>
      </c>
      <c r="D247" s="92"/>
      <c r="E247" s="129"/>
      <c r="F247" s="92"/>
    </row>
    <row r="248" spans="1:6" ht="14.45" x14ac:dyDescent="0.3">
      <c r="A248" s="92"/>
      <c r="B248" s="120" t="s">
        <v>511</v>
      </c>
      <c r="C248" s="128">
        <f>F234-C247</f>
        <v>102067.2</v>
      </c>
      <c r="D248" s="92"/>
      <c r="E248" s="129"/>
      <c r="F248" s="92"/>
    </row>
    <row r="249" spans="1:6" ht="14.45" x14ac:dyDescent="0.3">
      <c r="A249" s="92"/>
      <c r="B249" s="92"/>
      <c r="C249" s="92"/>
      <c r="D249" s="92"/>
      <c r="E249" s="129"/>
      <c r="F249" s="92"/>
    </row>
    <row r="250" spans="1:6" ht="14.45" x14ac:dyDescent="0.3">
      <c r="A250" s="92"/>
      <c r="B250" s="130" t="s">
        <v>512</v>
      </c>
      <c r="C250" s="127">
        <f>SUM(C239:C249)</f>
        <v>2334677</v>
      </c>
      <c r="D250" s="131"/>
      <c r="E250" s="129"/>
      <c r="F250" s="132">
        <f>+F100+F136+F179+F214+F234</f>
        <v>2334677</v>
      </c>
    </row>
    <row r="251" spans="1:6" ht="14.45" x14ac:dyDescent="0.3">
      <c r="A251" s="92"/>
      <c r="B251" s="92"/>
      <c r="C251" s="92"/>
      <c r="D251" s="92"/>
      <c r="E251" s="129"/>
      <c r="F251" s="92"/>
    </row>
    <row r="252" spans="1:6" ht="14.45" x14ac:dyDescent="0.3">
      <c r="A252" s="92"/>
      <c r="B252" s="92"/>
      <c r="C252" s="92"/>
      <c r="D252" s="92"/>
      <c r="E252" s="129"/>
      <c r="F252" s="109"/>
    </row>
    <row r="253" spans="1:6" ht="14.45" x14ac:dyDescent="0.3">
      <c r="A253" s="92"/>
      <c r="B253" s="92"/>
      <c r="C253" s="92"/>
      <c r="D253" s="92"/>
      <c r="E253" s="129"/>
      <c r="F253" s="92"/>
    </row>
    <row r="254" spans="1:6" ht="14.45" x14ac:dyDescent="0.3">
      <c r="A254" s="92"/>
      <c r="B254" s="92"/>
      <c r="C254" s="92"/>
      <c r="D254" s="92"/>
      <c r="E254" s="129"/>
      <c r="F254" s="92"/>
    </row>
    <row r="255" spans="1:6" ht="14.45" x14ac:dyDescent="0.3">
      <c r="A255" s="92"/>
      <c r="B255" s="92"/>
      <c r="C255" s="92"/>
      <c r="D255" s="92"/>
      <c r="E255" s="129"/>
      <c r="F255" s="92"/>
    </row>
    <row r="256" spans="1:6" ht="14.45" x14ac:dyDescent="0.3">
      <c r="A256" s="92"/>
      <c r="B256" s="92"/>
      <c r="C256" s="92"/>
      <c r="D256" s="92"/>
      <c r="E256" s="129"/>
      <c r="F256" s="92"/>
    </row>
    <row r="257" spans="1:11" ht="15.75" x14ac:dyDescent="0.25">
      <c r="A257" s="115"/>
      <c r="B257" s="115" t="s">
        <v>513</v>
      </c>
      <c r="C257" s="115"/>
      <c r="D257" s="115"/>
      <c r="E257" s="115"/>
      <c r="F257" s="115"/>
    </row>
    <row r="258" spans="1:11" s="92" customFormat="1" ht="14.45" x14ac:dyDescent="0.3">
      <c r="A258" s="99" t="s">
        <v>81</v>
      </c>
      <c r="B258" s="99" t="s">
        <v>82</v>
      </c>
      <c r="C258" s="99" t="s">
        <v>83</v>
      </c>
      <c r="D258" s="99" t="s">
        <v>84</v>
      </c>
      <c r="E258" s="99" t="s">
        <v>85</v>
      </c>
      <c r="F258" s="99" t="s">
        <v>86</v>
      </c>
      <c r="G258" s="97"/>
      <c r="H258" s="103"/>
      <c r="I258" s="97"/>
      <c r="J258" s="97"/>
      <c r="K258" s="97"/>
    </row>
    <row r="259" spans="1:11" ht="14.45" x14ac:dyDescent="0.3">
      <c r="A259" s="104"/>
      <c r="B259" s="104" t="s">
        <v>87</v>
      </c>
      <c r="C259" s="105" t="s">
        <v>514</v>
      </c>
      <c r="D259" s="104" t="s">
        <v>89</v>
      </c>
      <c r="E259" s="106" t="s">
        <v>85</v>
      </c>
      <c r="F259" s="107">
        <v>350</v>
      </c>
    </row>
    <row r="260" spans="1:11" ht="14.45" x14ac:dyDescent="0.3">
      <c r="A260" s="104"/>
      <c r="B260" s="104" t="s">
        <v>90</v>
      </c>
      <c r="C260" s="105" t="s">
        <v>515</v>
      </c>
      <c r="D260" s="104" t="s">
        <v>89</v>
      </c>
      <c r="E260" s="106" t="s">
        <v>85</v>
      </c>
      <c r="F260" s="107">
        <v>350</v>
      </c>
    </row>
    <row r="261" spans="1:11" ht="14.45" x14ac:dyDescent="0.3">
      <c r="A261" s="104"/>
      <c r="B261" s="104" t="s">
        <v>92</v>
      </c>
      <c r="C261" s="105" t="s">
        <v>516</v>
      </c>
      <c r="D261" s="104" t="s">
        <v>89</v>
      </c>
      <c r="E261" s="106" t="s">
        <v>85</v>
      </c>
      <c r="F261" s="107">
        <v>670</v>
      </c>
    </row>
    <row r="262" spans="1:11" x14ac:dyDescent="0.25">
      <c r="A262" s="104"/>
      <c r="B262" s="104" t="s">
        <v>94</v>
      </c>
      <c r="C262" s="105" t="s">
        <v>517</v>
      </c>
      <c r="D262" s="104" t="s">
        <v>89</v>
      </c>
      <c r="E262" s="106" t="s">
        <v>85</v>
      </c>
      <c r="F262" s="107">
        <v>670</v>
      </c>
    </row>
    <row r="263" spans="1:11" ht="14.45" x14ac:dyDescent="0.3">
      <c r="A263" s="104"/>
      <c r="B263" s="104" t="s">
        <v>96</v>
      </c>
      <c r="C263" s="105" t="s">
        <v>518</v>
      </c>
      <c r="D263" s="104" t="s">
        <v>89</v>
      </c>
      <c r="E263" s="106" t="s">
        <v>85</v>
      </c>
      <c r="F263" s="107">
        <v>670</v>
      </c>
    </row>
    <row r="264" spans="1:11" ht="14.45" x14ac:dyDescent="0.3">
      <c r="A264" s="104"/>
      <c r="B264" s="104" t="s">
        <v>98</v>
      </c>
      <c r="C264" s="105" t="s">
        <v>519</v>
      </c>
      <c r="D264" s="104" t="s">
        <v>89</v>
      </c>
      <c r="E264" s="106" t="s">
        <v>85</v>
      </c>
      <c r="F264" s="107">
        <v>670</v>
      </c>
    </row>
    <row r="265" spans="1:11" ht="14.45" x14ac:dyDescent="0.3">
      <c r="A265" s="104"/>
      <c r="B265" s="104" t="s">
        <v>100</v>
      </c>
      <c r="C265" s="105" t="s">
        <v>520</v>
      </c>
      <c r="D265" s="104" t="s">
        <v>89</v>
      </c>
      <c r="E265" s="106" t="s">
        <v>85</v>
      </c>
      <c r="F265" s="107">
        <v>670</v>
      </c>
    </row>
    <row r="266" spans="1:11" ht="14.45" x14ac:dyDescent="0.3">
      <c r="A266" s="104"/>
      <c r="B266" s="104" t="s">
        <v>102</v>
      </c>
      <c r="C266" s="105" t="s">
        <v>521</v>
      </c>
      <c r="D266" s="104" t="s">
        <v>89</v>
      </c>
      <c r="E266" s="106" t="s">
        <v>85</v>
      </c>
      <c r="F266" s="107">
        <v>670</v>
      </c>
    </row>
    <row r="267" spans="1:11" ht="14.45" x14ac:dyDescent="0.3">
      <c r="A267" s="104"/>
      <c r="B267" s="104" t="s">
        <v>106</v>
      </c>
      <c r="C267" s="105" t="s">
        <v>522</v>
      </c>
      <c r="D267" s="104" t="s">
        <v>89</v>
      </c>
      <c r="E267" s="106" t="s">
        <v>85</v>
      </c>
      <c r="F267" s="107">
        <v>670</v>
      </c>
    </row>
    <row r="268" spans="1:11" ht="14.45" x14ac:dyDescent="0.3">
      <c r="A268" s="104"/>
      <c r="B268" s="104" t="s">
        <v>112</v>
      </c>
      <c r="C268" s="105" t="s">
        <v>523</v>
      </c>
      <c r="D268" s="104" t="s">
        <v>89</v>
      </c>
      <c r="E268" s="106" t="s">
        <v>85</v>
      </c>
      <c r="F268" s="107">
        <v>350</v>
      </c>
    </row>
    <row r="269" spans="1:11" ht="14.45" x14ac:dyDescent="0.3">
      <c r="A269" s="104"/>
      <c r="B269" s="104" t="s">
        <v>123</v>
      </c>
      <c r="C269" s="105" t="s">
        <v>524</v>
      </c>
      <c r="D269" s="104" t="s">
        <v>89</v>
      </c>
      <c r="E269" s="106" t="s">
        <v>85</v>
      </c>
      <c r="F269" s="107">
        <v>670</v>
      </c>
    </row>
    <row r="270" spans="1:11" ht="14.45" x14ac:dyDescent="0.3">
      <c r="A270" s="104"/>
      <c r="B270" s="104" t="s">
        <v>114</v>
      </c>
      <c r="C270" s="105" t="s">
        <v>525</v>
      </c>
      <c r="D270" s="104" t="s">
        <v>89</v>
      </c>
      <c r="E270" s="106" t="s">
        <v>85</v>
      </c>
      <c r="F270" s="107">
        <v>350</v>
      </c>
    </row>
    <row r="271" spans="1:11" ht="14.45" x14ac:dyDescent="0.3">
      <c r="A271" s="104"/>
      <c r="B271" s="104" t="s">
        <v>32</v>
      </c>
      <c r="C271" s="105" t="s">
        <v>526</v>
      </c>
      <c r="D271" s="104" t="s">
        <v>89</v>
      </c>
      <c r="E271" s="106" t="s">
        <v>85</v>
      </c>
      <c r="F271" s="107">
        <v>670</v>
      </c>
    </row>
    <row r="272" spans="1:11" ht="14.45" x14ac:dyDescent="0.3">
      <c r="A272" s="104"/>
      <c r="B272" s="104" t="s">
        <v>117</v>
      </c>
      <c r="C272" s="105" t="s">
        <v>527</v>
      </c>
      <c r="D272" s="104" t="s">
        <v>89</v>
      </c>
      <c r="E272" s="106" t="s">
        <v>85</v>
      </c>
      <c r="F272" s="107">
        <v>350</v>
      </c>
    </row>
    <row r="273" spans="1:6" ht="14.45" x14ac:dyDescent="0.3">
      <c r="A273" s="104"/>
      <c r="B273" s="104" t="s">
        <v>119</v>
      </c>
      <c r="C273" s="105" t="s">
        <v>528</v>
      </c>
      <c r="D273" s="104" t="s">
        <v>89</v>
      </c>
      <c r="E273" s="106" t="s">
        <v>85</v>
      </c>
      <c r="F273" s="107">
        <v>670</v>
      </c>
    </row>
    <row r="274" spans="1:6" ht="14.45" x14ac:dyDescent="0.3">
      <c r="A274" s="104"/>
      <c r="B274" s="104" t="s">
        <v>121</v>
      </c>
      <c r="C274" s="105" t="s">
        <v>529</v>
      </c>
      <c r="D274" s="104" t="s">
        <v>89</v>
      </c>
      <c r="E274" s="106" t="s">
        <v>85</v>
      </c>
      <c r="F274" s="107">
        <v>350</v>
      </c>
    </row>
    <row r="275" spans="1:6" ht="14.45" x14ac:dyDescent="0.3">
      <c r="A275" s="104"/>
      <c r="B275" s="104" t="s">
        <v>530</v>
      </c>
      <c r="C275" s="105" t="s">
        <v>531</v>
      </c>
      <c r="D275" s="104" t="s">
        <v>89</v>
      </c>
      <c r="E275" s="106" t="s">
        <v>85</v>
      </c>
      <c r="F275" s="107">
        <v>670</v>
      </c>
    </row>
    <row r="276" spans="1:6" ht="14.45" x14ac:dyDescent="0.3">
      <c r="A276" s="104"/>
      <c r="B276" s="104" t="s">
        <v>127</v>
      </c>
      <c r="C276" s="105" t="s">
        <v>532</v>
      </c>
      <c r="D276" s="104" t="s">
        <v>89</v>
      </c>
      <c r="E276" s="106" t="s">
        <v>85</v>
      </c>
      <c r="F276" s="107">
        <v>350</v>
      </c>
    </row>
    <row r="277" spans="1:6" ht="14.45" x14ac:dyDescent="0.3">
      <c r="A277" s="104"/>
      <c r="B277" s="104" t="s">
        <v>129</v>
      </c>
      <c r="C277" s="105" t="s">
        <v>533</v>
      </c>
      <c r="D277" s="104" t="s">
        <v>89</v>
      </c>
      <c r="E277" s="106" t="s">
        <v>85</v>
      </c>
      <c r="F277" s="107">
        <v>350</v>
      </c>
    </row>
    <row r="278" spans="1:6" ht="14.45" x14ac:dyDescent="0.3">
      <c r="A278" s="104"/>
      <c r="B278" s="104" t="s">
        <v>131</v>
      </c>
      <c r="C278" s="105" t="s">
        <v>534</v>
      </c>
      <c r="D278" s="104" t="s">
        <v>89</v>
      </c>
      <c r="E278" s="106" t="s">
        <v>85</v>
      </c>
      <c r="F278" s="107">
        <v>350</v>
      </c>
    </row>
    <row r="279" spans="1:6" ht="14.45" x14ac:dyDescent="0.3">
      <c r="A279" s="104"/>
      <c r="B279" s="104" t="s">
        <v>535</v>
      </c>
      <c r="C279" s="105" t="s">
        <v>536</v>
      </c>
      <c r="D279" s="104" t="s">
        <v>89</v>
      </c>
      <c r="E279" s="106" t="s">
        <v>85</v>
      </c>
      <c r="F279" s="107">
        <v>350</v>
      </c>
    </row>
    <row r="280" spans="1:6" ht="14.45" x14ac:dyDescent="0.3">
      <c r="A280" s="104"/>
      <c r="B280" s="104" t="s">
        <v>135</v>
      </c>
      <c r="C280" s="105" t="s">
        <v>537</v>
      </c>
      <c r="D280" s="104" t="s">
        <v>89</v>
      </c>
      <c r="E280" s="106" t="s">
        <v>85</v>
      </c>
      <c r="F280" s="107">
        <v>670</v>
      </c>
    </row>
    <row r="281" spans="1:6" ht="14.45" x14ac:dyDescent="0.3">
      <c r="A281" s="104"/>
      <c r="B281" s="104" t="s">
        <v>137</v>
      </c>
      <c r="C281" s="105" t="s">
        <v>538</v>
      </c>
      <c r="D281" s="104" t="s">
        <v>89</v>
      </c>
      <c r="E281" s="106" t="s">
        <v>85</v>
      </c>
      <c r="F281" s="107">
        <v>670</v>
      </c>
    </row>
    <row r="282" spans="1:6" ht="14.45" x14ac:dyDescent="0.3">
      <c r="A282" s="104"/>
      <c r="B282" s="104" t="s">
        <v>139</v>
      </c>
      <c r="C282" s="105" t="s">
        <v>539</v>
      </c>
      <c r="D282" s="104" t="s">
        <v>89</v>
      </c>
      <c r="E282" s="106" t="s">
        <v>85</v>
      </c>
      <c r="F282" s="107">
        <v>350</v>
      </c>
    </row>
    <row r="283" spans="1:6" ht="14.45" x14ac:dyDescent="0.3">
      <c r="A283" s="104"/>
      <c r="B283" s="104" t="s">
        <v>141</v>
      </c>
      <c r="C283" s="105" t="s">
        <v>540</v>
      </c>
      <c r="D283" s="104" t="s">
        <v>89</v>
      </c>
      <c r="E283" s="106" t="s">
        <v>85</v>
      </c>
      <c r="F283" s="107">
        <v>670</v>
      </c>
    </row>
    <row r="284" spans="1:6" ht="14.45" x14ac:dyDescent="0.3">
      <c r="A284" s="104"/>
      <c r="B284" s="104" t="s">
        <v>145</v>
      </c>
      <c r="C284" s="105" t="s">
        <v>541</v>
      </c>
      <c r="D284" s="104" t="s">
        <v>89</v>
      </c>
      <c r="E284" s="106" t="s">
        <v>85</v>
      </c>
      <c r="F284" s="107">
        <v>670</v>
      </c>
    </row>
    <row r="285" spans="1:6" ht="14.45" x14ac:dyDescent="0.3">
      <c r="A285" s="104"/>
      <c r="B285" s="104" t="s">
        <v>143</v>
      </c>
      <c r="C285" s="105" t="s">
        <v>542</v>
      </c>
      <c r="D285" s="104" t="s">
        <v>89</v>
      </c>
      <c r="E285" s="106" t="s">
        <v>85</v>
      </c>
      <c r="F285" s="107">
        <v>670</v>
      </c>
    </row>
    <row r="286" spans="1:6" x14ac:dyDescent="0.25">
      <c r="A286" s="104"/>
      <c r="B286" s="104" t="s">
        <v>149</v>
      </c>
      <c r="C286" s="105" t="s">
        <v>543</v>
      </c>
      <c r="D286" s="104" t="s">
        <v>89</v>
      </c>
      <c r="E286" s="106" t="s">
        <v>85</v>
      </c>
      <c r="F286" s="107">
        <v>670</v>
      </c>
    </row>
    <row r="287" spans="1:6" ht="14.45" x14ac:dyDescent="0.3">
      <c r="A287" s="104"/>
      <c r="B287" s="104" t="s">
        <v>151</v>
      </c>
      <c r="C287" s="105" t="s">
        <v>544</v>
      </c>
      <c r="D287" s="104" t="s">
        <v>89</v>
      </c>
      <c r="E287" s="106" t="s">
        <v>85</v>
      </c>
      <c r="F287" s="107">
        <v>670</v>
      </c>
    </row>
    <row r="288" spans="1:6" ht="14.45" x14ac:dyDescent="0.3">
      <c r="A288" s="104"/>
      <c r="B288" s="104" t="s">
        <v>153</v>
      </c>
      <c r="C288" s="105" t="s">
        <v>545</v>
      </c>
      <c r="D288" s="104" t="s">
        <v>89</v>
      </c>
      <c r="E288" s="106" t="s">
        <v>85</v>
      </c>
      <c r="F288" s="107">
        <v>350</v>
      </c>
    </row>
    <row r="289" spans="1:6" ht="14.45" x14ac:dyDescent="0.3">
      <c r="A289" s="104"/>
      <c r="B289" s="104" t="s">
        <v>155</v>
      </c>
      <c r="C289" s="105" t="s">
        <v>546</v>
      </c>
      <c r="D289" s="104" t="s">
        <v>89</v>
      </c>
      <c r="E289" s="106" t="s">
        <v>85</v>
      </c>
      <c r="F289" s="107">
        <v>350</v>
      </c>
    </row>
    <row r="290" spans="1:6" ht="14.45" x14ac:dyDescent="0.3">
      <c r="A290" s="104"/>
      <c r="B290" s="104" t="s">
        <v>157</v>
      </c>
      <c r="C290" s="105" t="s">
        <v>547</v>
      </c>
      <c r="D290" s="104" t="s">
        <v>89</v>
      </c>
      <c r="E290" s="106" t="s">
        <v>85</v>
      </c>
      <c r="F290" s="107">
        <v>670</v>
      </c>
    </row>
    <row r="291" spans="1:6" ht="14.45" x14ac:dyDescent="0.3">
      <c r="A291" s="104"/>
      <c r="B291" s="104" t="s">
        <v>159</v>
      </c>
      <c r="C291" s="105" t="s">
        <v>548</v>
      </c>
      <c r="D291" s="104" t="s">
        <v>89</v>
      </c>
      <c r="E291" s="106" t="s">
        <v>85</v>
      </c>
      <c r="F291" s="107">
        <v>670</v>
      </c>
    </row>
    <row r="292" spans="1:6" ht="14.45" x14ac:dyDescent="0.3">
      <c r="A292" s="104"/>
      <c r="B292" s="104" t="s">
        <v>161</v>
      </c>
      <c r="C292" s="105" t="s">
        <v>549</v>
      </c>
      <c r="D292" s="104" t="s">
        <v>89</v>
      </c>
      <c r="E292" s="106" t="s">
        <v>85</v>
      </c>
      <c r="F292" s="107">
        <v>670</v>
      </c>
    </row>
    <row r="293" spans="1:6" ht="14.45" x14ac:dyDescent="0.3">
      <c r="A293" s="104"/>
      <c r="B293" s="104" t="s">
        <v>163</v>
      </c>
      <c r="C293" s="105" t="s">
        <v>550</v>
      </c>
      <c r="D293" s="104" t="s">
        <v>89</v>
      </c>
      <c r="E293" s="106" t="s">
        <v>85</v>
      </c>
      <c r="F293" s="107">
        <v>350</v>
      </c>
    </row>
    <row r="294" spans="1:6" ht="14.45" x14ac:dyDescent="0.3">
      <c r="A294" s="104"/>
      <c r="B294" s="104" t="s">
        <v>165</v>
      </c>
      <c r="C294" s="105" t="s">
        <v>551</v>
      </c>
      <c r="D294" s="104" t="s">
        <v>89</v>
      </c>
      <c r="E294" s="106" t="s">
        <v>85</v>
      </c>
      <c r="F294" s="107">
        <v>350</v>
      </c>
    </row>
    <row r="295" spans="1:6" ht="14.45" x14ac:dyDescent="0.3">
      <c r="A295" s="104"/>
      <c r="B295" s="104" t="s">
        <v>167</v>
      </c>
      <c r="C295" s="105" t="s">
        <v>552</v>
      </c>
      <c r="D295" s="104" t="s">
        <v>89</v>
      </c>
      <c r="E295" s="106" t="s">
        <v>85</v>
      </c>
      <c r="F295" s="107">
        <v>350</v>
      </c>
    </row>
    <row r="296" spans="1:6" ht="14.45" x14ac:dyDescent="0.3">
      <c r="A296" s="104"/>
      <c r="B296" s="104" t="s">
        <v>169</v>
      </c>
      <c r="C296" s="105" t="s">
        <v>553</v>
      </c>
      <c r="D296" s="104" t="s">
        <v>89</v>
      </c>
      <c r="E296" s="106" t="s">
        <v>85</v>
      </c>
      <c r="F296" s="107">
        <v>350</v>
      </c>
    </row>
    <row r="297" spans="1:6" ht="14.45" x14ac:dyDescent="0.3">
      <c r="A297" s="104"/>
      <c r="B297" s="104" t="s">
        <v>171</v>
      </c>
      <c r="C297" s="105" t="s">
        <v>554</v>
      </c>
      <c r="D297" s="104" t="s">
        <v>89</v>
      </c>
      <c r="E297" s="106" t="s">
        <v>85</v>
      </c>
      <c r="F297" s="107">
        <v>150</v>
      </c>
    </row>
    <row r="298" spans="1:6" ht="14.45" x14ac:dyDescent="0.3">
      <c r="A298" s="104"/>
      <c r="B298" s="104" t="s">
        <v>173</v>
      </c>
      <c r="C298" s="105" t="s">
        <v>555</v>
      </c>
      <c r="D298" s="104" t="s">
        <v>89</v>
      </c>
      <c r="E298" s="106" t="s">
        <v>85</v>
      </c>
      <c r="F298" s="107">
        <v>350</v>
      </c>
    </row>
    <row r="299" spans="1:6" ht="14.45" x14ac:dyDescent="0.3">
      <c r="A299" s="104"/>
      <c r="B299" s="104" t="s">
        <v>175</v>
      </c>
      <c r="C299" s="105" t="s">
        <v>556</v>
      </c>
      <c r="D299" s="104" t="s">
        <v>89</v>
      </c>
      <c r="E299" s="106" t="s">
        <v>85</v>
      </c>
      <c r="F299" s="107">
        <v>350</v>
      </c>
    </row>
    <row r="300" spans="1:6" ht="14.45" x14ac:dyDescent="0.3">
      <c r="A300" s="104"/>
      <c r="B300" s="104" t="s">
        <v>179</v>
      </c>
      <c r="C300" s="105" t="s">
        <v>557</v>
      </c>
      <c r="D300" s="104" t="s">
        <v>89</v>
      </c>
      <c r="E300" s="106" t="s">
        <v>85</v>
      </c>
      <c r="F300" s="107">
        <v>350</v>
      </c>
    </row>
    <row r="301" spans="1:6" ht="14.45" x14ac:dyDescent="0.3">
      <c r="A301" s="104"/>
      <c r="B301" s="104" t="s">
        <v>181</v>
      </c>
      <c r="C301" s="105" t="s">
        <v>558</v>
      </c>
      <c r="D301" s="104" t="s">
        <v>89</v>
      </c>
      <c r="E301" s="106" t="s">
        <v>85</v>
      </c>
      <c r="F301" s="107">
        <v>350</v>
      </c>
    </row>
    <row r="302" spans="1:6" x14ac:dyDescent="0.25">
      <c r="A302" s="104"/>
      <c r="B302" s="104" t="s">
        <v>183</v>
      </c>
      <c r="C302" s="105" t="s">
        <v>559</v>
      </c>
      <c r="D302" s="104" t="s">
        <v>89</v>
      </c>
      <c r="E302" s="106" t="s">
        <v>85</v>
      </c>
      <c r="F302" s="107">
        <v>350</v>
      </c>
    </row>
    <row r="303" spans="1:6" ht="14.45" x14ac:dyDescent="0.3">
      <c r="A303" s="104"/>
      <c r="B303" s="104" t="s">
        <v>185</v>
      </c>
      <c r="C303" s="105" t="s">
        <v>560</v>
      </c>
      <c r="D303" s="104" t="s">
        <v>89</v>
      </c>
      <c r="E303" s="106" t="s">
        <v>85</v>
      </c>
      <c r="F303" s="107">
        <v>350</v>
      </c>
    </row>
    <row r="304" spans="1:6" ht="14.45" x14ac:dyDescent="0.3">
      <c r="A304" s="104"/>
      <c r="B304" s="104" t="s">
        <v>187</v>
      </c>
      <c r="C304" s="105" t="s">
        <v>561</v>
      </c>
      <c r="D304" s="104" t="s">
        <v>89</v>
      </c>
      <c r="E304" s="106" t="s">
        <v>85</v>
      </c>
      <c r="F304" s="107">
        <v>350</v>
      </c>
    </row>
    <row r="305" spans="1:6" ht="14.45" x14ac:dyDescent="0.3">
      <c r="A305" s="104"/>
      <c r="B305" s="104" t="s">
        <v>193</v>
      </c>
      <c r="C305" s="105" t="s">
        <v>562</v>
      </c>
      <c r="D305" s="104" t="s">
        <v>89</v>
      </c>
      <c r="E305" s="106" t="s">
        <v>85</v>
      </c>
      <c r="F305" s="107">
        <v>670</v>
      </c>
    </row>
    <row r="306" spans="1:6" ht="14.45" x14ac:dyDescent="0.3">
      <c r="A306" s="104"/>
      <c r="B306" s="104" t="s">
        <v>189</v>
      </c>
      <c r="C306" s="105" t="s">
        <v>563</v>
      </c>
      <c r="D306" s="104" t="s">
        <v>89</v>
      </c>
      <c r="E306" s="106" t="s">
        <v>85</v>
      </c>
      <c r="F306" s="107">
        <v>350</v>
      </c>
    </row>
    <row r="307" spans="1:6" ht="14.45" x14ac:dyDescent="0.3">
      <c r="A307" s="104"/>
      <c r="B307" s="104" t="s">
        <v>191</v>
      </c>
      <c r="C307" s="105" t="s">
        <v>564</v>
      </c>
      <c r="D307" s="104" t="s">
        <v>89</v>
      </c>
      <c r="E307" s="106" t="s">
        <v>85</v>
      </c>
      <c r="F307" s="107">
        <v>350</v>
      </c>
    </row>
    <row r="308" spans="1:6" ht="14.45" x14ac:dyDescent="0.3">
      <c r="A308" s="104"/>
      <c r="B308" s="104" t="s">
        <v>195</v>
      </c>
      <c r="C308" s="105" t="s">
        <v>565</v>
      </c>
      <c r="D308" s="104" t="s">
        <v>89</v>
      </c>
      <c r="E308" s="106" t="s">
        <v>85</v>
      </c>
      <c r="F308" s="107">
        <v>670</v>
      </c>
    </row>
    <row r="309" spans="1:6" ht="14.45" x14ac:dyDescent="0.3">
      <c r="A309" s="104"/>
      <c r="B309" s="104" t="s">
        <v>197</v>
      </c>
      <c r="C309" s="105" t="s">
        <v>566</v>
      </c>
      <c r="D309" s="104" t="s">
        <v>89</v>
      </c>
      <c r="E309" s="106" t="s">
        <v>85</v>
      </c>
      <c r="F309" s="107">
        <v>350</v>
      </c>
    </row>
    <row r="310" spans="1:6" ht="14.45" x14ac:dyDescent="0.3">
      <c r="A310" s="104"/>
      <c r="B310" s="104" t="s">
        <v>177</v>
      </c>
      <c r="C310" s="105" t="s">
        <v>567</v>
      </c>
      <c r="D310" s="104" t="s">
        <v>201</v>
      </c>
      <c r="E310" s="106" t="s">
        <v>85</v>
      </c>
      <c r="F310" s="107">
        <v>670</v>
      </c>
    </row>
    <row r="311" spans="1:6" ht="14.45" x14ac:dyDescent="0.3">
      <c r="A311" s="104"/>
      <c r="B311" s="104" t="s">
        <v>199</v>
      </c>
      <c r="C311" s="105" t="s">
        <v>568</v>
      </c>
      <c r="D311" s="104" t="s">
        <v>201</v>
      </c>
      <c r="E311" s="106" t="s">
        <v>85</v>
      </c>
      <c r="F311" s="107">
        <v>670</v>
      </c>
    </row>
    <row r="312" spans="1:6" ht="14.45" x14ac:dyDescent="0.3">
      <c r="A312" s="104"/>
      <c r="B312" s="104" t="s">
        <v>202</v>
      </c>
      <c r="C312" s="105" t="s">
        <v>569</v>
      </c>
      <c r="D312" s="104" t="s">
        <v>201</v>
      </c>
      <c r="E312" s="106" t="s">
        <v>85</v>
      </c>
      <c r="F312" s="107">
        <v>670</v>
      </c>
    </row>
    <row r="313" spans="1:6" ht="14.45" x14ac:dyDescent="0.3">
      <c r="A313" s="104"/>
      <c r="B313" s="104" t="s">
        <v>204</v>
      </c>
      <c r="C313" s="105" t="s">
        <v>570</v>
      </c>
      <c r="D313" s="104" t="s">
        <v>201</v>
      </c>
      <c r="E313" s="106" t="s">
        <v>85</v>
      </c>
      <c r="F313" s="107">
        <v>670</v>
      </c>
    </row>
    <row r="314" spans="1:6" ht="14.45" x14ac:dyDescent="0.3">
      <c r="A314" s="104"/>
      <c r="B314" s="104" t="s">
        <v>108</v>
      </c>
      <c r="C314" s="105" t="s">
        <v>571</v>
      </c>
      <c r="D314" s="104" t="s">
        <v>201</v>
      </c>
      <c r="E314" s="106" t="s">
        <v>85</v>
      </c>
      <c r="F314" s="107">
        <v>670</v>
      </c>
    </row>
    <row r="315" spans="1:6" ht="14.45" x14ac:dyDescent="0.3">
      <c r="A315" s="104"/>
      <c r="B315" s="104" t="s">
        <v>572</v>
      </c>
      <c r="C315" s="105" t="s">
        <v>573</v>
      </c>
      <c r="D315" s="104" t="s">
        <v>201</v>
      </c>
      <c r="E315" s="106" t="s">
        <v>85</v>
      </c>
      <c r="F315" s="107">
        <v>350</v>
      </c>
    </row>
    <row r="316" spans="1:6" x14ac:dyDescent="0.25">
      <c r="A316" s="104"/>
      <c r="B316" s="104" t="s">
        <v>574</v>
      </c>
      <c r="C316" s="105" t="s">
        <v>575</v>
      </c>
      <c r="D316" s="104" t="s">
        <v>201</v>
      </c>
      <c r="E316" s="106" t="s">
        <v>85</v>
      </c>
      <c r="F316" s="107">
        <v>670</v>
      </c>
    </row>
    <row r="317" spans="1:6" ht="14.45" x14ac:dyDescent="0.3">
      <c r="A317" s="104"/>
      <c r="B317" s="104" t="s">
        <v>216</v>
      </c>
      <c r="C317" s="105" t="s">
        <v>576</v>
      </c>
      <c r="D317" s="104" t="s">
        <v>201</v>
      </c>
      <c r="E317" s="106" t="s">
        <v>85</v>
      </c>
      <c r="F317" s="107">
        <v>350</v>
      </c>
    </row>
    <row r="318" spans="1:6" ht="14.45" x14ac:dyDescent="0.3">
      <c r="A318" s="104"/>
      <c r="B318" s="104" t="s">
        <v>218</v>
      </c>
      <c r="C318" s="105" t="s">
        <v>577</v>
      </c>
      <c r="D318" s="104" t="s">
        <v>201</v>
      </c>
      <c r="E318" s="106" t="s">
        <v>85</v>
      </c>
      <c r="F318" s="107">
        <v>670</v>
      </c>
    </row>
    <row r="319" spans="1:6" ht="14.45" x14ac:dyDescent="0.3">
      <c r="A319" s="104"/>
      <c r="B319" s="104" t="s">
        <v>71</v>
      </c>
      <c r="C319" s="105" t="s">
        <v>578</v>
      </c>
      <c r="D319" s="104" t="s">
        <v>201</v>
      </c>
      <c r="E319" s="106" t="s">
        <v>85</v>
      </c>
      <c r="F319" s="107">
        <v>350</v>
      </c>
    </row>
    <row r="320" spans="1:6" ht="14.45" x14ac:dyDescent="0.3">
      <c r="A320" s="104"/>
      <c r="B320" s="104" t="s">
        <v>221</v>
      </c>
      <c r="C320" s="105" t="s">
        <v>579</v>
      </c>
      <c r="D320" s="104" t="s">
        <v>201</v>
      </c>
      <c r="E320" s="106" t="s">
        <v>85</v>
      </c>
      <c r="F320" s="107">
        <v>350</v>
      </c>
    </row>
    <row r="321" spans="1:6" ht="14.45" x14ac:dyDescent="0.3">
      <c r="A321" s="104"/>
      <c r="B321" s="104" t="s">
        <v>223</v>
      </c>
      <c r="C321" s="105" t="s">
        <v>580</v>
      </c>
      <c r="D321" s="104" t="s">
        <v>201</v>
      </c>
      <c r="E321" s="106" t="s">
        <v>85</v>
      </c>
      <c r="F321" s="107">
        <v>350</v>
      </c>
    </row>
    <row r="322" spans="1:6" ht="14.45" x14ac:dyDescent="0.3">
      <c r="A322" s="104"/>
      <c r="B322" s="104" t="s">
        <v>227</v>
      </c>
      <c r="C322" s="105" t="s">
        <v>581</v>
      </c>
      <c r="D322" s="104" t="s">
        <v>201</v>
      </c>
      <c r="E322" s="106" t="s">
        <v>85</v>
      </c>
      <c r="F322" s="107">
        <v>350</v>
      </c>
    </row>
    <row r="323" spans="1:6" ht="14.45" x14ac:dyDescent="0.3">
      <c r="A323" s="104"/>
      <c r="B323" s="104" t="s">
        <v>229</v>
      </c>
      <c r="C323" s="105" t="s">
        <v>582</v>
      </c>
      <c r="D323" s="104" t="s">
        <v>201</v>
      </c>
      <c r="E323" s="106" t="s">
        <v>85</v>
      </c>
      <c r="F323" s="107">
        <v>350</v>
      </c>
    </row>
    <row r="324" spans="1:6" ht="14.45" x14ac:dyDescent="0.3">
      <c r="A324" s="104"/>
      <c r="B324" s="104" t="s">
        <v>231</v>
      </c>
      <c r="C324" s="105" t="s">
        <v>583</v>
      </c>
      <c r="D324" s="104" t="s">
        <v>201</v>
      </c>
      <c r="E324" s="106" t="s">
        <v>85</v>
      </c>
      <c r="F324" s="107">
        <v>350</v>
      </c>
    </row>
    <row r="325" spans="1:6" x14ac:dyDescent="0.25">
      <c r="A325" s="104"/>
      <c r="B325" s="104" t="s">
        <v>233</v>
      </c>
      <c r="C325" s="105" t="s">
        <v>584</v>
      </c>
      <c r="D325" s="104" t="s">
        <v>201</v>
      </c>
      <c r="E325" s="106" t="s">
        <v>85</v>
      </c>
      <c r="F325" s="107">
        <v>670</v>
      </c>
    </row>
    <row r="326" spans="1:6" ht="14.45" x14ac:dyDescent="0.3">
      <c r="A326" s="104"/>
      <c r="B326" s="104" t="s">
        <v>237</v>
      </c>
      <c r="C326" s="105" t="s">
        <v>585</v>
      </c>
      <c r="D326" s="104" t="s">
        <v>201</v>
      </c>
      <c r="E326" s="106" t="s">
        <v>85</v>
      </c>
      <c r="F326" s="107">
        <v>670</v>
      </c>
    </row>
    <row r="327" spans="1:6" x14ac:dyDescent="0.25">
      <c r="A327" s="104"/>
      <c r="B327" s="104" t="s">
        <v>239</v>
      </c>
      <c r="C327" s="105" t="s">
        <v>586</v>
      </c>
      <c r="D327" s="104" t="s">
        <v>201</v>
      </c>
      <c r="E327" s="106" t="s">
        <v>85</v>
      </c>
      <c r="F327" s="107">
        <v>350</v>
      </c>
    </row>
    <row r="328" spans="1:6" ht="14.45" x14ac:dyDescent="0.3">
      <c r="A328" s="104"/>
      <c r="B328" s="104" t="s">
        <v>241</v>
      </c>
      <c r="C328" s="105" t="s">
        <v>587</v>
      </c>
      <c r="D328" s="104" t="s">
        <v>201</v>
      </c>
      <c r="E328" s="106" t="s">
        <v>85</v>
      </c>
      <c r="F328" s="107">
        <v>670</v>
      </c>
    </row>
    <row r="329" spans="1:6" ht="14.45" x14ac:dyDescent="0.3">
      <c r="A329" s="104"/>
      <c r="B329" s="104" t="s">
        <v>225</v>
      </c>
      <c r="C329" s="105" t="s">
        <v>588</v>
      </c>
      <c r="D329" s="104" t="s">
        <v>201</v>
      </c>
      <c r="E329" s="106" t="s">
        <v>85</v>
      </c>
      <c r="F329" s="107">
        <v>670</v>
      </c>
    </row>
    <row r="330" spans="1:6" ht="14.45" x14ac:dyDescent="0.3">
      <c r="A330" s="104"/>
      <c r="B330" s="104" t="s">
        <v>243</v>
      </c>
      <c r="C330" s="105" t="s">
        <v>589</v>
      </c>
      <c r="D330" s="104" t="s">
        <v>201</v>
      </c>
      <c r="E330" s="106" t="s">
        <v>85</v>
      </c>
      <c r="F330" s="107">
        <v>350</v>
      </c>
    </row>
    <row r="331" spans="1:6" ht="14.45" x14ac:dyDescent="0.3">
      <c r="A331" s="104"/>
      <c r="B331" s="104" t="s">
        <v>245</v>
      </c>
      <c r="C331" s="105" t="s">
        <v>590</v>
      </c>
      <c r="D331" s="104" t="s">
        <v>201</v>
      </c>
      <c r="E331" s="106" t="s">
        <v>85</v>
      </c>
      <c r="F331" s="107">
        <v>350</v>
      </c>
    </row>
    <row r="332" spans="1:6" ht="14.45" x14ac:dyDescent="0.3">
      <c r="A332" s="104"/>
      <c r="B332" s="104" t="s">
        <v>247</v>
      </c>
      <c r="C332" s="105" t="s">
        <v>591</v>
      </c>
      <c r="D332" s="104" t="s">
        <v>201</v>
      </c>
      <c r="E332" s="106" t="s">
        <v>85</v>
      </c>
      <c r="F332" s="107">
        <v>670</v>
      </c>
    </row>
    <row r="333" spans="1:6" ht="14.45" x14ac:dyDescent="0.3">
      <c r="A333" s="104"/>
      <c r="B333" s="104" t="s">
        <v>249</v>
      </c>
      <c r="C333" s="105" t="s">
        <v>592</v>
      </c>
      <c r="D333" s="104" t="s">
        <v>201</v>
      </c>
      <c r="E333" s="106" t="s">
        <v>85</v>
      </c>
      <c r="F333" s="107">
        <v>670</v>
      </c>
    </row>
    <row r="334" spans="1:6" ht="14.45" x14ac:dyDescent="0.3">
      <c r="A334" s="104"/>
      <c r="B334" s="104" t="s">
        <v>251</v>
      </c>
      <c r="C334" s="105" t="s">
        <v>593</v>
      </c>
      <c r="D334" s="104" t="s">
        <v>201</v>
      </c>
      <c r="E334" s="106" t="s">
        <v>85</v>
      </c>
      <c r="F334" s="107">
        <v>350</v>
      </c>
    </row>
    <row r="335" spans="1:6" ht="14.45" x14ac:dyDescent="0.3">
      <c r="A335" s="104"/>
      <c r="B335" s="104" t="s">
        <v>62</v>
      </c>
      <c r="C335" s="105" t="s">
        <v>594</v>
      </c>
      <c r="D335" s="104" t="s">
        <v>201</v>
      </c>
      <c r="E335" s="106" t="s">
        <v>85</v>
      </c>
      <c r="F335" s="107">
        <v>670</v>
      </c>
    </row>
    <row r="336" spans="1:6" ht="14.45" x14ac:dyDescent="0.3">
      <c r="A336" s="104"/>
      <c r="B336" s="104" t="s">
        <v>254</v>
      </c>
      <c r="C336" s="105" t="s">
        <v>595</v>
      </c>
      <c r="D336" s="104" t="s">
        <v>201</v>
      </c>
      <c r="E336" s="106" t="s">
        <v>85</v>
      </c>
      <c r="F336" s="110">
        <v>670</v>
      </c>
    </row>
    <row r="337" spans="1:11" ht="14.45" x14ac:dyDescent="0.3">
      <c r="A337" s="104"/>
      <c r="B337" s="104" t="s">
        <v>258</v>
      </c>
      <c r="C337" s="105" t="s">
        <v>596</v>
      </c>
      <c r="D337" s="104" t="s">
        <v>201</v>
      </c>
      <c r="E337" s="106" t="s">
        <v>85</v>
      </c>
      <c r="F337" s="107">
        <v>350</v>
      </c>
    </row>
    <row r="338" spans="1:11" ht="14.45" x14ac:dyDescent="0.3">
      <c r="A338" s="104"/>
      <c r="B338" s="104" t="s">
        <v>68</v>
      </c>
      <c r="C338" s="105" t="s">
        <v>597</v>
      </c>
      <c r="D338" s="104" t="s">
        <v>201</v>
      </c>
      <c r="E338" s="106" t="s">
        <v>85</v>
      </c>
      <c r="F338" s="107">
        <v>350</v>
      </c>
    </row>
    <row r="339" spans="1:11" ht="14.45" x14ac:dyDescent="0.3">
      <c r="A339" s="104"/>
      <c r="B339" s="104" t="s">
        <v>598</v>
      </c>
      <c r="C339" s="105" t="s">
        <v>599</v>
      </c>
      <c r="D339" s="104" t="s">
        <v>201</v>
      </c>
      <c r="E339" s="106" t="s">
        <v>85</v>
      </c>
      <c r="F339" s="107">
        <v>350</v>
      </c>
    </row>
    <row r="340" spans="1:11" ht="14.45" x14ac:dyDescent="0.3">
      <c r="A340" s="104"/>
      <c r="B340" s="104" t="s">
        <v>263</v>
      </c>
      <c r="C340" s="105" t="s">
        <v>600</v>
      </c>
      <c r="D340" s="104" t="s">
        <v>201</v>
      </c>
      <c r="E340" s="106" t="s">
        <v>85</v>
      </c>
      <c r="F340" s="107">
        <v>350</v>
      </c>
    </row>
    <row r="341" spans="1:11" ht="14.45" x14ac:dyDescent="0.3">
      <c r="A341" s="104"/>
      <c r="B341" s="104" t="s">
        <v>267</v>
      </c>
      <c r="C341" s="105" t="s">
        <v>601</v>
      </c>
      <c r="D341" s="104" t="s">
        <v>201</v>
      </c>
      <c r="E341" s="106" t="s">
        <v>85</v>
      </c>
      <c r="F341" s="107">
        <v>670</v>
      </c>
    </row>
    <row r="342" spans="1:11" ht="14.45" x14ac:dyDescent="0.3">
      <c r="A342" s="104"/>
      <c r="B342" s="104" t="s">
        <v>33</v>
      </c>
      <c r="C342" s="105" t="s">
        <v>602</v>
      </c>
      <c r="D342" s="104" t="s">
        <v>201</v>
      </c>
      <c r="E342" s="106" t="s">
        <v>85</v>
      </c>
      <c r="F342" s="107">
        <v>350</v>
      </c>
    </row>
    <row r="343" spans="1:11" ht="14.45" x14ac:dyDescent="0.3">
      <c r="A343" s="104"/>
      <c r="B343" s="104" t="s">
        <v>270</v>
      </c>
      <c r="C343" s="105" t="s">
        <v>603</v>
      </c>
      <c r="D343" s="104" t="s">
        <v>201</v>
      </c>
      <c r="E343" s="106" t="s">
        <v>85</v>
      </c>
      <c r="F343" s="107">
        <v>350</v>
      </c>
    </row>
    <row r="344" spans="1:11" ht="14.45" x14ac:dyDescent="0.3">
      <c r="A344" s="104"/>
      <c r="B344" s="104" t="s">
        <v>272</v>
      </c>
      <c r="C344" s="105" t="s">
        <v>604</v>
      </c>
      <c r="D344" s="104" t="s">
        <v>201</v>
      </c>
      <c r="E344" s="106" t="s">
        <v>85</v>
      </c>
      <c r="F344" s="107">
        <v>670</v>
      </c>
    </row>
    <row r="345" spans="1:11" ht="14.45" x14ac:dyDescent="0.3">
      <c r="A345" s="106"/>
      <c r="B345" s="105"/>
      <c r="C345" s="105"/>
      <c r="D345" s="106"/>
      <c r="E345" s="106"/>
      <c r="F345" s="107"/>
    </row>
    <row r="346" spans="1:11" ht="14.45" x14ac:dyDescent="0.3">
      <c r="A346" s="92"/>
      <c r="B346" s="92"/>
      <c r="C346" s="92"/>
      <c r="D346" s="92"/>
      <c r="E346" s="126" t="s">
        <v>411</v>
      </c>
      <c r="F346" s="127">
        <f>SUM(F259:F345)</f>
        <v>42700</v>
      </c>
    </row>
    <row r="347" spans="1:11" ht="14.45" x14ac:dyDescent="0.3">
      <c r="A347" s="92"/>
      <c r="B347" s="92"/>
      <c r="C347" s="92"/>
      <c r="D347" s="92"/>
      <c r="E347" s="129"/>
      <c r="F347" s="92"/>
    </row>
    <row r="348" spans="1:11" ht="14.45" x14ac:dyDescent="0.3">
      <c r="A348" s="92"/>
      <c r="B348" s="92"/>
      <c r="C348" s="92"/>
      <c r="D348" s="92"/>
      <c r="E348" s="129"/>
      <c r="F348" s="92"/>
    </row>
    <row r="349" spans="1:11" ht="15.6" x14ac:dyDescent="0.3">
      <c r="A349" s="115"/>
      <c r="B349" s="115" t="s">
        <v>605</v>
      </c>
      <c r="C349" s="115"/>
      <c r="D349" s="115"/>
      <c r="E349" s="115"/>
      <c r="F349" s="115"/>
    </row>
    <row r="350" spans="1:11" s="92" customFormat="1" ht="14.45" x14ac:dyDescent="0.3">
      <c r="A350" s="99" t="s">
        <v>81</v>
      </c>
      <c r="B350" s="99" t="s">
        <v>82</v>
      </c>
      <c r="C350" s="99" t="s">
        <v>83</v>
      </c>
      <c r="D350" s="99" t="s">
        <v>84</v>
      </c>
      <c r="E350" s="99" t="s">
        <v>85</v>
      </c>
      <c r="F350" s="99" t="s">
        <v>86</v>
      </c>
      <c r="G350" s="97"/>
      <c r="H350" s="103"/>
      <c r="I350" s="97"/>
      <c r="J350" s="97"/>
      <c r="K350" s="97"/>
    </row>
    <row r="351" spans="1:11" ht="14.45" x14ac:dyDescent="0.3">
      <c r="A351" s="104"/>
      <c r="B351" s="104" t="s">
        <v>275</v>
      </c>
      <c r="C351" s="105" t="s">
        <v>606</v>
      </c>
      <c r="D351" s="104" t="s">
        <v>89</v>
      </c>
      <c r="E351" s="106" t="s">
        <v>277</v>
      </c>
      <c r="F351" s="107">
        <v>350</v>
      </c>
    </row>
    <row r="352" spans="1:11" ht="14.45" x14ac:dyDescent="0.3">
      <c r="A352" s="104"/>
      <c r="B352" s="104" t="s">
        <v>278</v>
      </c>
      <c r="C352" s="105" t="s">
        <v>607</v>
      </c>
      <c r="D352" s="104" t="s">
        <v>89</v>
      </c>
      <c r="E352" s="106" t="s">
        <v>277</v>
      </c>
      <c r="F352" s="107">
        <v>670</v>
      </c>
    </row>
    <row r="353" spans="1:6" ht="14.45" x14ac:dyDescent="0.3">
      <c r="A353" s="104"/>
      <c r="B353" s="104" t="s">
        <v>280</v>
      </c>
      <c r="C353" s="105" t="s">
        <v>608</v>
      </c>
      <c r="D353" s="104" t="s">
        <v>89</v>
      </c>
      <c r="E353" s="106" t="s">
        <v>277</v>
      </c>
      <c r="F353" s="107">
        <v>150</v>
      </c>
    </row>
    <row r="354" spans="1:6" ht="14.45" x14ac:dyDescent="0.3">
      <c r="A354" s="104"/>
      <c r="B354" s="104" t="s">
        <v>609</v>
      </c>
      <c r="C354" s="105" t="s">
        <v>610</v>
      </c>
      <c r="D354" s="104" t="s">
        <v>89</v>
      </c>
      <c r="E354" s="106" t="s">
        <v>277</v>
      </c>
      <c r="F354" s="107">
        <v>670</v>
      </c>
    </row>
    <row r="355" spans="1:6" ht="14.45" x14ac:dyDescent="0.3">
      <c r="A355" s="104"/>
      <c r="B355" s="104" t="s">
        <v>286</v>
      </c>
      <c r="C355" s="105" t="s">
        <v>611</v>
      </c>
      <c r="D355" s="104" t="s">
        <v>89</v>
      </c>
      <c r="E355" s="106" t="s">
        <v>277</v>
      </c>
      <c r="F355" s="107">
        <v>350</v>
      </c>
    </row>
    <row r="356" spans="1:6" ht="14.45" x14ac:dyDescent="0.3">
      <c r="A356" s="104"/>
      <c r="B356" s="104" t="s">
        <v>288</v>
      </c>
      <c r="C356" s="105" t="s">
        <v>612</v>
      </c>
      <c r="D356" s="104" t="s">
        <v>89</v>
      </c>
      <c r="E356" s="106" t="s">
        <v>277</v>
      </c>
      <c r="F356" s="107">
        <v>670</v>
      </c>
    </row>
    <row r="357" spans="1:6" ht="14.45" x14ac:dyDescent="0.3">
      <c r="A357" s="104"/>
      <c r="B357" s="104" t="s">
        <v>613</v>
      </c>
      <c r="C357" s="105" t="s">
        <v>614</v>
      </c>
      <c r="D357" s="104" t="s">
        <v>89</v>
      </c>
      <c r="E357" s="106" t="s">
        <v>277</v>
      </c>
      <c r="F357" s="107">
        <v>350</v>
      </c>
    </row>
    <row r="358" spans="1:6" ht="14.45" x14ac:dyDescent="0.3">
      <c r="A358" s="104"/>
      <c r="B358" s="104" t="s">
        <v>292</v>
      </c>
      <c r="C358" s="105" t="s">
        <v>615</v>
      </c>
      <c r="D358" s="104" t="s">
        <v>89</v>
      </c>
      <c r="E358" s="106" t="s">
        <v>277</v>
      </c>
      <c r="F358" s="107">
        <v>350</v>
      </c>
    </row>
    <row r="359" spans="1:6" ht="14.45" x14ac:dyDescent="0.3">
      <c r="A359" s="104"/>
      <c r="B359" s="104" t="s">
        <v>294</v>
      </c>
      <c r="C359" s="105" t="s">
        <v>616</v>
      </c>
      <c r="D359" s="104" t="s">
        <v>89</v>
      </c>
      <c r="E359" s="106" t="s">
        <v>277</v>
      </c>
      <c r="F359" s="107">
        <v>350</v>
      </c>
    </row>
    <row r="360" spans="1:6" ht="14.45" x14ac:dyDescent="0.3">
      <c r="A360" s="104"/>
      <c r="B360" s="104" t="s">
        <v>296</v>
      </c>
      <c r="C360" s="105" t="s">
        <v>617</v>
      </c>
      <c r="D360" s="104" t="s">
        <v>89</v>
      </c>
      <c r="E360" s="106" t="s">
        <v>277</v>
      </c>
      <c r="F360" s="107">
        <v>350</v>
      </c>
    </row>
    <row r="361" spans="1:6" ht="14.45" x14ac:dyDescent="0.3">
      <c r="A361" s="104"/>
      <c r="B361" s="104" t="s">
        <v>302</v>
      </c>
      <c r="C361" s="105" t="s">
        <v>618</v>
      </c>
      <c r="D361" s="104" t="s">
        <v>89</v>
      </c>
      <c r="E361" s="106" t="s">
        <v>277</v>
      </c>
      <c r="F361" s="107">
        <v>670</v>
      </c>
    </row>
    <row r="362" spans="1:6" ht="14.45" x14ac:dyDescent="0.3">
      <c r="A362" s="104"/>
      <c r="B362" s="104" t="s">
        <v>310</v>
      </c>
      <c r="C362" s="105" t="s">
        <v>619</v>
      </c>
      <c r="D362" s="104" t="s">
        <v>89</v>
      </c>
      <c r="E362" s="106" t="s">
        <v>277</v>
      </c>
      <c r="F362" s="107">
        <v>670</v>
      </c>
    </row>
    <row r="363" spans="1:6" ht="14.45" x14ac:dyDescent="0.3">
      <c r="A363" s="104"/>
      <c r="B363" s="104" t="s">
        <v>306</v>
      </c>
      <c r="C363" s="105" t="s">
        <v>620</v>
      </c>
      <c r="D363" s="104" t="s">
        <v>89</v>
      </c>
      <c r="E363" s="106" t="s">
        <v>277</v>
      </c>
      <c r="F363" s="107">
        <v>670</v>
      </c>
    </row>
    <row r="364" spans="1:6" x14ac:dyDescent="0.25">
      <c r="A364" s="104"/>
      <c r="B364" s="104" t="s">
        <v>314</v>
      </c>
      <c r="C364" s="105" t="s">
        <v>621</v>
      </c>
      <c r="D364" s="104" t="s">
        <v>201</v>
      </c>
      <c r="E364" s="106" t="s">
        <v>277</v>
      </c>
      <c r="F364" s="107">
        <v>350</v>
      </c>
    </row>
    <row r="365" spans="1:6" ht="14.45" x14ac:dyDescent="0.3">
      <c r="A365" s="104"/>
      <c r="B365" s="104" t="s">
        <v>318</v>
      </c>
      <c r="C365" s="105" t="s">
        <v>622</v>
      </c>
      <c r="D365" s="104" t="s">
        <v>201</v>
      </c>
      <c r="E365" s="106" t="s">
        <v>277</v>
      </c>
      <c r="F365" s="107">
        <v>350</v>
      </c>
    </row>
    <row r="366" spans="1:6" ht="14.45" x14ac:dyDescent="0.3">
      <c r="A366" s="104"/>
      <c r="B366" s="104" t="s">
        <v>320</v>
      </c>
      <c r="C366" s="105" t="s">
        <v>623</v>
      </c>
      <c r="D366" s="104" t="s">
        <v>201</v>
      </c>
      <c r="E366" s="106" t="s">
        <v>277</v>
      </c>
      <c r="F366" s="107">
        <v>350</v>
      </c>
    </row>
    <row r="367" spans="1:6" ht="14.45" x14ac:dyDescent="0.3">
      <c r="A367" s="104"/>
      <c r="B367" s="104" t="s">
        <v>324</v>
      </c>
      <c r="C367" s="105" t="s">
        <v>624</v>
      </c>
      <c r="D367" s="104" t="s">
        <v>201</v>
      </c>
      <c r="E367" s="106" t="s">
        <v>277</v>
      </c>
      <c r="F367" s="107">
        <v>350</v>
      </c>
    </row>
    <row r="368" spans="1:6" ht="14.45" x14ac:dyDescent="0.3">
      <c r="A368" s="104"/>
      <c r="B368" s="104" t="s">
        <v>326</v>
      </c>
      <c r="C368" s="105" t="s">
        <v>625</v>
      </c>
      <c r="D368" s="104" t="s">
        <v>201</v>
      </c>
      <c r="E368" s="106" t="s">
        <v>277</v>
      </c>
      <c r="F368" s="107">
        <v>350</v>
      </c>
    </row>
    <row r="369" spans="1:11" ht="14.45" x14ac:dyDescent="0.3">
      <c r="A369" s="104"/>
      <c r="B369" s="104" t="s">
        <v>328</v>
      </c>
      <c r="C369" s="105" t="s">
        <v>626</v>
      </c>
      <c r="D369" s="104" t="s">
        <v>201</v>
      </c>
      <c r="E369" s="106" t="s">
        <v>277</v>
      </c>
      <c r="F369" s="107">
        <v>350</v>
      </c>
    </row>
    <row r="370" spans="1:11" ht="14.45" x14ac:dyDescent="0.3">
      <c r="A370" s="104"/>
      <c r="B370" s="104" t="s">
        <v>330</v>
      </c>
      <c r="C370" s="105" t="s">
        <v>627</v>
      </c>
      <c r="D370" s="104" t="s">
        <v>201</v>
      </c>
      <c r="E370" s="106" t="s">
        <v>277</v>
      </c>
      <c r="F370" s="107">
        <v>350</v>
      </c>
    </row>
    <row r="371" spans="1:11" ht="14.45" x14ac:dyDescent="0.3">
      <c r="A371" s="106"/>
      <c r="B371" s="105"/>
      <c r="C371" s="105"/>
      <c r="D371" s="106"/>
      <c r="E371" s="106"/>
      <c r="F371" s="107"/>
    </row>
    <row r="372" spans="1:11" ht="14.45" x14ac:dyDescent="0.3">
      <c r="A372" s="92"/>
      <c r="B372" s="92"/>
      <c r="C372" s="92"/>
      <c r="D372" s="92"/>
      <c r="E372" s="126" t="s">
        <v>5</v>
      </c>
      <c r="F372" s="127">
        <f>SUM(F351:F371)</f>
        <v>8720</v>
      </c>
    </row>
    <row r="373" spans="1:11" ht="14.45" x14ac:dyDescent="0.3">
      <c r="A373" s="92"/>
      <c r="B373" s="92"/>
      <c r="C373" s="92"/>
      <c r="D373" s="92"/>
      <c r="E373" s="129"/>
      <c r="F373" s="92"/>
    </row>
    <row r="374" spans="1:11" ht="14.45" x14ac:dyDescent="0.3">
      <c r="A374" s="92"/>
      <c r="B374" s="92"/>
      <c r="C374" s="92"/>
      <c r="D374" s="92"/>
      <c r="E374" s="129"/>
      <c r="F374" s="92"/>
    </row>
    <row r="375" spans="1:11" ht="14.45" x14ac:dyDescent="0.3">
      <c r="A375" s="92"/>
      <c r="B375" s="92"/>
      <c r="C375" s="92"/>
      <c r="D375" s="92"/>
      <c r="E375" s="129"/>
      <c r="F375" s="92"/>
    </row>
    <row r="376" spans="1:11" ht="15.6" x14ac:dyDescent="0.3">
      <c r="A376" s="115"/>
      <c r="B376" s="115" t="s">
        <v>628</v>
      </c>
      <c r="C376" s="115"/>
      <c r="D376" s="115"/>
      <c r="E376" s="115"/>
      <c r="F376" s="115"/>
    </row>
    <row r="377" spans="1:11" s="92" customFormat="1" ht="14.45" x14ac:dyDescent="0.3">
      <c r="A377" s="99" t="s">
        <v>81</v>
      </c>
      <c r="B377" s="99" t="s">
        <v>82</v>
      </c>
      <c r="C377" s="99" t="s">
        <v>83</v>
      </c>
      <c r="D377" s="99" t="s">
        <v>84</v>
      </c>
      <c r="E377" s="99" t="s">
        <v>85</v>
      </c>
      <c r="F377" s="99" t="s">
        <v>86</v>
      </c>
      <c r="G377" s="97"/>
      <c r="H377" s="103"/>
      <c r="I377" s="97"/>
      <c r="J377" s="97"/>
      <c r="K377" s="97"/>
    </row>
    <row r="378" spans="1:11" ht="14.45" x14ac:dyDescent="0.3">
      <c r="A378" s="104"/>
      <c r="B378" s="104" t="s">
        <v>334</v>
      </c>
      <c r="C378" s="105" t="s">
        <v>629</v>
      </c>
      <c r="D378" s="104" t="s">
        <v>89</v>
      </c>
      <c r="E378" s="106" t="s">
        <v>336</v>
      </c>
      <c r="F378" s="107">
        <v>350</v>
      </c>
    </row>
    <row r="379" spans="1:11" ht="14.45" x14ac:dyDescent="0.3">
      <c r="A379" s="104"/>
      <c r="B379" s="104" t="s">
        <v>337</v>
      </c>
      <c r="C379" s="105" t="s">
        <v>630</v>
      </c>
      <c r="D379" s="104" t="s">
        <v>89</v>
      </c>
      <c r="E379" s="106" t="s">
        <v>336</v>
      </c>
      <c r="F379" s="107">
        <v>670</v>
      </c>
    </row>
    <row r="380" spans="1:11" ht="14.45" x14ac:dyDescent="0.3">
      <c r="A380" s="104"/>
      <c r="B380" s="104" t="s">
        <v>339</v>
      </c>
      <c r="C380" s="105" t="s">
        <v>631</v>
      </c>
      <c r="D380" s="104" t="s">
        <v>89</v>
      </c>
      <c r="E380" s="106" t="s">
        <v>336</v>
      </c>
      <c r="F380" s="107">
        <v>350</v>
      </c>
    </row>
    <row r="381" spans="1:11" ht="14.45" x14ac:dyDescent="0.3">
      <c r="A381" s="104"/>
      <c r="B381" s="104" t="s">
        <v>341</v>
      </c>
      <c r="C381" s="105" t="s">
        <v>632</v>
      </c>
      <c r="D381" s="104" t="s">
        <v>89</v>
      </c>
      <c r="E381" s="106" t="s">
        <v>336</v>
      </c>
      <c r="F381" s="107">
        <v>350</v>
      </c>
    </row>
    <row r="382" spans="1:11" ht="14.45" x14ac:dyDescent="0.3">
      <c r="A382" s="104"/>
      <c r="B382" s="104" t="s">
        <v>343</v>
      </c>
      <c r="C382" s="105" t="s">
        <v>633</v>
      </c>
      <c r="D382" s="104" t="s">
        <v>89</v>
      </c>
      <c r="E382" s="106" t="s">
        <v>336</v>
      </c>
      <c r="F382" s="107">
        <v>350</v>
      </c>
    </row>
    <row r="383" spans="1:11" ht="14.45" x14ac:dyDescent="0.3">
      <c r="A383" s="104"/>
      <c r="B383" s="104" t="s">
        <v>345</v>
      </c>
      <c r="C383" s="105" t="s">
        <v>634</v>
      </c>
      <c r="D383" s="104" t="s">
        <v>89</v>
      </c>
      <c r="E383" s="106" t="s">
        <v>336</v>
      </c>
      <c r="F383" s="107">
        <v>670</v>
      </c>
    </row>
    <row r="384" spans="1:11" ht="14.45" x14ac:dyDescent="0.3">
      <c r="A384" s="104"/>
      <c r="B384" s="104" t="s">
        <v>349</v>
      </c>
      <c r="C384" s="105" t="s">
        <v>635</v>
      </c>
      <c r="D384" s="104" t="s">
        <v>89</v>
      </c>
      <c r="E384" s="106" t="s">
        <v>336</v>
      </c>
      <c r="F384" s="107">
        <v>350</v>
      </c>
    </row>
    <row r="385" spans="1:6" ht="14.45" x14ac:dyDescent="0.3">
      <c r="A385" s="104"/>
      <c r="B385" s="104" t="s">
        <v>351</v>
      </c>
      <c r="C385" s="105" t="s">
        <v>636</v>
      </c>
      <c r="D385" s="104" t="s">
        <v>89</v>
      </c>
      <c r="E385" s="106" t="s">
        <v>336</v>
      </c>
      <c r="F385" s="107">
        <v>670</v>
      </c>
    </row>
    <row r="386" spans="1:6" ht="14.45" x14ac:dyDescent="0.3">
      <c r="A386" s="104"/>
      <c r="B386" s="104" t="s">
        <v>353</v>
      </c>
      <c r="C386" s="105" t="s">
        <v>637</v>
      </c>
      <c r="D386" s="104" t="s">
        <v>89</v>
      </c>
      <c r="E386" s="106" t="s">
        <v>336</v>
      </c>
      <c r="F386" s="107">
        <v>350</v>
      </c>
    </row>
    <row r="387" spans="1:6" ht="14.45" x14ac:dyDescent="0.3">
      <c r="A387" s="104"/>
      <c r="B387" s="104" t="s">
        <v>355</v>
      </c>
      <c r="C387" s="105" t="s">
        <v>638</v>
      </c>
      <c r="D387" s="104" t="s">
        <v>89</v>
      </c>
      <c r="E387" s="106" t="s">
        <v>336</v>
      </c>
      <c r="F387" s="107">
        <v>350</v>
      </c>
    </row>
    <row r="388" spans="1:6" ht="14.45" x14ac:dyDescent="0.3">
      <c r="A388" s="104"/>
      <c r="B388" s="104" t="s">
        <v>357</v>
      </c>
      <c r="C388" s="105" t="s">
        <v>639</v>
      </c>
      <c r="D388" s="104" t="s">
        <v>89</v>
      </c>
      <c r="E388" s="106" t="s">
        <v>336</v>
      </c>
      <c r="F388" s="107">
        <v>350</v>
      </c>
    </row>
    <row r="389" spans="1:6" ht="14.45" x14ac:dyDescent="0.3">
      <c r="A389" s="104"/>
      <c r="B389" s="104" t="s">
        <v>640</v>
      </c>
      <c r="C389" s="105" t="s">
        <v>641</v>
      </c>
      <c r="D389" s="104" t="s">
        <v>89</v>
      </c>
      <c r="E389" s="106" t="s">
        <v>336</v>
      </c>
      <c r="F389" s="107">
        <v>350</v>
      </c>
    </row>
    <row r="390" spans="1:6" ht="14.45" x14ac:dyDescent="0.3">
      <c r="A390" s="104"/>
      <c r="B390" s="104" t="s">
        <v>361</v>
      </c>
      <c r="C390" s="105" t="s">
        <v>642</v>
      </c>
      <c r="D390" s="104" t="s">
        <v>89</v>
      </c>
      <c r="E390" s="106" t="s">
        <v>336</v>
      </c>
      <c r="F390" s="107">
        <v>350</v>
      </c>
    </row>
    <row r="391" spans="1:6" ht="14.45" x14ac:dyDescent="0.3">
      <c r="A391" s="104"/>
      <c r="B391" s="104" t="s">
        <v>363</v>
      </c>
      <c r="C391" s="105" t="s">
        <v>643</v>
      </c>
      <c r="D391" s="104" t="s">
        <v>89</v>
      </c>
      <c r="E391" s="106" t="s">
        <v>336</v>
      </c>
      <c r="F391" s="107">
        <v>350</v>
      </c>
    </row>
    <row r="392" spans="1:6" ht="14.45" x14ac:dyDescent="0.3">
      <c r="A392" s="104"/>
      <c r="B392" s="104" t="s">
        <v>369</v>
      </c>
      <c r="C392" s="105" t="s">
        <v>644</v>
      </c>
      <c r="D392" s="104" t="s">
        <v>89</v>
      </c>
      <c r="E392" s="106" t="s">
        <v>336</v>
      </c>
      <c r="F392" s="107">
        <v>350</v>
      </c>
    </row>
    <row r="393" spans="1:6" ht="14.45" x14ac:dyDescent="0.3">
      <c r="A393" s="104"/>
      <c r="B393" s="104" t="s">
        <v>371</v>
      </c>
      <c r="C393" s="105" t="s">
        <v>645</v>
      </c>
      <c r="D393" s="104" t="s">
        <v>89</v>
      </c>
      <c r="E393" s="106" t="s">
        <v>336</v>
      </c>
      <c r="F393" s="107">
        <v>670</v>
      </c>
    </row>
    <row r="394" spans="1:6" ht="14.45" x14ac:dyDescent="0.3">
      <c r="A394" s="104"/>
      <c r="B394" s="104" t="s">
        <v>646</v>
      </c>
      <c r="C394" s="105" t="s">
        <v>647</v>
      </c>
      <c r="D394" s="104" t="s">
        <v>89</v>
      </c>
      <c r="E394" s="106" t="s">
        <v>336</v>
      </c>
      <c r="F394" s="107">
        <v>670</v>
      </c>
    </row>
    <row r="395" spans="1:6" ht="14.45" x14ac:dyDescent="0.3">
      <c r="A395" s="104"/>
      <c r="B395" s="104" t="s">
        <v>367</v>
      </c>
      <c r="C395" s="105" t="s">
        <v>648</v>
      </c>
      <c r="D395" s="104" t="s">
        <v>89</v>
      </c>
      <c r="E395" s="106" t="s">
        <v>336</v>
      </c>
      <c r="F395" s="107">
        <v>350</v>
      </c>
    </row>
    <row r="396" spans="1:6" ht="14.45" x14ac:dyDescent="0.3">
      <c r="A396" s="104"/>
      <c r="B396" s="104" t="s">
        <v>365</v>
      </c>
      <c r="C396" s="105" t="s">
        <v>649</v>
      </c>
      <c r="D396" s="104" t="s">
        <v>89</v>
      </c>
      <c r="E396" s="106" t="s">
        <v>336</v>
      </c>
      <c r="F396" s="107">
        <v>350</v>
      </c>
    </row>
    <row r="397" spans="1:6" ht="14.45" x14ac:dyDescent="0.3">
      <c r="A397" s="104"/>
      <c r="B397" s="104" t="s">
        <v>381</v>
      </c>
      <c r="C397" s="105" t="s">
        <v>650</v>
      </c>
      <c r="D397" s="104" t="s">
        <v>89</v>
      </c>
      <c r="E397" s="106" t="s">
        <v>336</v>
      </c>
      <c r="F397" s="107">
        <v>670</v>
      </c>
    </row>
    <row r="398" spans="1:6" ht="14.45" x14ac:dyDescent="0.3">
      <c r="A398" s="104"/>
      <c r="B398" s="104" t="s">
        <v>377</v>
      </c>
      <c r="C398" s="105" t="s">
        <v>651</v>
      </c>
      <c r="D398" s="104" t="s">
        <v>89</v>
      </c>
      <c r="E398" s="106" t="s">
        <v>336</v>
      </c>
      <c r="F398" s="107">
        <v>350</v>
      </c>
    </row>
    <row r="399" spans="1:6" ht="14.45" x14ac:dyDescent="0.3">
      <c r="A399" s="104"/>
      <c r="B399" s="104" t="s">
        <v>375</v>
      </c>
      <c r="C399" s="105" t="s">
        <v>652</v>
      </c>
      <c r="D399" s="104" t="s">
        <v>89</v>
      </c>
      <c r="E399" s="106" t="s">
        <v>336</v>
      </c>
      <c r="F399" s="107">
        <v>350</v>
      </c>
    </row>
    <row r="400" spans="1:6" ht="14.45" x14ac:dyDescent="0.3">
      <c r="A400" s="104"/>
      <c r="B400" s="104" t="s">
        <v>379</v>
      </c>
      <c r="C400" s="105" t="s">
        <v>653</v>
      </c>
      <c r="D400" s="104" t="s">
        <v>89</v>
      </c>
      <c r="E400" s="106" t="s">
        <v>336</v>
      </c>
      <c r="F400" s="107">
        <v>670</v>
      </c>
    </row>
    <row r="401" spans="1:6" ht="14.45" x14ac:dyDescent="0.3">
      <c r="A401" s="104"/>
      <c r="B401" s="104" t="s">
        <v>383</v>
      </c>
      <c r="C401" s="105" t="s">
        <v>654</v>
      </c>
      <c r="D401" s="104" t="s">
        <v>89</v>
      </c>
      <c r="E401" s="106" t="s">
        <v>336</v>
      </c>
      <c r="F401" s="107">
        <v>350</v>
      </c>
    </row>
    <row r="402" spans="1:6" ht="14.45" x14ac:dyDescent="0.3">
      <c r="A402" s="104"/>
      <c r="B402" s="104" t="s">
        <v>385</v>
      </c>
      <c r="C402" s="105" t="s">
        <v>655</v>
      </c>
      <c r="D402" s="104" t="s">
        <v>89</v>
      </c>
      <c r="E402" s="106" t="s">
        <v>336</v>
      </c>
      <c r="F402" s="107">
        <v>670</v>
      </c>
    </row>
    <row r="403" spans="1:6" ht="14.45" x14ac:dyDescent="0.3">
      <c r="A403" s="104"/>
      <c r="B403" s="104" t="s">
        <v>387</v>
      </c>
      <c r="C403" s="105" t="s">
        <v>656</v>
      </c>
      <c r="D403" s="104" t="s">
        <v>201</v>
      </c>
      <c r="E403" s="106" t="s">
        <v>336</v>
      </c>
      <c r="F403" s="107">
        <v>350</v>
      </c>
    </row>
    <row r="404" spans="1:6" ht="14.45" x14ac:dyDescent="0.3">
      <c r="A404" s="104"/>
      <c r="B404" s="104" t="s">
        <v>389</v>
      </c>
      <c r="C404" s="105" t="s">
        <v>657</v>
      </c>
      <c r="D404" s="104" t="s">
        <v>201</v>
      </c>
      <c r="E404" s="106" t="s">
        <v>336</v>
      </c>
      <c r="F404" s="107">
        <v>670</v>
      </c>
    </row>
    <row r="405" spans="1:6" ht="14.45" x14ac:dyDescent="0.3">
      <c r="A405" s="104"/>
      <c r="B405" s="104" t="s">
        <v>393</v>
      </c>
      <c r="C405" s="105" t="s">
        <v>658</v>
      </c>
      <c r="D405" s="104" t="s">
        <v>201</v>
      </c>
      <c r="E405" s="106" t="s">
        <v>336</v>
      </c>
      <c r="F405" s="107">
        <v>350</v>
      </c>
    </row>
    <row r="406" spans="1:6" ht="14.45" x14ac:dyDescent="0.3">
      <c r="A406" s="104"/>
      <c r="B406" s="104" t="s">
        <v>391</v>
      </c>
      <c r="C406" s="105" t="s">
        <v>659</v>
      </c>
      <c r="D406" s="104" t="s">
        <v>201</v>
      </c>
      <c r="E406" s="106" t="s">
        <v>336</v>
      </c>
      <c r="F406" s="107">
        <v>350</v>
      </c>
    </row>
    <row r="407" spans="1:6" ht="14.45" x14ac:dyDescent="0.3">
      <c r="A407" s="104"/>
      <c r="B407" s="104" t="s">
        <v>395</v>
      </c>
      <c r="C407" s="105" t="s">
        <v>660</v>
      </c>
      <c r="D407" s="104" t="s">
        <v>201</v>
      </c>
      <c r="E407" s="106" t="s">
        <v>336</v>
      </c>
      <c r="F407" s="107">
        <v>350</v>
      </c>
    </row>
    <row r="408" spans="1:6" ht="14.45" x14ac:dyDescent="0.3">
      <c r="A408" s="104"/>
      <c r="B408" s="104" t="s">
        <v>397</v>
      </c>
      <c r="C408" s="105" t="s">
        <v>661</v>
      </c>
      <c r="D408" s="104" t="s">
        <v>201</v>
      </c>
      <c r="E408" s="106" t="s">
        <v>336</v>
      </c>
      <c r="F408" s="107">
        <v>350</v>
      </c>
    </row>
    <row r="409" spans="1:6" ht="14.45" x14ac:dyDescent="0.3">
      <c r="A409" s="104"/>
      <c r="B409" s="104" t="s">
        <v>399</v>
      </c>
      <c r="C409" s="105" t="s">
        <v>662</v>
      </c>
      <c r="D409" s="104" t="s">
        <v>201</v>
      </c>
      <c r="E409" s="106" t="s">
        <v>336</v>
      </c>
      <c r="F409" s="107">
        <v>350</v>
      </c>
    </row>
    <row r="410" spans="1:6" ht="14.45" x14ac:dyDescent="0.3">
      <c r="A410" s="104"/>
      <c r="B410" s="104" t="s">
        <v>401</v>
      </c>
      <c r="C410" s="105" t="s">
        <v>663</v>
      </c>
      <c r="D410" s="104" t="s">
        <v>201</v>
      </c>
      <c r="E410" s="106" t="s">
        <v>336</v>
      </c>
      <c r="F410" s="107">
        <v>350</v>
      </c>
    </row>
    <row r="411" spans="1:6" ht="14.45" x14ac:dyDescent="0.3">
      <c r="A411" s="104"/>
      <c r="B411" s="104" t="s">
        <v>405</v>
      </c>
      <c r="C411" s="105" t="s">
        <v>664</v>
      </c>
      <c r="D411" s="104" t="s">
        <v>201</v>
      </c>
      <c r="E411" s="106" t="s">
        <v>336</v>
      </c>
      <c r="F411" s="107">
        <v>350</v>
      </c>
    </row>
    <row r="412" spans="1:6" ht="14.45" x14ac:dyDescent="0.3">
      <c r="A412" s="104"/>
      <c r="B412" s="104" t="s">
        <v>403</v>
      </c>
      <c r="C412" s="105" t="s">
        <v>665</v>
      </c>
      <c r="D412" s="104" t="s">
        <v>201</v>
      </c>
      <c r="E412" s="106" t="s">
        <v>336</v>
      </c>
      <c r="F412" s="107">
        <v>670</v>
      </c>
    </row>
    <row r="413" spans="1:6" ht="14.45" x14ac:dyDescent="0.3">
      <c r="A413" s="104"/>
      <c r="B413" s="104" t="s">
        <v>407</v>
      </c>
      <c r="C413" s="105" t="s">
        <v>666</v>
      </c>
      <c r="D413" s="104" t="s">
        <v>201</v>
      </c>
      <c r="E413" s="106" t="s">
        <v>336</v>
      </c>
      <c r="F413" s="107">
        <v>350</v>
      </c>
    </row>
    <row r="414" spans="1:6" ht="14.45" x14ac:dyDescent="0.3">
      <c r="A414" s="104"/>
      <c r="B414" s="104" t="s">
        <v>667</v>
      </c>
      <c r="C414" s="105" t="s">
        <v>668</v>
      </c>
      <c r="D414" s="104" t="s">
        <v>201</v>
      </c>
      <c r="E414" s="106" t="s">
        <v>336</v>
      </c>
      <c r="F414" s="107">
        <v>350</v>
      </c>
    </row>
    <row r="415" spans="1:6" ht="14.45" x14ac:dyDescent="0.3">
      <c r="A415" s="106"/>
      <c r="B415" s="133"/>
      <c r="C415" s="133"/>
      <c r="D415" s="106"/>
      <c r="E415" s="106"/>
      <c r="F415" s="134"/>
    </row>
    <row r="416" spans="1:6" ht="14.45" x14ac:dyDescent="0.3">
      <c r="A416" s="92"/>
      <c r="B416" s="92"/>
      <c r="C416" s="92"/>
      <c r="D416" s="92"/>
      <c r="E416" s="126" t="s">
        <v>411</v>
      </c>
      <c r="F416" s="127">
        <f>SUM(F378:F415)</f>
        <v>16150</v>
      </c>
    </row>
    <row r="417" spans="1:11" ht="14.45" x14ac:dyDescent="0.3">
      <c r="A417" s="92"/>
      <c r="B417" s="92"/>
      <c r="C417" s="92"/>
      <c r="D417" s="92"/>
      <c r="E417" s="129"/>
      <c r="F417" s="92"/>
    </row>
    <row r="418" spans="1:11" ht="14.45" x14ac:dyDescent="0.3">
      <c r="A418" s="92"/>
      <c r="B418" s="92"/>
      <c r="C418" s="92"/>
      <c r="D418" s="92"/>
      <c r="E418" s="129"/>
      <c r="F418" s="92"/>
    </row>
    <row r="419" spans="1:11" ht="14.45" x14ac:dyDescent="0.3">
      <c r="A419" s="92"/>
      <c r="B419" s="92"/>
      <c r="C419" s="92"/>
      <c r="D419" s="92"/>
      <c r="E419" s="129"/>
      <c r="F419" s="92"/>
    </row>
    <row r="420" spans="1:11" ht="15.6" x14ac:dyDescent="0.3">
      <c r="A420" s="115"/>
      <c r="B420" s="115" t="s">
        <v>669</v>
      </c>
      <c r="C420" s="115"/>
      <c r="D420" s="115"/>
      <c r="E420" s="115"/>
      <c r="F420" s="115"/>
    </row>
    <row r="421" spans="1:11" s="92" customFormat="1" ht="14.45" x14ac:dyDescent="0.3">
      <c r="A421" s="99" t="s">
        <v>81</v>
      </c>
      <c r="B421" s="99" t="s">
        <v>82</v>
      </c>
      <c r="C421" s="99" t="s">
        <v>83</v>
      </c>
      <c r="D421" s="99" t="s">
        <v>84</v>
      </c>
      <c r="E421" s="99" t="s">
        <v>85</v>
      </c>
      <c r="F421" s="99" t="s">
        <v>86</v>
      </c>
      <c r="G421" s="97"/>
      <c r="H421" s="103"/>
      <c r="I421" s="97"/>
      <c r="J421" s="97"/>
      <c r="K421" s="97"/>
    </row>
    <row r="422" spans="1:11" ht="14.45" x14ac:dyDescent="0.3">
      <c r="A422" s="104"/>
      <c r="B422" s="104" t="s">
        <v>416</v>
      </c>
      <c r="C422" s="105" t="s">
        <v>670</v>
      </c>
      <c r="D422" s="104" t="s">
        <v>89</v>
      </c>
      <c r="E422" s="106" t="s">
        <v>415</v>
      </c>
      <c r="F422" s="107">
        <v>670</v>
      </c>
    </row>
    <row r="423" spans="1:11" ht="14.45" x14ac:dyDescent="0.3">
      <c r="A423" s="104"/>
      <c r="B423" s="104" t="s">
        <v>671</v>
      </c>
      <c r="C423" s="105" t="s">
        <v>672</v>
      </c>
      <c r="D423" s="104" t="s">
        <v>89</v>
      </c>
      <c r="E423" s="106" t="s">
        <v>415</v>
      </c>
      <c r="F423" s="107">
        <v>670</v>
      </c>
    </row>
    <row r="424" spans="1:11" ht="14.45" x14ac:dyDescent="0.3">
      <c r="A424" s="104"/>
      <c r="B424" s="104" t="s">
        <v>420</v>
      </c>
      <c r="C424" s="105" t="s">
        <v>673</v>
      </c>
      <c r="D424" s="104" t="s">
        <v>89</v>
      </c>
      <c r="E424" s="106" t="s">
        <v>415</v>
      </c>
      <c r="F424" s="107">
        <v>350</v>
      </c>
    </row>
    <row r="425" spans="1:11" ht="14.45" x14ac:dyDescent="0.3">
      <c r="A425" s="104"/>
      <c r="B425" s="104" t="s">
        <v>674</v>
      </c>
      <c r="C425" s="105" t="s">
        <v>675</v>
      </c>
      <c r="D425" s="104" t="s">
        <v>89</v>
      </c>
      <c r="E425" s="106" t="s">
        <v>415</v>
      </c>
      <c r="F425" s="107">
        <v>350</v>
      </c>
    </row>
    <row r="426" spans="1:11" ht="14.45" x14ac:dyDescent="0.3">
      <c r="A426" s="104"/>
      <c r="B426" s="104" t="s">
        <v>424</v>
      </c>
      <c r="C426" s="105" t="s">
        <v>676</v>
      </c>
      <c r="D426" s="104" t="s">
        <v>89</v>
      </c>
      <c r="E426" s="106" t="s">
        <v>415</v>
      </c>
      <c r="F426" s="107">
        <v>350</v>
      </c>
    </row>
    <row r="427" spans="1:11" ht="14.45" x14ac:dyDescent="0.3">
      <c r="A427" s="104"/>
      <c r="B427" s="104" t="s">
        <v>426</v>
      </c>
      <c r="C427" s="105" t="s">
        <v>677</v>
      </c>
      <c r="D427" s="104" t="s">
        <v>89</v>
      </c>
      <c r="E427" s="106" t="s">
        <v>415</v>
      </c>
      <c r="F427" s="107">
        <v>350</v>
      </c>
    </row>
    <row r="428" spans="1:11" ht="14.45" x14ac:dyDescent="0.3">
      <c r="A428" s="104"/>
      <c r="B428" s="104" t="s">
        <v>430</v>
      </c>
      <c r="C428" s="105" t="s">
        <v>678</v>
      </c>
      <c r="D428" s="104" t="s">
        <v>89</v>
      </c>
      <c r="E428" s="106" t="s">
        <v>415</v>
      </c>
      <c r="F428" s="107">
        <v>350</v>
      </c>
    </row>
    <row r="429" spans="1:11" ht="14.45" x14ac:dyDescent="0.3">
      <c r="A429" s="104"/>
      <c r="B429" s="104" t="s">
        <v>432</v>
      </c>
      <c r="C429" s="105" t="s">
        <v>679</v>
      </c>
      <c r="D429" s="104" t="s">
        <v>89</v>
      </c>
      <c r="E429" s="106" t="s">
        <v>415</v>
      </c>
      <c r="F429" s="107">
        <v>350</v>
      </c>
    </row>
    <row r="430" spans="1:11" ht="14.45" x14ac:dyDescent="0.3">
      <c r="A430" s="104"/>
      <c r="B430" s="104" t="s">
        <v>434</v>
      </c>
      <c r="C430" s="105" t="s">
        <v>680</v>
      </c>
      <c r="D430" s="104" t="s">
        <v>89</v>
      </c>
      <c r="E430" s="106" t="s">
        <v>415</v>
      </c>
      <c r="F430" s="107">
        <v>350</v>
      </c>
    </row>
    <row r="431" spans="1:11" ht="14.45" x14ac:dyDescent="0.3">
      <c r="A431" s="104"/>
      <c r="B431" s="104" t="s">
        <v>438</v>
      </c>
      <c r="C431" s="105" t="s">
        <v>681</v>
      </c>
      <c r="D431" s="104" t="s">
        <v>89</v>
      </c>
      <c r="E431" s="106" t="s">
        <v>415</v>
      </c>
      <c r="F431" s="107">
        <v>350</v>
      </c>
    </row>
    <row r="432" spans="1:11" ht="14.45" x14ac:dyDescent="0.3">
      <c r="A432" s="104"/>
      <c r="B432" s="104" t="s">
        <v>436</v>
      </c>
      <c r="C432" s="105" t="s">
        <v>682</v>
      </c>
      <c r="D432" s="104" t="s">
        <v>89</v>
      </c>
      <c r="E432" s="106" t="s">
        <v>415</v>
      </c>
      <c r="F432" s="107">
        <v>350</v>
      </c>
    </row>
    <row r="433" spans="1:6" ht="14.45" x14ac:dyDescent="0.3">
      <c r="A433" s="104"/>
      <c r="B433" s="104" t="s">
        <v>440</v>
      </c>
      <c r="C433" s="105" t="s">
        <v>683</v>
      </c>
      <c r="D433" s="104" t="s">
        <v>89</v>
      </c>
      <c r="E433" s="106" t="s">
        <v>415</v>
      </c>
      <c r="F433" s="107">
        <v>670</v>
      </c>
    </row>
    <row r="434" spans="1:6" ht="14.45" x14ac:dyDescent="0.3">
      <c r="A434" s="104"/>
      <c r="B434" s="104" t="s">
        <v>444</v>
      </c>
      <c r="C434" s="105" t="s">
        <v>684</v>
      </c>
      <c r="D434" s="104" t="s">
        <v>89</v>
      </c>
      <c r="E434" s="106" t="s">
        <v>415</v>
      </c>
      <c r="F434" s="107">
        <v>150</v>
      </c>
    </row>
    <row r="435" spans="1:6" ht="14.45" x14ac:dyDescent="0.3">
      <c r="A435" s="104"/>
      <c r="B435" s="104" t="s">
        <v>446</v>
      </c>
      <c r="C435" s="105" t="s">
        <v>685</v>
      </c>
      <c r="D435" s="104" t="s">
        <v>89</v>
      </c>
      <c r="E435" s="106" t="s">
        <v>415</v>
      </c>
      <c r="F435" s="107">
        <v>670</v>
      </c>
    </row>
    <row r="436" spans="1:6" ht="14.45" x14ac:dyDescent="0.3">
      <c r="A436" s="104"/>
      <c r="B436" s="104" t="s">
        <v>448</v>
      </c>
      <c r="C436" s="105" t="s">
        <v>686</v>
      </c>
      <c r="D436" s="104" t="s">
        <v>89</v>
      </c>
      <c r="E436" s="106" t="s">
        <v>415</v>
      </c>
      <c r="F436" s="107">
        <v>670</v>
      </c>
    </row>
    <row r="437" spans="1:6" ht="14.45" x14ac:dyDescent="0.3">
      <c r="A437" s="104"/>
      <c r="B437" s="104" t="s">
        <v>450</v>
      </c>
      <c r="C437" s="105" t="s">
        <v>687</v>
      </c>
      <c r="D437" s="104" t="s">
        <v>89</v>
      </c>
      <c r="E437" s="106" t="s">
        <v>415</v>
      </c>
      <c r="F437" s="107">
        <v>350</v>
      </c>
    </row>
    <row r="438" spans="1:6" x14ac:dyDescent="0.25">
      <c r="A438" s="104"/>
      <c r="B438" s="104" t="s">
        <v>454</v>
      </c>
      <c r="C438" s="105" t="s">
        <v>688</v>
      </c>
      <c r="D438" s="104" t="s">
        <v>201</v>
      </c>
      <c r="E438" s="106" t="s">
        <v>415</v>
      </c>
      <c r="F438" s="107">
        <v>350</v>
      </c>
    </row>
    <row r="439" spans="1:6" ht="14.45" x14ac:dyDescent="0.3">
      <c r="A439" s="104"/>
      <c r="B439" s="104" t="s">
        <v>458</v>
      </c>
      <c r="C439" s="105" t="s">
        <v>689</v>
      </c>
      <c r="D439" s="104" t="s">
        <v>201</v>
      </c>
      <c r="E439" s="106" t="s">
        <v>415</v>
      </c>
      <c r="F439" s="107">
        <v>350</v>
      </c>
    </row>
    <row r="440" spans="1:6" ht="14.45" x14ac:dyDescent="0.3">
      <c r="A440" s="104"/>
      <c r="B440" s="104" t="s">
        <v>460</v>
      </c>
      <c r="C440" s="105" t="s">
        <v>690</v>
      </c>
      <c r="D440" s="104" t="s">
        <v>201</v>
      </c>
      <c r="E440" s="106" t="s">
        <v>415</v>
      </c>
      <c r="F440" s="107">
        <v>670</v>
      </c>
    </row>
    <row r="441" spans="1:6" ht="14.45" x14ac:dyDescent="0.3">
      <c r="A441" s="104"/>
      <c r="B441" s="104" t="s">
        <v>464</v>
      </c>
      <c r="C441" s="105" t="s">
        <v>691</v>
      </c>
      <c r="D441" s="104" t="s">
        <v>201</v>
      </c>
      <c r="E441" s="106" t="s">
        <v>415</v>
      </c>
      <c r="F441" s="107">
        <v>350</v>
      </c>
    </row>
    <row r="442" spans="1:6" ht="14.45" x14ac:dyDescent="0.3">
      <c r="A442" s="104"/>
      <c r="B442" s="104" t="s">
        <v>462</v>
      </c>
      <c r="C442" s="105" t="s">
        <v>692</v>
      </c>
      <c r="D442" s="104" t="s">
        <v>201</v>
      </c>
      <c r="E442" s="106" t="s">
        <v>415</v>
      </c>
      <c r="F442" s="107">
        <v>350</v>
      </c>
    </row>
    <row r="443" spans="1:6" ht="14.45" x14ac:dyDescent="0.3">
      <c r="A443" s="104"/>
      <c r="B443" s="104" t="s">
        <v>466</v>
      </c>
      <c r="C443" s="105" t="s">
        <v>693</v>
      </c>
      <c r="D443" s="104" t="s">
        <v>201</v>
      </c>
      <c r="E443" s="106" t="s">
        <v>415</v>
      </c>
      <c r="F443" s="107">
        <v>350</v>
      </c>
    </row>
    <row r="444" spans="1:6" ht="14.45" x14ac:dyDescent="0.3">
      <c r="A444" s="104"/>
      <c r="B444" s="104" t="s">
        <v>468</v>
      </c>
      <c r="C444" s="105" t="s">
        <v>694</v>
      </c>
      <c r="D444" s="104" t="s">
        <v>201</v>
      </c>
      <c r="E444" s="106" t="s">
        <v>415</v>
      </c>
      <c r="F444" s="107">
        <v>350</v>
      </c>
    </row>
    <row r="445" spans="1:6" ht="14.45" x14ac:dyDescent="0.3">
      <c r="A445" s="104"/>
      <c r="B445" s="104" t="s">
        <v>470</v>
      </c>
      <c r="C445" s="105" t="s">
        <v>695</v>
      </c>
      <c r="D445" s="104" t="s">
        <v>201</v>
      </c>
      <c r="E445" s="106" t="s">
        <v>415</v>
      </c>
      <c r="F445" s="107">
        <v>670</v>
      </c>
    </row>
    <row r="446" spans="1:6" ht="14.45" x14ac:dyDescent="0.3">
      <c r="A446" s="104"/>
      <c r="B446" s="104"/>
      <c r="C446" s="105"/>
      <c r="D446" s="104"/>
      <c r="E446" s="126" t="s">
        <v>411</v>
      </c>
      <c r="F446" s="127">
        <f>SUM(F422:F445)</f>
        <v>10440</v>
      </c>
    </row>
    <row r="447" spans="1:6" ht="14.45" x14ac:dyDescent="0.3">
      <c r="A447" s="104"/>
      <c r="B447" s="104"/>
      <c r="C447" s="105"/>
      <c r="D447" s="104"/>
      <c r="E447" s="106"/>
      <c r="F447" s="107"/>
    </row>
    <row r="448" spans="1:6" ht="14.45" x14ac:dyDescent="0.3">
      <c r="A448" s="104"/>
      <c r="B448" s="104"/>
      <c r="C448" s="105"/>
      <c r="D448" s="104"/>
      <c r="E448" s="106"/>
      <c r="F448" s="107"/>
    </row>
    <row r="449" spans="1:11" ht="14.45" x14ac:dyDescent="0.3">
      <c r="A449" s="104"/>
      <c r="B449" s="104"/>
      <c r="C449" s="105"/>
      <c r="D449" s="104"/>
      <c r="E449" s="106"/>
      <c r="F449" s="107"/>
    </row>
    <row r="450" spans="1:11" ht="14.45" x14ac:dyDescent="0.3">
      <c r="A450" s="92"/>
      <c r="B450" s="92"/>
      <c r="C450" s="92"/>
      <c r="D450" s="92"/>
      <c r="E450" s="129"/>
      <c r="F450" s="92"/>
    </row>
    <row r="451" spans="1:11" ht="15.6" x14ac:dyDescent="0.3">
      <c r="A451" s="115"/>
      <c r="B451" s="115" t="s">
        <v>696</v>
      </c>
      <c r="C451" s="115"/>
      <c r="D451" s="115"/>
      <c r="E451" s="115"/>
      <c r="F451" s="115"/>
    </row>
    <row r="452" spans="1:11" s="92" customFormat="1" ht="14.45" x14ac:dyDescent="0.3">
      <c r="A452" s="99" t="s">
        <v>81</v>
      </c>
      <c r="B452" s="99" t="s">
        <v>82</v>
      </c>
      <c r="C452" s="99" t="s">
        <v>83</v>
      </c>
      <c r="D452" s="99" t="s">
        <v>84</v>
      </c>
      <c r="E452" s="99" t="s">
        <v>85</v>
      </c>
      <c r="F452" s="99" t="s">
        <v>86</v>
      </c>
      <c r="G452" s="97"/>
      <c r="H452" s="103"/>
      <c r="I452" s="97"/>
      <c r="J452" s="97"/>
      <c r="K452" s="97"/>
    </row>
    <row r="453" spans="1:11" ht="14.45" x14ac:dyDescent="0.3">
      <c r="A453" s="104"/>
      <c r="B453" s="104" t="s">
        <v>473</v>
      </c>
      <c r="C453" s="105" t="s">
        <v>697</v>
      </c>
      <c r="D453" s="104" t="s">
        <v>89</v>
      </c>
      <c r="E453" s="106" t="s">
        <v>475</v>
      </c>
      <c r="F453" s="107">
        <v>350</v>
      </c>
    </row>
    <row r="454" spans="1:11" ht="14.45" x14ac:dyDescent="0.3">
      <c r="A454" s="104"/>
      <c r="B454" s="104" t="s">
        <v>478</v>
      </c>
      <c r="C454" s="105" t="s">
        <v>698</v>
      </c>
      <c r="D454" s="104" t="s">
        <v>89</v>
      </c>
      <c r="E454" s="106" t="s">
        <v>475</v>
      </c>
      <c r="F454" s="107">
        <v>150</v>
      </c>
    </row>
    <row r="455" spans="1:11" ht="14.45" x14ac:dyDescent="0.3">
      <c r="A455" s="104"/>
      <c r="B455" s="104" t="s">
        <v>480</v>
      </c>
      <c r="C455" s="105" t="s">
        <v>699</v>
      </c>
      <c r="D455" s="104" t="s">
        <v>89</v>
      </c>
      <c r="E455" s="106" t="s">
        <v>475</v>
      </c>
      <c r="F455" s="107">
        <v>150</v>
      </c>
    </row>
    <row r="456" spans="1:11" ht="14.45" x14ac:dyDescent="0.3">
      <c r="A456" s="104"/>
      <c r="B456" s="104" t="s">
        <v>482</v>
      </c>
      <c r="C456" s="105" t="s">
        <v>700</v>
      </c>
      <c r="D456" s="104" t="s">
        <v>89</v>
      </c>
      <c r="E456" s="106" t="s">
        <v>475</v>
      </c>
      <c r="F456" s="107">
        <v>150</v>
      </c>
    </row>
    <row r="457" spans="1:11" ht="14.45" x14ac:dyDescent="0.3">
      <c r="A457" s="104"/>
      <c r="B457" s="104" t="s">
        <v>488</v>
      </c>
      <c r="C457" s="105" t="s">
        <v>701</v>
      </c>
      <c r="D457" s="104" t="s">
        <v>89</v>
      </c>
      <c r="E457" s="106" t="s">
        <v>475</v>
      </c>
      <c r="F457" s="107">
        <v>150</v>
      </c>
    </row>
    <row r="458" spans="1:11" ht="14.45" x14ac:dyDescent="0.3">
      <c r="A458" s="104"/>
      <c r="B458" s="104" t="s">
        <v>492</v>
      </c>
      <c r="C458" s="105" t="s">
        <v>702</v>
      </c>
      <c r="D458" s="104" t="s">
        <v>201</v>
      </c>
      <c r="E458" s="106" t="s">
        <v>475</v>
      </c>
      <c r="F458" s="107">
        <v>150</v>
      </c>
    </row>
    <row r="459" spans="1:11" ht="14.45" x14ac:dyDescent="0.3">
      <c r="A459" s="104"/>
      <c r="B459" s="104" t="s">
        <v>452</v>
      </c>
      <c r="C459" s="105" t="s">
        <v>703</v>
      </c>
      <c r="D459" s="104" t="s">
        <v>201</v>
      </c>
      <c r="E459" s="106" t="s">
        <v>475</v>
      </c>
      <c r="F459" s="107">
        <v>350</v>
      </c>
    </row>
    <row r="460" spans="1:11" ht="14.45" x14ac:dyDescent="0.3">
      <c r="A460" s="104"/>
      <c r="B460" s="104" t="s">
        <v>494</v>
      </c>
      <c r="C460" s="105" t="s">
        <v>704</v>
      </c>
      <c r="D460" s="104" t="s">
        <v>201</v>
      </c>
      <c r="E460" s="106" t="s">
        <v>475</v>
      </c>
      <c r="F460" s="107">
        <v>150</v>
      </c>
    </row>
    <row r="461" spans="1:11" ht="14.45" x14ac:dyDescent="0.3">
      <c r="A461" s="104"/>
      <c r="B461" s="104" t="s">
        <v>498</v>
      </c>
      <c r="C461" s="105" t="s">
        <v>705</v>
      </c>
      <c r="D461" s="104" t="s">
        <v>201</v>
      </c>
      <c r="E461" s="106" t="s">
        <v>475</v>
      </c>
      <c r="F461" s="107">
        <v>350</v>
      </c>
    </row>
    <row r="462" spans="1:11" ht="14.45" x14ac:dyDescent="0.3">
      <c r="A462" s="104"/>
      <c r="B462" s="104" t="s">
        <v>500</v>
      </c>
      <c r="C462" s="105" t="s">
        <v>706</v>
      </c>
      <c r="D462" s="104" t="s">
        <v>201</v>
      </c>
      <c r="E462" s="106" t="s">
        <v>475</v>
      </c>
      <c r="F462" s="107">
        <v>670</v>
      </c>
    </row>
    <row r="463" spans="1:11" ht="14.45" x14ac:dyDescent="0.3">
      <c r="A463" s="106"/>
      <c r="B463" s="133"/>
      <c r="C463" s="133"/>
      <c r="D463" s="106"/>
      <c r="E463" s="106"/>
      <c r="F463" s="134"/>
    </row>
    <row r="464" spans="1:11" ht="14.45" x14ac:dyDescent="0.3">
      <c r="A464" s="92"/>
      <c r="B464" s="92"/>
      <c r="C464" s="92"/>
      <c r="D464" s="92"/>
      <c r="E464" s="126" t="s">
        <v>411</v>
      </c>
      <c r="F464" s="127">
        <f>SUM(F453:F463)</f>
        <v>2620</v>
      </c>
    </row>
    <row r="465" spans="1:6" ht="14.45" x14ac:dyDescent="0.3">
      <c r="A465" s="92"/>
      <c r="B465" s="92"/>
      <c r="C465" s="92"/>
      <c r="D465" s="92"/>
      <c r="E465" s="129"/>
      <c r="F465" s="92"/>
    </row>
    <row r="466" spans="1:6" ht="14.45" x14ac:dyDescent="0.3">
      <c r="A466" s="92"/>
      <c r="B466" s="120" t="s">
        <v>707</v>
      </c>
      <c r="C466" s="128">
        <f>F346</f>
        <v>42700</v>
      </c>
      <c r="D466" s="92"/>
      <c r="E466" s="129"/>
      <c r="F466" s="92"/>
    </row>
    <row r="467" spans="1:6" ht="14.45" x14ac:dyDescent="0.3">
      <c r="A467" s="92"/>
      <c r="B467" s="120" t="s">
        <v>708</v>
      </c>
      <c r="C467" s="128">
        <f>+F372</f>
        <v>8720</v>
      </c>
      <c r="D467" s="92"/>
      <c r="E467" s="129"/>
      <c r="F467" s="92"/>
    </row>
    <row r="468" spans="1:6" ht="14.45" x14ac:dyDescent="0.3">
      <c r="A468" s="92"/>
      <c r="B468" s="120" t="s">
        <v>709</v>
      </c>
      <c r="C468" s="128">
        <f>F416</f>
        <v>16150</v>
      </c>
      <c r="D468" s="92"/>
      <c r="E468" s="129"/>
      <c r="F468" s="92"/>
    </row>
    <row r="469" spans="1:6" ht="14.45" x14ac:dyDescent="0.3">
      <c r="A469" s="92"/>
      <c r="B469" s="120" t="s">
        <v>710</v>
      </c>
      <c r="C469" s="128">
        <f>F446</f>
        <v>10440</v>
      </c>
      <c r="D469" s="92"/>
      <c r="E469" s="129"/>
      <c r="F469" s="92"/>
    </row>
    <row r="470" spans="1:6" ht="14.45" x14ac:dyDescent="0.3">
      <c r="A470" s="92"/>
      <c r="B470" s="120" t="s">
        <v>711</v>
      </c>
      <c r="C470" s="128">
        <f>F464</f>
        <v>2620</v>
      </c>
      <c r="D470" s="92"/>
      <c r="E470" s="129"/>
      <c r="F470" s="92"/>
    </row>
    <row r="471" spans="1:6" ht="14.45" x14ac:dyDescent="0.3">
      <c r="A471" s="92"/>
      <c r="B471" s="92"/>
      <c r="C471" s="92"/>
      <c r="D471" s="92"/>
      <c r="E471" s="129"/>
      <c r="F471" s="92"/>
    </row>
    <row r="472" spans="1:6" ht="14.45" x14ac:dyDescent="0.3">
      <c r="A472" s="92"/>
      <c r="B472" s="120" t="s">
        <v>712</v>
      </c>
      <c r="C472" s="127">
        <f>SUM(C466:C471)</f>
        <v>80630</v>
      </c>
      <c r="D472" s="92"/>
      <c r="E472" s="129"/>
      <c r="F472" s="127">
        <f>+F346+F372+F416+F446+F464</f>
        <v>80630</v>
      </c>
    </row>
    <row r="473" spans="1:6" ht="14.45" x14ac:dyDescent="0.3">
      <c r="A473" s="92"/>
      <c r="B473" s="92"/>
      <c r="C473" s="92"/>
      <c r="D473" s="92"/>
      <c r="E473" s="129"/>
      <c r="F473" s="92"/>
    </row>
    <row r="474" spans="1:6" ht="14.45" x14ac:dyDescent="0.3">
      <c r="A474" s="92"/>
      <c r="B474" s="92"/>
      <c r="C474" s="128"/>
      <c r="D474" s="92"/>
      <c r="E474" s="129"/>
      <c r="F474" s="92"/>
    </row>
    <row r="475" spans="1:6" ht="14.45" x14ac:dyDescent="0.3">
      <c r="A475" s="92"/>
      <c r="B475" s="92"/>
      <c r="C475" s="92"/>
      <c r="D475" s="92"/>
      <c r="E475" s="129"/>
      <c r="F475" s="128"/>
    </row>
    <row r="479" spans="1:6" ht="18.75" x14ac:dyDescent="0.3">
      <c r="B479" s="171" t="s">
        <v>713</v>
      </c>
      <c r="C479" s="171"/>
      <c r="D479" s="171"/>
      <c r="E479" s="171"/>
    </row>
    <row r="480" spans="1:6" ht="18" x14ac:dyDescent="0.35">
      <c r="B480" s="171" t="s">
        <v>774</v>
      </c>
      <c r="C480" s="171"/>
      <c r="D480" s="171"/>
      <c r="E480" s="171"/>
    </row>
    <row r="481" spans="2:7" ht="18" x14ac:dyDescent="0.35">
      <c r="B481" s="172" t="s">
        <v>715</v>
      </c>
      <c r="C481" s="173"/>
      <c r="D481" s="173"/>
      <c r="E481" s="173"/>
    </row>
    <row r="482" spans="2:7" x14ac:dyDescent="0.25">
      <c r="B482" s="174" t="s">
        <v>1</v>
      </c>
      <c r="C482" s="174" t="s">
        <v>83</v>
      </c>
      <c r="D482" s="175" t="s">
        <v>716</v>
      </c>
      <c r="E482" s="175" t="s">
        <v>86</v>
      </c>
      <c r="F482" s="170" t="s">
        <v>775</v>
      </c>
    </row>
    <row r="483" spans="2:7" x14ac:dyDescent="0.25">
      <c r="B483" s="174"/>
      <c r="C483" s="174"/>
      <c r="D483" s="175"/>
      <c r="E483" s="175"/>
      <c r="F483" s="170"/>
    </row>
    <row r="484" spans="2:7" ht="14.45" x14ac:dyDescent="0.3">
      <c r="B484" s="135">
        <v>45294</v>
      </c>
      <c r="C484" s="136" t="s">
        <v>776</v>
      </c>
      <c r="D484" s="136" t="s">
        <v>718</v>
      </c>
      <c r="E484" s="140">
        <v>6493</v>
      </c>
      <c r="F484" s="137">
        <v>955</v>
      </c>
    </row>
    <row r="485" spans="2:7" ht="14.45" x14ac:dyDescent="0.3">
      <c r="B485" s="135">
        <v>45295</v>
      </c>
      <c r="C485" s="136" t="s">
        <v>777</v>
      </c>
      <c r="D485" s="136" t="s">
        <v>720</v>
      </c>
      <c r="E485" s="140">
        <v>7644</v>
      </c>
      <c r="F485" s="137">
        <v>0</v>
      </c>
    </row>
    <row r="486" spans="2:7" ht="14.45" x14ac:dyDescent="0.3">
      <c r="B486" s="135">
        <v>45295</v>
      </c>
      <c r="C486" s="136" t="s">
        <v>778</v>
      </c>
      <c r="D486" s="136" t="s">
        <v>779</v>
      </c>
      <c r="E486" s="140">
        <v>6500</v>
      </c>
      <c r="F486" s="137">
        <v>1144</v>
      </c>
    </row>
    <row r="487" spans="2:7" ht="28.9" x14ac:dyDescent="0.3">
      <c r="B487" s="135">
        <v>45295</v>
      </c>
      <c r="C487" s="136" t="s">
        <v>780</v>
      </c>
      <c r="D487" s="136" t="s">
        <v>781</v>
      </c>
      <c r="E487" s="140">
        <v>6860</v>
      </c>
      <c r="F487" s="137">
        <v>588</v>
      </c>
    </row>
    <row r="488" spans="2:7" ht="14.45" x14ac:dyDescent="0.3">
      <c r="B488" s="135">
        <v>45299</v>
      </c>
      <c r="C488" s="136" t="s">
        <v>782</v>
      </c>
      <c r="D488" s="136" t="s">
        <v>722</v>
      </c>
      <c r="E488" s="140">
        <v>6677</v>
      </c>
      <c r="F488" s="137">
        <v>967</v>
      </c>
    </row>
    <row r="489" spans="2:7" ht="14.45" x14ac:dyDescent="0.3">
      <c r="B489" s="135">
        <v>45301</v>
      </c>
      <c r="C489" s="136" t="s">
        <v>783</v>
      </c>
      <c r="D489" s="136" t="s">
        <v>254</v>
      </c>
      <c r="E489" s="140">
        <v>27630</v>
      </c>
      <c r="F489" s="137">
        <v>9671</v>
      </c>
      <c r="G489" t="s">
        <v>832</v>
      </c>
    </row>
    <row r="490" spans="2:7" ht="14.45" x14ac:dyDescent="0.3">
      <c r="B490" s="135">
        <v>45301</v>
      </c>
      <c r="C490" s="136" t="s">
        <v>784</v>
      </c>
      <c r="D490" s="136" t="s">
        <v>724</v>
      </c>
      <c r="E490" s="140">
        <v>7840</v>
      </c>
      <c r="F490" s="137">
        <v>0</v>
      </c>
    </row>
    <row r="491" spans="2:7" ht="14.45" x14ac:dyDescent="0.3">
      <c r="B491" s="135">
        <v>45303</v>
      </c>
      <c r="C491" s="136" t="s">
        <v>785</v>
      </c>
      <c r="D491" s="136" t="s">
        <v>726</v>
      </c>
      <c r="E491" s="140">
        <v>7840</v>
      </c>
      <c r="F491" s="140">
        <v>0</v>
      </c>
      <c r="G491" s="44"/>
    </row>
    <row r="492" spans="2:7" ht="14.45" x14ac:dyDescent="0.3">
      <c r="B492" s="135">
        <v>45307</v>
      </c>
      <c r="C492" s="136" t="s">
        <v>786</v>
      </c>
      <c r="D492" s="136" t="s">
        <v>732</v>
      </c>
      <c r="E492" s="140">
        <v>7448</v>
      </c>
      <c r="F492" s="137">
        <v>0</v>
      </c>
    </row>
    <row r="493" spans="2:7" ht="14.45" x14ac:dyDescent="0.3">
      <c r="B493" s="135">
        <v>45308</v>
      </c>
      <c r="C493" s="136" t="s">
        <v>787</v>
      </c>
      <c r="D493" s="136" t="s">
        <v>734</v>
      </c>
      <c r="E493" s="140">
        <v>7840</v>
      </c>
      <c r="F493" s="140">
        <v>0</v>
      </c>
    </row>
    <row r="494" spans="2:7" ht="14.45" x14ac:dyDescent="0.3">
      <c r="B494" s="135">
        <v>45308</v>
      </c>
      <c r="C494" s="136" t="s">
        <v>788</v>
      </c>
      <c r="D494" s="136" t="s">
        <v>789</v>
      </c>
      <c r="E494" s="140">
        <v>22412</v>
      </c>
      <c r="F494" s="137">
        <v>1494</v>
      </c>
    </row>
    <row r="495" spans="2:7" ht="14.45" x14ac:dyDescent="0.3">
      <c r="B495" s="135">
        <v>45309</v>
      </c>
      <c r="C495" s="136" t="s">
        <v>790</v>
      </c>
      <c r="D495" s="136" t="s">
        <v>736</v>
      </c>
      <c r="E495" s="140">
        <v>7350</v>
      </c>
      <c r="F495" s="140">
        <v>490</v>
      </c>
    </row>
    <row r="496" spans="2:7" ht="14.45" x14ac:dyDescent="0.3">
      <c r="B496" s="135">
        <v>45310</v>
      </c>
      <c r="C496" s="136" t="s">
        <v>791</v>
      </c>
      <c r="D496" s="136" t="s">
        <v>742</v>
      </c>
      <c r="E496" s="140">
        <v>7644</v>
      </c>
      <c r="F496" s="137">
        <v>0</v>
      </c>
    </row>
    <row r="497" spans="2:6" ht="14.45" x14ac:dyDescent="0.3">
      <c r="B497" s="135">
        <v>45310</v>
      </c>
      <c r="C497" s="136" t="s">
        <v>792</v>
      </c>
      <c r="D497" s="136" t="s">
        <v>793</v>
      </c>
      <c r="E497" s="140">
        <v>2000</v>
      </c>
      <c r="F497" s="137"/>
    </row>
    <row r="498" spans="2:6" ht="14.45" x14ac:dyDescent="0.3">
      <c r="B498" s="135">
        <v>45312</v>
      </c>
      <c r="C498" s="136" t="s">
        <v>794</v>
      </c>
      <c r="D498" s="136" t="s">
        <v>738</v>
      </c>
      <c r="E498" s="140">
        <v>7840</v>
      </c>
      <c r="F498" s="140">
        <v>0</v>
      </c>
    </row>
    <row r="499" spans="2:6" ht="14.45" x14ac:dyDescent="0.3">
      <c r="B499" s="135">
        <v>45313</v>
      </c>
      <c r="C499" s="136" t="s">
        <v>795</v>
      </c>
      <c r="D499" s="136" t="s">
        <v>796</v>
      </c>
      <c r="E499" s="140">
        <v>2000</v>
      </c>
      <c r="F499" s="137">
        <v>0</v>
      </c>
    </row>
    <row r="500" spans="2:6" ht="14.45" x14ac:dyDescent="0.3">
      <c r="B500" s="135">
        <v>45313</v>
      </c>
      <c r="C500" s="136" t="s">
        <v>797</v>
      </c>
      <c r="D500" s="136" t="s">
        <v>798</v>
      </c>
      <c r="E500" s="140">
        <v>2000</v>
      </c>
      <c r="F500" s="137"/>
    </row>
    <row r="501" spans="2:6" ht="14.45" x14ac:dyDescent="0.3">
      <c r="B501" s="135">
        <v>45313</v>
      </c>
      <c r="C501" s="136" t="s">
        <v>799</v>
      </c>
      <c r="D501" s="136" t="s">
        <v>800</v>
      </c>
      <c r="E501" s="140">
        <v>2000</v>
      </c>
      <c r="F501" s="137"/>
    </row>
    <row r="502" spans="2:6" ht="14.45" x14ac:dyDescent="0.3">
      <c r="B502" s="135">
        <v>45313</v>
      </c>
      <c r="C502" s="136" t="s">
        <v>801</v>
      </c>
      <c r="D502" s="136" t="s">
        <v>740</v>
      </c>
      <c r="E502" s="140">
        <v>7840</v>
      </c>
      <c r="F502" s="137"/>
    </row>
    <row r="503" spans="2:6" ht="14.45" x14ac:dyDescent="0.3">
      <c r="B503" s="135">
        <v>45313</v>
      </c>
      <c r="C503" s="136" t="s">
        <v>802</v>
      </c>
      <c r="D503" s="136" t="s">
        <v>803</v>
      </c>
      <c r="E503" s="140">
        <v>6860</v>
      </c>
      <c r="F503" s="137">
        <v>392</v>
      </c>
    </row>
    <row r="504" spans="2:6" ht="14.45" x14ac:dyDescent="0.3">
      <c r="B504" s="135">
        <v>45313</v>
      </c>
      <c r="C504" s="136" t="s">
        <v>804</v>
      </c>
      <c r="D504" s="136" t="s">
        <v>744</v>
      </c>
      <c r="E504" s="140">
        <v>7150</v>
      </c>
      <c r="F504" s="140">
        <v>1064</v>
      </c>
    </row>
    <row r="505" spans="2:6" ht="14.45" x14ac:dyDescent="0.3">
      <c r="B505" s="135">
        <v>45314</v>
      </c>
      <c r="C505" s="136" t="s">
        <v>805</v>
      </c>
      <c r="D505" s="136" t="s">
        <v>746</v>
      </c>
      <c r="E505" s="140">
        <v>180000</v>
      </c>
      <c r="F505" s="137">
        <v>0</v>
      </c>
    </row>
    <row r="506" spans="2:6" ht="14.45" x14ac:dyDescent="0.3">
      <c r="B506" s="135">
        <v>45314</v>
      </c>
      <c r="C506" s="136" t="s">
        <v>806</v>
      </c>
      <c r="D506" s="136" t="s">
        <v>748</v>
      </c>
      <c r="E506" s="140">
        <v>7350</v>
      </c>
      <c r="F506" s="140">
        <v>490</v>
      </c>
    </row>
    <row r="507" spans="2:6" ht="14.45" x14ac:dyDescent="0.3">
      <c r="B507" s="135">
        <v>45315</v>
      </c>
      <c r="C507" s="136" t="s">
        <v>807</v>
      </c>
      <c r="D507" s="136" t="s">
        <v>808</v>
      </c>
      <c r="E507" s="140">
        <v>2000</v>
      </c>
      <c r="F507" s="137">
        <v>0</v>
      </c>
    </row>
    <row r="508" spans="2:6" ht="28.9" x14ac:dyDescent="0.3">
      <c r="B508" s="135">
        <v>45316</v>
      </c>
      <c r="C508" s="136" t="s">
        <v>809</v>
      </c>
      <c r="D508" s="136" t="s">
        <v>750</v>
      </c>
      <c r="E508" s="140">
        <v>12159</v>
      </c>
      <c r="F508" s="140">
        <v>0</v>
      </c>
    </row>
    <row r="509" spans="2:6" ht="14.45" x14ac:dyDescent="0.3">
      <c r="B509" s="135">
        <v>45317</v>
      </c>
      <c r="C509" s="136" t="s">
        <v>810</v>
      </c>
      <c r="D509" s="136" t="s">
        <v>811</v>
      </c>
      <c r="E509" s="140">
        <v>15790</v>
      </c>
      <c r="F509" s="140">
        <v>0</v>
      </c>
    </row>
    <row r="510" spans="2:6" ht="14.45" x14ac:dyDescent="0.3">
      <c r="B510" s="135">
        <v>45317</v>
      </c>
      <c r="C510" s="136" t="s">
        <v>812</v>
      </c>
      <c r="D510" s="136" t="s">
        <v>752</v>
      </c>
      <c r="E510" s="140">
        <v>7840</v>
      </c>
      <c r="F510" s="140"/>
    </row>
    <row r="511" spans="2:6" ht="28.9" x14ac:dyDescent="0.3">
      <c r="B511" s="135">
        <v>45320</v>
      </c>
      <c r="C511" s="136" t="s">
        <v>813</v>
      </c>
      <c r="D511" s="136" t="s">
        <v>754</v>
      </c>
      <c r="E511" s="140">
        <v>7448</v>
      </c>
      <c r="F511" s="140">
        <v>392</v>
      </c>
    </row>
    <row r="512" spans="2:6" ht="14.45" x14ac:dyDescent="0.3">
      <c r="B512" s="135">
        <v>45320</v>
      </c>
      <c r="C512" s="136" t="s">
        <v>814</v>
      </c>
      <c r="D512" s="136" t="s">
        <v>756</v>
      </c>
      <c r="E512" s="140">
        <v>7252</v>
      </c>
      <c r="F512" s="140"/>
    </row>
    <row r="513" spans="2:6" ht="14.45" x14ac:dyDescent="0.3">
      <c r="B513" s="135">
        <v>45321</v>
      </c>
      <c r="C513" s="136" t="s">
        <v>815</v>
      </c>
      <c r="D513" s="136" t="s">
        <v>816</v>
      </c>
      <c r="E513" s="140">
        <v>19036</v>
      </c>
      <c r="F513" s="140">
        <v>0</v>
      </c>
    </row>
    <row r="514" spans="2:6" ht="14.45" x14ac:dyDescent="0.3">
      <c r="B514" s="135">
        <v>45321</v>
      </c>
      <c r="C514" s="136" t="s">
        <v>817</v>
      </c>
      <c r="D514" s="136" t="s">
        <v>767</v>
      </c>
      <c r="E514" s="140">
        <v>14076</v>
      </c>
      <c r="F514" s="140"/>
    </row>
    <row r="515" spans="2:6" ht="14.45" x14ac:dyDescent="0.3">
      <c r="B515" s="135">
        <v>45322</v>
      </c>
      <c r="C515" s="136" t="s">
        <v>818</v>
      </c>
      <c r="D515" s="136" t="s">
        <v>759</v>
      </c>
      <c r="E515" s="140">
        <v>7350</v>
      </c>
      <c r="F515" s="140">
        <v>490</v>
      </c>
    </row>
    <row r="516" spans="2:6" ht="14.45" x14ac:dyDescent="0.3">
      <c r="B516" s="135">
        <v>45322</v>
      </c>
      <c r="C516" s="136" t="s">
        <v>819</v>
      </c>
      <c r="D516" s="136" t="s">
        <v>761</v>
      </c>
      <c r="E516" s="140">
        <v>7840</v>
      </c>
      <c r="F516" s="140"/>
    </row>
    <row r="517" spans="2:6" ht="14.45" x14ac:dyDescent="0.3">
      <c r="B517" s="135">
        <v>45322</v>
      </c>
      <c r="C517" s="136" t="s">
        <v>820</v>
      </c>
      <c r="D517" s="136" t="s">
        <v>763</v>
      </c>
      <c r="E517" s="140">
        <v>7840</v>
      </c>
      <c r="F517" s="140"/>
    </row>
    <row r="518" spans="2:6" ht="14.45" x14ac:dyDescent="0.3">
      <c r="B518" s="135">
        <v>45322</v>
      </c>
      <c r="C518" s="136" t="s">
        <v>821</v>
      </c>
      <c r="D518" s="136" t="s">
        <v>765</v>
      </c>
      <c r="E518" s="140">
        <v>13931</v>
      </c>
      <c r="F518" s="140"/>
    </row>
    <row r="519" spans="2:6" ht="14.45" x14ac:dyDescent="0.3">
      <c r="B519" s="135">
        <v>45322</v>
      </c>
      <c r="C519" s="136" t="s">
        <v>822</v>
      </c>
      <c r="D519" s="136" t="s">
        <v>769</v>
      </c>
      <c r="E519" s="140">
        <v>7252</v>
      </c>
      <c r="F519" s="140"/>
    </row>
    <row r="520" spans="2:6" ht="14.45" x14ac:dyDescent="0.3">
      <c r="B520" s="135">
        <v>45322</v>
      </c>
      <c r="C520" s="136" t="s">
        <v>823</v>
      </c>
      <c r="D520" s="136" t="s">
        <v>824</v>
      </c>
      <c r="E520" s="140">
        <v>9800</v>
      </c>
      <c r="F520" s="140">
        <v>3232</v>
      </c>
    </row>
    <row r="521" spans="2:6" ht="14.45" x14ac:dyDescent="0.3">
      <c r="B521" s="135">
        <v>45322</v>
      </c>
      <c r="C521" s="136" t="s">
        <v>825</v>
      </c>
      <c r="D521" s="136" t="s">
        <v>771</v>
      </c>
      <c r="E521" s="140">
        <v>7840</v>
      </c>
      <c r="F521" s="140">
        <v>0</v>
      </c>
    </row>
    <row r="522" spans="2:6" ht="14.45" x14ac:dyDescent="0.3">
      <c r="B522" s="135">
        <v>45322</v>
      </c>
      <c r="C522" s="136" t="s">
        <v>826</v>
      </c>
      <c r="D522" s="136" t="s">
        <v>773</v>
      </c>
      <c r="E522" s="140">
        <v>14454</v>
      </c>
      <c r="F522" s="140">
        <v>2126</v>
      </c>
    </row>
    <row r="523" spans="2:6" ht="14.45" x14ac:dyDescent="0.3">
      <c r="B523" s="135"/>
      <c r="C523" s="136"/>
      <c r="D523" s="136"/>
    </row>
    <row r="524" spans="2:6" ht="14.45" x14ac:dyDescent="0.3">
      <c r="D524" s="143" t="s">
        <v>827</v>
      </c>
      <c r="E524" s="142">
        <f>SUM(E484:E523)</f>
        <v>517126</v>
      </c>
    </row>
    <row r="525" spans="2:6" ht="28.9" x14ac:dyDescent="0.3">
      <c r="D525" s="143" t="s">
        <v>833</v>
      </c>
      <c r="E525" s="142">
        <v>-27630</v>
      </c>
    </row>
    <row r="526" spans="2:6" ht="14.45" x14ac:dyDescent="0.3">
      <c r="D526" s="143" t="s">
        <v>828</v>
      </c>
      <c r="E526" s="142">
        <v>2334677</v>
      </c>
    </row>
    <row r="527" spans="2:6" ht="14.45" x14ac:dyDescent="0.3">
      <c r="D527" s="141" t="s">
        <v>411</v>
      </c>
      <c r="E527" s="146">
        <f>SUM(E524:E526)</f>
        <v>2824173</v>
      </c>
    </row>
    <row r="529" spans="2:6" ht="14.45" x14ac:dyDescent="0.3">
      <c r="E529" s="142"/>
    </row>
    <row r="531" spans="2:6" ht="18.75" x14ac:dyDescent="0.3">
      <c r="B531" s="171" t="s">
        <v>713</v>
      </c>
      <c r="C531" s="171"/>
      <c r="D531" s="171"/>
      <c r="E531" s="171"/>
    </row>
    <row r="532" spans="2:6" ht="18" x14ac:dyDescent="0.35">
      <c r="B532" s="171" t="s">
        <v>774</v>
      </c>
      <c r="C532" s="171"/>
      <c r="D532" s="171"/>
      <c r="E532" s="171"/>
    </row>
    <row r="533" spans="2:6" ht="18" x14ac:dyDescent="0.35">
      <c r="B533" s="172" t="s">
        <v>868</v>
      </c>
      <c r="C533" s="173"/>
      <c r="D533" s="173"/>
      <c r="E533" s="173"/>
    </row>
    <row r="534" spans="2:6" x14ac:dyDescent="0.25">
      <c r="B534" s="174" t="s">
        <v>1</v>
      </c>
      <c r="C534" s="174" t="s">
        <v>83</v>
      </c>
      <c r="D534" s="175" t="s">
        <v>716</v>
      </c>
      <c r="E534" s="175" t="s">
        <v>86</v>
      </c>
      <c r="F534" s="170" t="s">
        <v>775</v>
      </c>
    </row>
    <row r="535" spans="2:6" x14ac:dyDescent="0.25">
      <c r="B535" s="174"/>
      <c r="C535" s="174"/>
      <c r="D535" s="175"/>
      <c r="E535" s="175"/>
      <c r="F535" s="170"/>
    </row>
    <row r="536" spans="2:6" ht="14.45" x14ac:dyDescent="0.3">
      <c r="B536" s="135">
        <v>45324</v>
      </c>
      <c r="C536" s="136" t="s">
        <v>869</v>
      </c>
      <c r="D536" s="136" t="s">
        <v>895</v>
      </c>
      <c r="E536" s="140">
        <v>32112</v>
      </c>
      <c r="F536" s="137">
        <v>4015</v>
      </c>
    </row>
    <row r="537" spans="2:6" ht="28.9" x14ac:dyDescent="0.3">
      <c r="B537" s="135">
        <v>45330</v>
      </c>
      <c r="C537" s="136" t="s">
        <v>870</v>
      </c>
      <c r="D537" s="136" t="s">
        <v>896</v>
      </c>
      <c r="E537" s="140">
        <v>16772</v>
      </c>
      <c r="F537" s="137">
        <v>0</v>
      </c>
    </row>
    <row r="538" spans="2:6" ht="14.45" x14ac:dyDescent="0.3">
      <c r="B538" s="135">
        <v>45331</v>
      </c>
      <c r="C538" s="136" t="s">
        <v>871</v>
      </c>
      <c r="D538" s="136" t="s">
        <v>897</v>
      </c>
      <c r="E538" s="140">
        <v>89100</v>
      </c>
      <c r="F538" s="137">
        <v>26227</v>
      </c>
    </row>
    <row r="539" spans="2:6" ht="14.45" x14ac:dyDescent="0.3">
      <c r="B539" s="135">
        <v>45333</v>
      </c>
      <c r="C539" s="136" t="s">
        <v>872</v>
      </c>
      <c r="D539" s="136" t="s">
        <v>898</v>
      </c>
      <c r="E539" s="140">
        <v>11784</v>
      </c>
      <c r="F539" s="137">
        <v>2945</v>
      </c>
    </row>
    <row r="540" spans="2:6" ht="14.45" x14ac:dyDescent="0.3">
      <c r="B540" s="135">
        <v>45335</v>
      </c>
      <c r="C540" s="136" t="s">
        <v>873</v>
      </c>
      <c r="D540" s="136" t="s">
        <v>899</v>
      </c>
      <c r="E540" s="140">
        <v>9500</v>
      </c>
      <c r="F540" s="137">
        <v>1298</v>
      </c>
    </row>
    <row r="541" spans="2:6" ht="14.45" x14ac:dyDescent="0.3">
      <c r="B541" s="135">
        <v>45335</v>
      </c>
      <c r="C541" s="136" t="s">
        <v>874</v>
      </c>
      <c r="D541" s="136" t="s">
        <v>900</v>
      </c>
      <c r="E541" s="140">
        <v>7840</v>
      </c>
      <c r="F541" s="137">
        <v>980</v>
      </c>
    </row>
    <row r="542" spans="2:6" ht="14.45" x14ac:dyDescent="0.3">
      <c r="B542" s="135">
        <v>45336</v>
      </c>
      <c r="C542" s="136" t="s">
        <v>875</v>
      </c>
      <c r="D542" s="136" t="s">
        <v>901</v>
      </c>
      <c r="E542" s="140">
        <v>16425</v>
      </c>
      <c r="F542" s="137">
        <v>1825</v>
      </c>
    </row>
    <row r="543" spans="2:6" ht="14.45" x14ac:dyDescent="0.3">
      <c r="B543" s="135">
        <v>45337</v>
      </c>
      <c r="C543" s="136" t="s">
        <v>876</v>
      </c>
      <c r="D543" s="136" t="s">
        <v>902</v>
      </c>
      <c r="E543" s="140">
        <v>8820</v>
      </c>
      <c r="F543" s="137"/>
    </row>
    <row r="544" spans="2:6" ht="14.45" x14ac:dyDescent="0.3">
      <c r="B544" s="135">
        <v>45344</v>
      </c>
      <c r="C544" s="136" t="s">
        <v>877</v>
      </c>
      <c r="D544" s="136" t="s">
        <v>903</v>
      </c>
      <c r="E544" s="140">
        <v>8600</v>
      </c>
      <c r="F544" s="137">
        <v>0</v>
      </c>
    </row>
    <row r="545" spans="2:7" ht="14.45" x14ac:dyDescent="0.3">
      <c r="B545" s="135">
        <v>45345</v>
      </c>
      <c r="C545" s="136" t="s">
        <v>878</v>
      </c>
      <c r="D545" s="136" t="s">
        <v>904</v>
      </c>
      <c r="E545" s="140">
        <v>2000</v>
      </c>
      <c r="F545" s="137">
        <v>0</v>
      </c>
    </row>
    <row r="546" spans="2:7" ht="28.9" x14ac:dyDescent="0.3">
      <c r="B546" s="135">
        <v>45345</v>
      </c>
      <c r="C546" s="136" t="s">
        <v>879</v>
      </c>
      <c r="D546" s="136" t="s">
        <v>905</v>
      </c>
      <c r="E546" s="140">
        <v>8820</v>
      </c>
      <c r="F546" s="137">
        <v>0</v>
      </c>
    </row>
    <row r="547" spans="2:7" ht="14.45" x14ac:dyDescent="0.3">
      <c r="B547" s="135">
        <v>45348</v>
      </c>
      <c r="C547" s="136" t="s">
        <v>880</v>
      </c>
      <c r="D547" s="136" t="s">
        <v>906</v>
      </c>
      <c r="E547" s="140">
        <v>7840</v>
      </c>
      <c r="F547" s="137">
        <v>980</v>
      </c>
    </row>
    <row r="548" spans="2:7" ht="14.45" x14ac:dyDescent="0.3">
      <c r="B548" s="135">
        <v>45348</v>
      </c>
      <c r="C548" s="136" t="s">
        <v>881</v>
      </c>
      <c r="D548" s="136" t="s">
        <v>900</v>
      </c>
      <c r="E548" s="140">
        <v>7840</v>
      </c>
      <c r="F548" s="137">
        <v>0</v>
      </c>
      <c r="G548" s="44"/>
    </row>
    <row r="549" spans="2:7" ht="14.45" x14ac:dyDescent="0.3">
      <c r="B549" s="135">
        <v>45349</v>
      </c>
      <c r="C549" s="136" t="s">
        <v>882</v>
      </c>
      <c r="D549" s="136" t="s">
        <v>907</v>
      </c>
      <c r="E549" s="140">
        <v>8379</v>
      </c>
      <c r="F549" s="137">
        <v>0</v>
      </c>
      <c r="G549" s="137">
        <v>0</v>
      </c>
    </row>
    <row r="550" spans="2:7" ht="14.45" x14ac:dyDescent="0.3">
      <c r="B550" s="135">
        <v>45350</v>
      </c>
      <c r="C550" s="136" t="s">
        <v>883</v>
      </c>
      <c r="D550" s="136" t="s">
        <v>908</v>
      </c>
      <c r="E550" s="140">
        <v>15737</v>
      </c>
      <c r="F550" s="137">
        <v>0</v>
      </c>
      <c r="G550" s="137">
        <v>0</v>
      </c>
    </row>
    <row r="551" spans="2:7" ht="14.45" x14ac:dyDescent="0.3">
      <c r="B551" s="135">
        <v>45350</v>
      </c>
      <c r="C551" s="136" t="s">
        <v>884</v>
      </c>
      <c r="D551" s="136" t="s">
        <v>909</v>
      </c>
      <c r="E551" s="140">
        <v>8170</v>
      </c>
      <c r="F551" s="137">
        <v>430</v>
      </c>
      <c r="G551" s="137">
        <v>0</v>
      </c>
    </row>
    <row r="552" spans="2:7" ht="14.45" x14ac:dyDescent="0.3">
      <c r="B552" s="135">
        <v>45351</v>
      </c>
      <c r="C552" s="136" t="s">
        <v>885</v>
      </c>
      <c r="D552" s="136" t="s">
        <v>910</v>
      </c>
      <c r="E552" s="140">
        <v>8820</v>
      </c>
      <c r="F552" s="137">
        <v>0</v>
      </c>
      <c r="G552" s="137">
        <v>0</v>
      </c>
    </row>
    <row r="553" spans="2:7" ht="14.45" x14ac:dyDescent="0.3">
      <c r="B553" s="135">
        <v>45351</v>
      </c>
      <c r="C553" s="136" t="s">
        <v>886</v>
      </c>
      <c r="D553" s="136" t="s">
        <v>911</v>
      </c>
      <c r="E553" s="140">
        <v>8820</v>
      </c>
      <c r="F553" s="137">
        <v>0</v>
      </c>
      <c r="G553" s="137">
        <v>0</v>
      </c>
    </row>
    <row r="554" spans="2:7" ht="28.9" x14ac:dyDescent="0.3">
      <c r="B554" s="135">
        <v>45351</v>
      </c>
      <c r="C554" s="136" t="s">
        <v>887</v>
      </c>
      <c r="D554" s="136" t="s">
        <v>912</v>
      </c>
      <c r="E554" s="140">
        <v>8379</v>
      </c>
      <c r="F554" s="137">
        <v>0</v>
      </c>
      <c r="G554" s="137">
        <v>0</v>
      </c>
    </row>
    <row r="555" spans="2:7" ht="14.45" x14ac:dyDescent="0.3">
      <c r="B555" s="135">
        <v>45351</v>
      </c>
      <c r="C555" s="136" t="s">
        <v>888</v>
      </c>
      <c r="D555" s="136" t="s">
        <v>913</v>
      </c>
      <c r="E555" s="140">
        <v>7889</v>
      </c>
      <c r="F555" s="137">
        <v>490</v>
      </c>
      <c r="G555" s="137">
        <v>0</v>
      </c>
    </row>
    <row r="556" spans="2:7" ht="14.45" x14ac:dyDescent="0.3">
      <c r="B556" s="135">
        <v>45351</v>
      </c>
      <c r="C556" s="136" t="s">
        <v>889</v>
      </c>
      <c r="D556" s="136" t="s">
        <v>914</v>
      </c>
      <c r="E556" s="140">
        <v>2000</v>
      </c>
      <c r="F556" s="137">
        <v>0</v>
      </c>
      <c r="G556" s="137">
        <v>0</v>
      </c>
    </row>
    <row r="557" spans="2:7" ht="14.45" x14ac:dyDescent="0.3">
      <c r="B557" s="135">
        <v>45351</v>
      </c>
      <c r="C557" s="136" t="s">
        <v>890</v>
      </c>
      <c r="D557" s="136" t="s">
        <v>915</v>
      </c>
      <c r="E557" s="140">
        <v>8820</v>
      </c>
      <c r="F557" s="137">
        <v>0</v>
      </c>
      <c r="G557" s="137">
        <v>0</v>
      </c>
    </row>
    <row r="558" spans="2:7" ht="14.45" x14ac:dyDescent="0.3">
      <c r="B558" s="135">
        <v>45351</v>
      </c>
      <c r="C558" s="136" t="s">
        <v>891</v>
      </c>
      <c r="D558" s="136" t="s">
        <v>916</v>
      </c>
      <c r="E558" s="140">
        <v>8820</v>
      </c>
      <c r="F558" s="137">
        <v>0</v>
      </c>
      <c r="G558" s="137">
        <v>0</v>
      </c>
    </row>
    <row r="559" spans="2:7" x14ac:dyDescent="0.25">
      <c r="B559" s="135">
        <v>45351</v>
      </c>
      <c r="C559" s="136" t="s">
        <v>892</v>
      </c>
      <c r="D559" s="136" t="s">
        <v>917</v>
      </c>
      <c r="E559" s="140">
        <v>8428</v>
      </c>
      <c r="F559" s="137">
        <v>0</v>
      </c>
      <c r="G559" s="137">
        <v>0</v>
      </c>
    </row>
    <row r="560" spans="2:7" ht="14.45" x14ac:dyDescent="0.3">
      <c r="B560" s="135">
        <v>45351</v>
      </c>
      <c r="C560" s="136" t="s">
        <v>893</v>
      </c>
      <c r="D560" s="136" t="s">
        <v>918</v>
      </c>
      <c r="E560" s="140">
        <v>8820</v>
      </c>
      <c r="F560" s="137">
        <v>0</v>
      </c>
      <c r="G560" s="137">
        <v>0</v>
      </c>
    </row>
    <row r="561" spans="2:7" ht="14.45" x14ac:dyDescent="0.3">
      <c r="B561" s="135">
        <v>45351</v>
      </c>
      <c r="C561" s="136" t="s">
        <v>894</v>
      </c>
      <c r="D561" s="136" t="s">
        <v>919</v>
      </c>
      <c r="E561" s="140">
        <v>8820</v>
      </c>
      <c r="F561" s="137">
        <v>0</v>
      </c>
      <c r="G561" s="137">
        <v>0</v>
      </c>
    </row>
    <row r="563" spans="2:7" ht="14.45" x14ac:dyDescent="0.3">
      <c r="D563" s="143" t="s">
        <v>920</v>
      </c>
      <c r="E563" s="142">
        <f>SUM(E536:E562)</f>
        <v>339355</v>
      </c>
    </row>
    <row r="568" spans="2:7" ht="18.75" x14ac:dyDescent="0.3">
      <c r="B568" s="171" t="s">
        <v>713</v>
      </c>
      <c r="C568" s="171"/>
      <c r="D568" s="171"/>
      <c r="E568" s="171"/>
    </row>
    <row r="569" spans="2:7" ht="18" x14ac:dyDescent="0.35">
      <c r="B569" s="171" t="s">
        <v>774</v>
      </c>
      <c r="C569" s="171"/>
      <c r="D569" s="171"/>
      <c r="E569" s="171"/>
    </row>
    <row r="570" spans="2:7" ht="18" x14ac:dyDescent="0.35">
      <c r="B570" s="172" t="s">
        <v>969</v>
      </c>
      <c r="C570" s="173"/>
      <c r="D570" s="173"/>
      <c r="E570" s="173"/>
    </row>
    <row r="571" spans="2:7" x14ac:dyDescent="0.25">
      <c r="B571" s="174" t="s">
        <v>1</v>
      </c>
      <c r="C571" s="174" t="s">
        <v>83</v>
      </c>
      <c r="D571" s="175" t="s">
        <v>716</v>
      </c>
      <c r="E571" s="175" t="s">
        <v>86</v>
      </c>
      <c r="F571" s="170" t="s">
        <v>775</v>
      </c>
    </row>
    <row r="572" spans="2:7" x14ac:dyDescent="0.25">
      <c r="B572" s="174"/>
      <c r="C572" s="174"/>
      <c r="D572" s="175"/>
      <c r="E572" s="175"/>
      <c r="F572" s="170"/>
    </row>
    <row r="573" spans="2:7" x14ac:dyDescent="0.25">
      <c r="B573" s="135">
        <v>45355</v>
      </c>
      <c r="C573" s="136" t="s">
        <v>970</v>
      </c>
      <c r="D573" s="136" t="s">
        <v>986</v>
      </c>
      <c r="E573" s="140">
        <v>8820</v>
      </c>
      <c r="F573" s="137">
        <v>490</v>
      </c>
    </row>
    <row r="574" spans="2:7" ht="14.45" x14ac:dyDescent="0.3">
      <c r="B574" s="135">
        <v>45355</v>
      </c>
      <c r="C574" s="136" t="s">
        <v>971</v>
      </c>
      <c r="D574" s="136" t="s">
        <v>987</v>
      </c>
      <c r="E574" s="140">
        <v>9800</v>
      </c>
      <c r="F574" s="137" t="s">
        <v>1000</v>
      </c>
    </row>
    <row r="575" spans="2:7" ht="14.45" x14ac:dyDescent="0.3">
      <c r="B575" s="135">
        <v>45357</v>
      </c>
      <c r="C575" s="136" t="s">
        <v>972</v>
      </c>
      <c r="D575" s="136" t="s">
        <v>988</v>
      </c>
      <c r="E575" s="140">
        <v>2000</v>
      </c>
    </row>
    <row r="576" spans="2:7" ht="14.45" x14ac:dyDescent="0.3">
      <c r="B576" s="135">
        <v>45357</v>
      </c>
      <c r="C576" s="136" t="s">
        <v>973</v>
      </c>
      <c r="D576" s="136" t="s">
        <v>989</v>
      </c>
      <c r="E576" s="140">
        <v>2000</v>
      </c>
    </row>
    <row r="577" spans="2:6" ht="14.45" x14ac:dyDescent="0.3">
      <c r="B577" s="135">
        <v>45359</v>
      </c>
      <c r="C577" s="136" t="s">
        <v>974</v>
      </c>
      <c r="D577" s="136" t="s">
        <v>990</v>
      </c>
      <c r="E577" s="140">
        <v>9218</v>
      </c>
      <c r="F577" s="137">
        <v>572</v>
      </c>
    </row>
    <row r="578" spans="2:6" ht="14.45" x14ac:dyDescent="0.3">
      <c r="B578" s="135">
        <v>45366</v>
      </c>
      <c r="C578" s="136" t="s">
        <v>975</v>
      </c>
      <c r="D578" s="136" t="s">
        <v>991</v>
      </c>
      <c r="E578" s="140">
        <v>4900</v>
      </c>
      <c r="F578" s="137">
        <v>0</v>
      </c>
    </row>
    <row r="579" spans="2:6" ht="14.45" x14ac:dyDescent="0.3">
      <c r="B579" s="135"/>
      <c r="C579" s="136" t="s">
        <v>976</v>
      </c>
      <c r="D579" s="136" t="s">
        <v>930</v>
      </c>
      <c r="E579" s="140"/>
      <c r="F579" s="137"/>
    </row>
    <row r="580" spans="2:6" ht="28.9" x14ac:dyDescent="0.3">
      <c r="B580" s="135">
        <v>45371</v>
      </c>
      <c r="C580" s="136" t="s">
        <v>977</v>
      </c>
      <c r="D580" s="136" t="s">
        <v>992</v>
      </c>
      <c r="E580" s="140">
        <v>35000</v>
      </c>
      <c r="F580" s="137">
        <v>8621</v>
      </c>
    </row>
    <row r="581" spans="2:6" ht="14.45" x14ac:dyDescent="0.3">
      <c r="B581" s="135">
        <v>45372</v>
      </c>
      <c r="C581" s="136" t="s">
        <v>978</v>
      </c>
      <c r="D581" s="136" t="s">
        <v>993</v>
      </c>
      <c r="E581" s="140">
        <v>39074</v>
      </c>
      <c r="F581" s="137">
        <v>0</v>
      </c>
    </row>
    <row r="582" spans="2:6" ht="14.45" x14ac:dyDescent="0.3">
      <c r="B582" s="135">
        <v>45372</v>
      </c>
      <c r="C582" s="136" t="s">
        <v>979</v>
      </c>
      <c r="D582" s="136" t="s">
        <v>994</v>
      </c>
      <c r="E582" s="140">
        <v>9310</v>
      </c>
      <c r="F582" s="137"/>
    </row>
    <row r="583" spans="2:6" ht="14.45" x14ac:dyDescent="0.3">
      <c r="B583" s="135">
        <v>45373</v>
      </c>
      <c r="C583" s="136" t="s">
        <v>980</v>
      </c>
      <c r="D583" s="136" t="s">
        <v>995</v>
      </c>
      <c r="E583" s="140">
        <v>9310</v>
      </c>
      <c r="F583" s="137">
        <v>0</v>
      </c>
    </row>
    <row r="584" spans="2:6" ht="14.45" x14ac:dyDescent="0.3">
      <c r="B584" s="135">
        <v>45373</v>
      </c>
      <c r="C584" s="136" t="s">
        <v>981</v>
      </c>
      <c r="D584" s="136" t="s">
        <v>996</v>
      </c>
      <c r="E584" s="140">
        <v>58191</v>
      </c>
      <c r="F584" s="137">
        <v>0</v>
      </c>
    </row>
    <row r="585" spans="2:6" ht="14.45" x14ac:dyDescent="0.3">
      <c r="B585" s="135">
        <v>45375</v>
      </c>
      <c r="C585" s="136" t="s">
        <v>982</v>
      </c>
      <c r="D585" s="136" t="s">
        <v>997</v>
      </c>
      <c r="E585" s="140">
        <v>4900</v>
      </c>
      <c r="F585" s="137">
        <v>0</v>
      </c>
    </row>
    <row r="586" spans="2:6" ht="14.45" x14ac:dyDescent="0.3">
      <c r="B586" s="135"/>
      <c r="C586" s="136" t="s">
        <v>983</v>
      </c>
      <c r="D586" s="136" t="s">
        <v>930</v>
      </c>
      <c r="E586" s="140">
        <v>0</v>
      </c>
      <c r="F586" s="137"/>
    </row>
    <row r="587" spans="2:6" ht="14.45" x14ac:dyDescent="0.3">
      <c r="B587" s="135">
        <v>45378</v>
      </c>
      <c r="C587" s="136" t="s">
        <v>984</v>
      </c>
      <c r="D587" s="136" t="s">
        <v>998</v>
      </c>
      <c r="E587" s="140">
        <v>8820</v>
      </c>
      <c r="F587" s="137">
        <v>490</v>
      </c>
    </row>
    <row r="588" spans="2:6" ht="14.45" x14ac:dyDescent="0.3">
      <c r="B588" s="135">
        <v>45378</v>
      </c>
      <c r="C588" s="136" t="s">
        <v>985</v>
      </c>
      <c r="D588" s="136" t="s">
        <v>999</v>
      </c>
      <c r="E588" s="140">
        <v>84860</v>
      </c>
      <c r="F588" s="137">
        <v>0</v>
      </c>
    </row>
    <row r="590" spans="2:6" ht="14.45" x14ac:dyDescent="0.3">
      <c r="D590" s="143" t="s">
        <v>1013</v>
      </c>
      <c r="E590" s="142">
        <f>SUM(E573:E589)</f>
        <v>286203</v>
      </c>
    </row>
    <row r="592" spans="2:6" ht="14.45" x14ac:dyDescent="0.3">
      <c r="E592" s="142"/>
    </row>
    <row r="595" spans="2:6" ht="18.75" x14ac:dyDescent="0.3">
      <c r="B595" s="171" t="s">
        <v>713</v>
      </c>
      <c r="C595" s="171"/>
      <c r="D595" s="171"/>
      <c r="E595" s="171"/>
    </row>
    <row r="596" spans="2:6" ht="18" x14ac:dyDescent="0.35">
      <c r="B596" s="171" t="s">
        <v>774</v>
      </c>
      <c r="C596" s="171"/>
      <c r="D596" s="171"/>
      <c r="E596" s="171"/>
    </row>
    <row r="597" spans="2:6" ht="18" x14ac:dyDescent="0.35">
      <c r="B597" s="172" t="s">
        <v>1033</v>
      </c>
      <c r="C597" s="173"/>
      <c r="D597" s="173"/>
      <c r="E597" s="173"/>
    </row>
    <row r="598" spans="2:6" x14ac:dyDescent="0.25">
      <c r="B598" s="174" t="s">
        <v>1</v>
      </c>
      <c r="C598" s="174" t="s">
        <v>83</v>
      </c>
      <c r="D598" s="175" t="s">
        <v>716</v>
      </c>
      <c r="E598" s="175" t="s">
        <v>86</v>
      </c>
      <c r="F598" s="170" t="s">
        <v>775</v>
      </c>
    </row>
    <row r="599" spans="2:6" x14ac:dyDescent="0.25">
      <c r="B599" s="174"/>
      <c r="C599" s="174"/>
      <c r="D599" s="175"/>
      <c r="E599" s="175"/>
      <c r="F599" s="170"/>
    </row>
    <row r="600" spans="2:6" ht="14.45" x14ac:dyDescent="0.3">
      <c r="B600" s="135">
        <v>45394</v>
      </c>
      <c r="C600" s="136" t="s">
        <v>1034</v>
      </c>
      <c r="D600" s="136" t="s">
        <v>1043</v>
      </c>
      <c r="E600" s="140">
        <v>11447</v>
      </c>
      <c r="F600" s="137">
        <v>490</v>
      </c>
    </row>
    <row r="601" spans="2:6" ht="14.45" x14ac:dyDescent="0.3">
      <c r="B601" s="135">
        <v>45397</v>
      </c>
      <c r="C601" s="136" t="s">
        <v>1035</v>
      </c>
      <c r="D601" s="136" t="s">
        <v>844</v>
      </c>
      <c r="E601" s="140">
        <v>8820</v>
      </c>
      <c r="F601" s="137">
        <v>0</v>
      </c>
    </row>
    <row r="602" spans="2:6" ht="14.45" x14ac:dyDescent="0.3">
      <c r="B602" s="135">
        <v>45398</v>
      </c>
      <c r="C602" s="136" t="s">
        <v>1036</v>
      </c>
      <c r="D602" s="136" t="s">
        <v>1024</v>
      </c>
      <c r="E602" s="140">
        <v>9800</v>
      </c>
      <c r="F602" t="s">
        <v>1000</v>
      </c>
    </row>
    <row r="603" spans="2:6" ht="14.45" x14ac:dyDescent="0.3">
      <c r="B603" s="135">
        <v>45401</v>
      </c>
      <c r="C603" s="136" t="s">
        <v>1037</v>
      </c>
      <c r="D603" s="136" t="s">
        <v>1022</v>
      </c>
      <c r="E603" s="140">
        <v>9800</v>
      </c>
      <c r="F603" t="s">
        <v>1000</v>
      </c>
    </row>
    <row r="604" spans="2:6" ht="14.45" x14ac:dyDescent="0.3">
      <c r="B604" s="135">
        <v>45401</v>
      </c>
      <c r="C604" s="136" t="s">
        <v>1038</v>
      </c>
      <c r="D604" s="136" t="s">
        <v>1044</v>
      </c>
      <c r="E604" s="140">
        <v>15749</v>
      </c>
      <c r="F604" s="137">
        <v>0</v>
      </c>
    </row>
    <row r="605" spans="2:6" ht="14.45" x14ac:dyDescent="0.3">
      <c r="B605" s="135">
        <v>45404</v>
      </c>
      <c r="C605" s="136" t="s">
        <v>1039</v>
      </c>
      <c r="D605" s="136" t="s">
        <v>1045</v>
      </c>
      <c r="E605" s="140">
        <v>7840</v>
      </c>
      <c r="F605" s="137">
        <v>980</v>
      </c>
    </row>
    <row r="606" spans="2:6" ht="14.45" x14ac:dyDescent="0.3">
      <c r="B606" s="135">
        <v>45407</v>
      </c>
      <c r="C606" s="136" t="s">
        <v>1040</v>
      </c>
      <c r="D606" s="136" t="s">
        <v>1046</v>
      </c>
      <c r="E606" s="140">
        <v>7840</v>
      </c>
      <c r="F606" s="137">
        <v>980</v>
      </c>
    </row>
    <row r="607" spans="2:6" ht="14.45" x14ac:dyDescent="0.3">
      <c r="B607" s="135">
        <v>45411</v>
      </c>
      <c r="C607" s="136" t="s">
        <v>1041</v>
      </c>
      <c r="D607" s="136" t="s">
        <v>930</v>
      </c>
      <c r="E607" s="140">
        <v>0</v>
      </c>
      <c r="F607" s="137"/>
    </row>
    <row r="608" spans="2:6" ht="14.45" x14ac:dyDescent="0.3">
      <c r="B608" s="135">
        <v>45412</v>
      </c>
      <c r="C608" s="136" t="s">
        <v>1042</v>
      </c>
      <c r="D608" s="136" t="s">
        <v>1047</v>
      </c>
      <c r="E608" s="140">
        <v>9800</v>
      </c>
      <c r="F608" s="137">
        <v>0</v>
      </c>
    </row>
    <row r="610" spans="2:6" ht="14.45" x14ac:dyDescent="0.3">
      <c r="D610" s="143" t="s">
        <v>1048</v>
      </c>
      <c r="E610" s="142">
        <f>SUM(E600:E609)</f>
        <v>81096</v>
      </c>
    </row>
    <row r="613" spans="2:6" ht="14.45" x14ac:dyDescent="0.3">
      <c r="E613" s="142"/>
    </row>
    <row r="618" spans="2:6" ht="18.75" x14ac:dyDescent="0.3">
      <c r="B618" s="171" t="s">
        <v>713</v>
      </c>
      <c r="C618" s="171"/>
      <c r="D618" s="171"/>
      <c r="E618" s="171"/>
    </row>
    <row r="619" spans="2:6" ht="18" x14ac:dyDescent="0.35">
      <c r="B619" s="171" t="s">
        <v>774</v>
      </c>
      <c r="C619" s="171"/>
      <c r="D619" s="171"/>
      <c r="E619" s="171"/>
    </row>
    <row r="620" spans="2:6" ht="18" x14ac:dyDescent="0.35">
      <c r="B620" s="172" t="s">
        <v>1073</v>
      </c>
      <c r="C620" s="173"/>
      <c r="D620" s="173"/>
      <c r="E620" s="173"/>
    </row>
    <row r="621" spans="2:6" x14ac:dyDescent="0.25">
      <c r="B621" s="174" t="s">
        <v>1</v>
      </c>
      <c r="C621" s="174" t="s">
        <v>83</v>
      </c>
      <c r="D621" s="175" t="s">
        <v>716</v>
      </c>
      <c r="E621" s="175" t="s">
        <v>86</v>
      </c>
      <c r="F621" s="170" t="s">
        <v>775</v>
      </c>
    </row>
    <row r="622" spans="2:6" x14ac:dyDescent="0.25">
      <c r="B622" s="174"/>
      <c r="C622" s="174"/>
      <c r="D622" s="175"/>
      <c r="E622" s="175"/>
      <c r="F622" s="170"/>
    </row>
    <row r="623" spans="2:6" ht="14.45" x14ac:dyDescent="0.3">
      <c r="B623" s="135">
        <v>45420</v>
      </c>
      <c r="C623" s="136" t="s">
        <v>1074</v>
      </c>
      <c r="D623" s="136" t="s">
        <v>1075</v>
      </c>
      <c r="E623" s="148">
        <v>8820</v>
      </c>
      <c r="F623" s="149">
        <v>0</v>
      </c>
    </row>
    <row r="624" spans="2:6" ht="14.45" x14ac:dyDescent="0.3">
      <c r="B624" s="135">
        <v>45436</v>
      </c>
      <c r="C624" s="136" t="s">
        <v>1076</v>
      </c>
      <c r="D624" s="136" t="s">
        <v>1077</v>
      </c>
      <c r="E624" s="148">
        <v>8820</v>
      </c>
      <c r="F624" s="149">
        <v>0</v>
      </c>
    </row>
    <row r="625" spans="2:6" ht="28.9" x14ac:dyDescent="0.3">
      <c r="B625" s="135">
        <v>45439</v>
      </c>
      <c r="C625" s="136" t="s">
        <v>1078</v>
      </c>
      <c r="D625" s="136" t="s">
        <v>1079</v>
      </c>
      <c r="E625" s="148">
        <v>8820</v>
      </c>
      <c r="F625" s="149">
        <v>0</v>
      </c>
    </row>
    <row r="626" spans="2:6" ht="14.45" x14ac:dyDescent="0.3">
      <c r="B626" s="135">
        <v>45439</v>
      </c>
      <c r="C626" s="136" t="s">
        <v>1080</v>
      </c>
      <c r="D626" s="136" t="s">
        <v>1081</v>
      </c>
      <c r="E626" s="148">
        <v>8820</v>
      </c>
      <c r="F626" s="149">
        <v>0</v>
      </c>
    </row>
    <row r="627" spans="2:6" ht="14.45" x14ac:dyDescent="0.3">
      <c r="B627" s="135">
        <v>45443</v>
      </c>
      <c r="C627" s="136" t="s">
        <v>1082</v>
      </c>
      <c r="D627" s="136" t="s">
        <v>1083</v>
      </c>
      <c r="E627" s="148">
        <v>9800</v>
      </c>
      <c r="F627" s="149" t="s">
        <v>1000</v>
      </c>
    </row>
    <row r="628" spans="2:6" ht="14.45" x14ac:dyDescent="0.3">
      <c r="B628" s="135">
        <v>45443</v>
      </c>
      <c r="C628" s="136" t="s">
        <v>1084</v>
      </c>
      <c r="D628" s="136" t="s">
        <v>1085</v>
      </c>
      <c r="E628" s="148">
        <v>12161</v>
      </c>
      <c r="F628" s="149">
        <v>0</v>
      </c>
    </row>
    <row r="629" spans="2:6" ht="14.45" x14ac:dyDescent="0.3">
      <c r="B629" s="135">
        <v>45443</v>
      </c>
      <c r="C629" s="136" t="s">
        <v>1086</v>
      </c>
      <c r="D629" s="136" t="s">
        <v>1087</v>
      </c>
      <c r="E629" s="148">
        <v>9800</v>
      </c>
      <c r="F629" s="149">
        <v>0</v>
      </c>
    </row>
    <row r="631" spans="2:6" ht="14.45" x14ac:dyDescent="0.3">
      <c r="D631" s="143" t="s">
        <v>1088</v>
      </c>
      <c r="E631" s="142">
        <f>SUM(E623:E630)</f>
        <v>67041</v>
      </c>
    </row>
    <row r="636" spans="2:6" ht="18.75" x14ac:dyDescent="0.3">
      <c r="B636" s="171" t="s">
        <v>713</v>
      </c>
      <c r="C636" s="171"/>
      <c r="D636" s="171"/>
      <c r="E636" s="171"/>
    </row>
    <row r="637" spans="2:6" ht="18" x14ac:dyDescent="0.35">
      <c r="B637" s="171" t="s">
        <v>774</v>
      </c>
      <c r="C637" s="171"/>
      <c r="D637" s="171"/>
      <c r="E637" s="171"/>
    </row>
    <row r="638" spans="2:6" ht="18" x14ac:dyDescent="0.35">
      <c r="B638" s="172" t="s">
        <v>1133</v>
      </c>
      <c r="C638" s="173"/>
      <c r="D638" s="173"/>
      <c r="E638" s="173"/>
    </row>
    <row r="639" spans="2:6" x14ac:dyDescent="0.25">
      <c r="B639" s="174" t="s">
        <v>1</v>
      </c>
      <c r="C639" s="174" t="s">
        <v>83</v>
      </c>
      <c r="D639" s="175" t="s">
        <v>716</v>
      </c>
      <c r="E639" s="175" t="s">
        <v>86</v>
      </c>
      <c r="F639" s="170" t="s">
        <v>775</v>
      </c>
    </row>
    <row r="640" spans="2:6" x14ac:dyDescent="0.25">
      <c r="B640" s="174"/>
      <c r="C640" s="174"/>
      <c r="D640" s="175"/>
      <c r="E640" s="175"/>
      <c r="F640" s="170"/>
    </row>
    <row r="641" spans="2:6" ht="14.45" x14ac:dyDescent="0.3">
      <c r="B641" s="135">
        <v>45449</v>
      </c>
      <c r="C641" s="136" t="s">
        <v>1134</v>
      </c>
      <c r="D641" s="136" t="s">
        <v>1135</v>
      </c>
      <c r="E641" s="140">
        <v>9800</v>
      </c>
      <c r="F641" s="137" t="s">
        <v>1000</v>
      </c>
    </row>
    <row r="642" spans="2:6" ht="14.45" x14ac:dyDescent="0.3">
      <c r="B642" s="135">
        <v>45450</v>
      </c>
      <c r="C642" s="136" t="s">
        <v>1136</v>
      </c>
      <c r="D642" s="136" t="s">
        <v>1023</v>
      </c>
      <c r="E642" s="140">
        <v>9800</v>
      </c>
      <c r="F642" s="137" t="s">
        <v>1000</v>
      </c>
    </row>
    <row r="643" spans="2:6" ht="14.45" x14ac:dyDescent="0.3">
      <c r="B643" s="135">
        <v>45450</v>
      </c>
      <c r="C643" s="136" t="s">
        <v>1137</v>
      </c>
      <c r="D643" s="136" t="s">
        <v>1138</v>
      </c>
      <c r="E643" s="140">
        <v>9800</v>
      </c>
      <c r="F643" s="137" t="s">
        <v>1000</v>
      </c>
    </row>
    <row r="644" spans="2:6" ht="14.45" x14ac:dyDescent="0.3">
      <c r="B644" s="135">
        <v>45454</v>
      </c>
      <c r="C644" s="136" t="s">
        <v>1139</v>
      </c>
      <c r="D644" s="136" t="s">
        <v>1140</v>
      </c>
      <c r="E644" s="140">
        <v>9800</v>
      </c>
      <c r="F644" s="137" t="s">
        <v>1000</v>
      </c>
    </row>
    <row r="645" spans="2:6" ht="14.45" x14ac:dyDescent="0.3">
      <c r="B645" s="135">
        <v>45457</v>
      </c>
      <c r="C645" s="136" t="s">
        <v>1141</v>
      </c>
      <c r="D645" s="136" t="s">
        <v>1142</v>
      </c>
      <c r="E645" s="140">
        <v>29597</v>
      </c>
      <c r="F645" s="137">
        <v>0</v>
      </c>
    </row>
    <row r="646" spans="2:6" ht="14.45" x14ac:dyDescent="0.3">
      <c r="B646" s="135">
        <v>45468</v>
      </c>
      <c r="C646" s="136" t="s">
        <v>1143</v>
      </c>
      <c r="D646" s="136" t="s">
        <v>1144</v>
      </c>
      <c r="E646" s="140">
        <v>4900</v>
      </c>
      <c r="F646" s="137">
        <v>3920</v>
      </c>
    </row>
    <row r="647" spans="2:6" ht="14.45" x14ac:dyDescent="0.3">
      <c r="B647" s="135">
        <v>45468</v>
      </c>
      <c r="C647" s="136" t="s">
        <v>1145</v>
      </c>
      <c r="D647" s="136" t="s">
        <v>1146</v>
      </c>
      <c r="E647" s="140">
        <v>4900</v>
      </c>
      <c r="F647" s="137"/>
    </row>
    <row r="648" spans="2:6" ht="14.45" x14ac:dyDescent="0.3">
      <c r="B648" s="135">
        <v>45470</v>
      </c>
      <c r="C648" s="136" t="s">
        <v>1147</v>
      </c>
      <c r="D648" s="136" t="s">
        <v>1148</v>
      </c>
      <c r="E648" s="140">
        <v>8820</v>
      </c>
      <c r="F648" s="137">
        <v>0</v>
      </c>
    </row>
    <row r="649" spans="2:6" ht="14.45" x14ac:dyDescent="0.3">
      <c r="B649" s="135">
        <v>45471</v>
      </c>
      <c r="C649" s="136" t="s">
        <v>1149</v>
      </c>
      <c r="D649" s="136" t="s">
        <v>1150</v>
      </c>
      <c r="E649" s="140">
        <v>8820</v>
      </c>
      <c r="F649" s="137">
        <v>0</v>
      </c>
    </row>
    <row r="650" spans="2:6" ht="14.45" x14ac:dyDescent="0.3">
      <c r="B650" s="135">
        <v>45472</v>
      </c>
      <c r="C650" s="136" t="s">
        <v>1151</v>
      </c>
      <c r="D650" s="136" t="s">
        <v>1125</v>
      </c>
      <c r="E650" s="140">
        <v>9800</v>
      </c>
      <c r="F650" s="137" t="s">
        <v>1000</v>
      </c>
    </row>
    <row r="652" spans="2:6" ht="14.45" x14ac:dyDescent="0.3">
      <c r="D652" s="143" t="s">
        <v>1152</v>
      </c>
      <c r="E652" s="142">
        <f>SUM(E641:E651)</f>
        <v>106037</v>
      </c>
    </row>
    <row r="657" spans="2:7" ht="18.75" x14ac:dyDescent="0.3">
      <c r="B657" s="171" t="s">
        <v>713</v>
      </c>
      <c r="C657" s="171"/>
      <c r="D657" s="171"/>
      <c r="E657" s="171"/>
    </row>
    <row r="658" spans="2:7" ht="18" x14ac:dyDescent="0.35">
      <c r="B658" s="171" t="s">
        <v>774</v>
      </c>
      <c r="C658" s="171"/>
      <c r="D658" s="171"/>
      <c r="E658" s="171"/>
    </row>
    <row r="659" spans="2:7" ht="18" x14ac:dyDescent="0.35">
      <c r="B659" s="172" t="s">
        <v>1186</v>
      </c>
      <c r="C659" s="173"/>
      <c r="D659" s="173"/>
      <c r="E659" s="173"/>
    </row>
    <row r="660" spans="2:7" x14ac:dyDescent="0.25">
      <c r="B660" s="174" t="s">
        <v>1</v>
      </c>
      <c r="C660" s="174" t="s">
        <v>83</v>
      </c>
      <c r="D660" s="175" t="s">
        <v>716</v>
      </c>
      <c r="E660" s="175" t="s">
        <v>86</v>
      </c>
      <c r="F660" s="170" t="s">
        <v>775</v>
      </c>
    </row>
    <row r="661" spans="2:7" x14ac:dyDescent="0.25">
      <c r="B661" s="174"/>
      <c r="C661" s="174"/>
      <c r="D661" s="175"/>
      <c r="E661" s="175"/>
      <c r="F661" s="170"/>
    </row>
    <row r="662" spans="2:7" ht="14.45" x14ac:dyDescent="0.3">
      <c r="B662" s="135">
        <v>45476</v>
      </c>
      <c r="C662" s="136" t="s">
        <v>1187</v>
      </c>
      <c r="D662" s="136" t="s">
        <v>1188</v>
      </c>
      <c r="E662" s="140">
        <v>9800</v>
      </c>
      <c r="F662" s="137" t="s">
        <v>1000</v>
      </c>
    </row>
    <row r="663" spans="2:7" ht="14.45" x14ac:dyDescent="0.3">
      <c r="B663" s="135">
        <v>45482</v>
      </c>
      <c r="C663" s="136" t="s">
        <v>1189</v>
      </c>
      <c r="D663" s="136" t="s">
        <v>1190</v>
      </c>
      <c r="E663" s="140">
        <v>20701</v>
      </c>
      <c r="F663" s="137">
        <v>0</v>
      </c>
    </row>
    <row r="664" spans="2:7" ht="14.45" x14ac:dyDescent="0.3">
      <c r="B664" s="135">
        <v>45485</v>
      </c>
      <c r="C664" s="136" t="s">
        <v>1191</v>
      </c>
      <c r="D664" s="136" t="s">
        <v>1192</v>
      </c>
      <c r="E664" s="140">
        <v>12623</v>
      </c>
      <c r="F664" s="137">
        <v>0</v>
      </c>
    </row>
    <row r="665" spans="2:7" ht="14.45" x14ac:dyDescent="0.3">
      <c r="B665" s="135">
        <v>45489</v>
      </c>
      <c r="C665" s="136" t="s">
        <v>1193</v>
      </c>
      <c r="D665" s="136" t="s">
        <v>930</v>
      </c>
      <c r="E665" s="140">
        <v>0</v>
      </c>
      <c r="F665" s="137">
        <v>0</v>
      </c>
    </row>
    <row r="666" spans="2:7" ht="43.15" x14ac:dyDescent="0.3">
      <c r="B666" s="135">
        <v>45491</v>
      </c>
      <c r="C666" s="136" t="s">
        <v>1194</v>
      </c>
      <c r="D666" s="136" t="s">
        <v>1083</v>
      </c>
      <c r="E666" s="140">
        <v>9800</v>
      </c>
      <c r="F666" s="137">
        <v>0</v>
      </c>
      <c r="G666" s="44" t="s">
        <v>1195</v>
      </c>
    </row>
    <row r="667" spans="2:7" ht="14.45" x14ac:dyDescent="0.3">
      <c r="B667" s="135">
        <v>45491</v>
      </c>
      <c r="C667" s="136" t="s">
        <v>1196</v>
      </c>
      <c r="D667" s="136" t="s">
        <v>1197</v>
      </c>
      <c r="E667" s="140">
        <v>8820</v>
      </c>
      <c r="F667" s="137">
        <v>980</v>
      </c>
    </row>
    <row r="668" spans="2:7" ht="14.45" x14ac:dyDescent="0.3">
      <c r="B668" s="135">
        <v>45496</v>
      </c>
      <c r="C668" s="136" t="s">
        <v>1198</v>
      </c>
      <c r="D668" s="136" t="s">
        <v>1199</v>
      </c>
      <c r="E668" s="140">
        <v>4900</v>
      </c>
      <c r="F668" s="137">
        <v>0</v>
      </c>
    </row>
    <row r="669" spans="2:7" ht="14.45" x14ac:dyDescent="0.3">
      <c r="B669" s="135">
        <v>45498</v>
      </c>
      <c r="C669" s="136" t="s">
        <v>1200</v>
      </c>
      <c r="D669" s="136" t="s">
        <v>1201</v>
      </c>
      <c r="E669" s="140">
        <v>7840</v>
      </c>
      <c r="F669" s="137">
        <v>0</v>
      </c>
    </row>
    <row r="670" spans="2:7" ht="14.45" x14ac:dyDescent="0.3">
      <c r="B670" s="135">
        <v>45499</v>
      </c>
      <c r="C670" s="136" t="s">
        <v>1202</v>
      </c>
      <c r="D670" s="136" t="s">
        <v>1203</v>
      </c>
      <c r="E670" s="140">
        <v>4900</v>
      </c>
      <c r="F670" s="137">
        <v>980</v>
      </c>
    </row>
    <row r="672" spans="2:7" ht="14.45" x14ac:dyDescent="0.3">
      <c r="D672" s="143" t="s">
        <v>1204</v>
      </c>
      <c r="E672" s="142">
        <f>SUM(E662:E671)</f>
        <v>79384</v>
      </c>
    </row>
    <row r="680" spans="2:6" ht="18.75" x14ac:dyDescent="0.3">
      <c r="B680" s="171" t="s">
        <v>713</v>
      </c>
      <c r="C680" s="171"/>
      <c r="D680" s="171"/>
      <c r="E680" s="171"/>
    </row>
    <row r="681" spans="2:6" ht="18" x14ac:dyDescent="0.35">
      <c r="B681" s="171" t="s">
        <v>774</v>
      </c>
      <c r="C681" s="171"/>
      <c r="D681" s="171"/>
      <c r="E681" s="171"/>
    </row>
    <row r="682" spans="2:6" ht="18" x14ac:dyDescent="0.35">
      <c r="B682" s="172" t="s">
        <v>1216</v>
      </c>
      <c r="C682" s="173"/>
      <c r="D682" s="173"/>
      <c r="E682" s="173"/>
    </row>
    <row r="683" spans="2:6" x14ac:dyDescent="0.25">
      <c r="B683" s="174" t="s">
        <v>1</v>
      </c>
      <c r="C683" s="174" t="s">
        <v>83</v>
      </c>
      <c r="D683" s="175" t="s">
        <v>716</v>
      </c>
      <c r="E683" s="175" t="s">
        <v>86</v>
      </c>
      <c r="F683" s="170" t="s">
        <v>775</v>
      </c>
    </row>
    <row r="684" spans="2:6" x14ac:dyDescent="0.25">
      <c r="B684" s="174"/>
      <c r="C684" s="174"/>
      <c r="D684" s="175"/>
      <c r="E684" s="175"/>
      <c r="F684" s="170"/>
    </row>
    <row r="685" spans="2:6" ht="14.45" x14ac:dyDescent="0.3">
      <c r="B685" s="135">
        <v>45509</v>
      </c>
      <c r="C685" s="136" t="s">
        <v>1217</v>
      </c>
      <c r="D685" s="136" t="s">
        <v>1179</v>
      </c>
      <c r="E685" s="140">
        <v>9800</v>
      </c>
      <c r="F685" s="137">
        <v>0</v>
      </c>
    </row>
    <row r="686" spans="2:6" ht="86.45" x14ac:dyDescent="0.3">
      <c r="B686" s="135">
        <v>45511</v>
      </c>
      <c r="C686" s="136" t="s">
        <v>1218</v>
      </c>
      <c r="D686" s="136" t="s">
        <v>1192</v>
      </c>
      <c r="E686" s="140">
        <v>12623</v>
      </c>
      <c r="F686" s="44" t="s">
        <v>1219</v>
      </c>
    </row>
    <row r="687" spans="2:6" ht="14.45" x14ac:dyDescent="0.3">
      <c r="B687" s="135">
        <v>45511</v>
      </c>
      <c r="C687" s="136" t="s">
        <v>1220</v>
      </c>
      <c r="D687" s="136" t="s">
        <v>1221</v>
      </c>
      <c r="E687" s="140">
        <v>15830</v>
      </c>
    </row>
    <row r="688" spans="2:6" ht="14.45" x14ac:dyDescent="0.3">
      <c r="B688" s="135">
        <v>45516</v>
      </c>
      <c r="C688" s="136" t="s">
        <v>1222</v>
      </c>
      <c r="D688" s="136" t="s">
        <v>1223</v>
      </c>
      <c r="E688" s="140">
        <v>9800</v>
      </c>
      <c r="F688" t="s">
        <v>1000</v>
      </c>
    </row>
    <row r="689" spans="2:6" ht="14.45" x14ac:dyDescent="0.3">
      <c r="B689" s="135">
        <v>45520</v>
      </c>
      <c r="C689" s="136" t="s">
        <v>1224</v>
      </c>
      <c r="D689" s="136" t="s">
        <v>1225</v>
      </c>
      <c r="E689" s="140">
        <v>9800</v>
      </c>
      <c r="F689" t="s">
        <v>1000</v>
      </c>
    </row>
    <row r="690" spans="2:6" ht="14.45" x14ac:dyDescent="0.3">
      <c r="B690" s="135">
        <v>45526</v>
      </c>
      <c r="C690" s="136" t="s">
        <v>1226</v>
      </c>
      <c r="D690" s="136" t="s">
        <v>1227</v>
      </c>
      <c r="E690" s="140">
        <v>5880</v>
      </c>
    </row>
    <row r="691" spans="2:6" ht="14.45" x14ac:dyDescent="0.3">
      <c r="B691" s="135">
        <v>45534</v>
      </c>
      <c r="C691" s="136" t="s">
        <v>1228</v>
      </c>
      <c r="D691" s="136" t="s">
        <v>1229</v>
      </c>
      <c r="E691" s="140">
        <v>20000</v>
      </c>
      <c r="F691" s="151">
        <v>14073</v>
      </c>
    </row>
    <row r="693" spans="2:6" ht="14.45" x14ac:dyDescent="0.3">
      <c r="D693" s="143" t="s">
        <v>1235</v>
      </c>
      <c r="E693" s="146">
        <f>SUM(E685:E692)</f>
        <v>83733</v>
      </c>
    </row>
    <row r="694" spans="2:6" ht="14.45" x14ac:dyDescent="0.3">
      <c r="E694" s="146">
        <f>6413.3+57719.7+19600</f>
        <v>83733</v>
      </c>
    </row>
    <row r="695" spans="2:6" ht="14.45" x14ac:dyDescent="0.3">
      <c r="E695" s="142">
        <f>E693-E694</f>
        <v>0</v>
      </c>
    </row>
  </sheetData>
  <mergeCells count="65">
    <mergeCell ref="F683:F684"/>
    <mergeCell ref="B680:E680"/>
    <mergeCell ref="B681:E681"/>
    <mergeCell ref="B682:E682"/>
    <mergeCell ref="B683:B684"/>
    <mergeCell ref="C683:C684"/>
    <mergeCell ref="D683:D684"/>
    <mergeCell ref="E683:E684"/>
    <mergeCell ref="F598:F599"/>
    <mergeCell ref="B595:E595"/>
    <mergeCell ref="B596:E596"/>
    <mergeCell ref="B597:E597"/>
    <mergeCell ref="B598:B599"/>
    <mergeCell ref="C598:C599"/>
    <mergeCell ref="D598:D599"/>
    <mergeCell ref="E598:E599"/>
    <mergeCell ref="F571:F572"/>
    <mergeCell ref="B568:E568"/>
    <mergeCell ref="B569:E569"/>
    <mergeCell ref="B570:E570"/>
    <mergeCell ref="B571:B572"/>
    <mergeCell ref="C571:C572"/>
    <mergeCell ref="D571:D572"/>
    <mergeCell ref="E571:E572"/>
    <mergeCell ref="F534:F535"/>
    <mergeCell ref="B531:E531"/>
    <mergeCell ref="B532:E532"/>
    <mergeCell ref="B533:E533"/>
    <mergeCell ref="B534:B535"/>
    <mergeCell ref="C534:C535"/>
    <mergeCell ref="D534:D535"/>
    <mergeCell ref="E534:E535"/>
    <mergeCell ref="F482:F483"/>
    <mergeCell ref="B135:E135"/>
    <mergeCell ref="B479:E479"/>
    <mergeCell ref="B480:E480"/>
    <mergeCell ref="B481:E481"/>
    <mergeCell ref="B482:B483"/>
    <mergeCell ref="C482:C483"/>
    <mergeCell ref="D482:D483"/>
    <mergeCell ref="E482:E483"/>
    <mergeCell ref="F621:F622"/>
    <mergeCell ref="B618:E618"/>
    <mergeCell ref="B619:E619"/>
    <mergeCell ref="B620:E620"/>
    <mergeCell ref="B621:B622"/>
    <mergeCell ref="C621:C622"/>
    <mergeCell ref="D621:D622"/>
    <mergeCell ref="E621:E622"/>
    <mergeCell ref="F639:F640"/>
    <mergeCell ref="B636:E636"/>
    <mergeCell ref="B637:E637"/>
    <mergeCell ref="B638:E638"/>
    <mergeCell ref="B639:B640"/>
    <mergeCell ref="C639:C640"/>
    <mergeCell ref="D639:D640"/>
    <mergeCell ref="E639:E640"/>
    <mergeCell ref="F660:F661"/>
    <mergeCell ref="B657:E657"/>
    <mergeCell ref="B658:E658"/>
    <mergeCell ref="B659:E659"/>
    <mergeCell ref="B660:B661"/>
    <mergeCell ref="C660:C661"/>
    <mergeCell ref="D660:D661"/>
    <mergeCell ref="E660:E661"/>
  </mergeCells>
  <conditionalFormatting sqref="B4:B9">
    <cfRule type="duplicateValues" dxfId="96" priority="74"/>
  </conditionalFormatting>
  <conditionalFormatting sqref="B10:B16">
    <cfRule type="duplicateValues" dxfId="95" priority="73"/>
  </conditionalFormatting>
  <conditionalFormatting sqref="B17:B26">
    <cfRule type="duplicateValues" dxfId="94" priority="72"/>
  </conditionalFormatting>
  <conditionalFormatting sqref="B28:B35">
    <cfRule type="duplicateValues" dxfId="93" priority="71"/>
  </conditionalFormatting>
  <conditionalFormatting sqref="B36:B59">
    <cfRule type="duplicateValues" dxfId="92" priority="70"/>
  </conditionalFormatting>
  <conditionalFormatting sqref="B60:B65">
    <cfRule type="duplicateValues" dxfId="91" priority="69"/>
  </conditionalFormatting>
  <conditionalFormatting sqref="B66:B99">
    <cfRule type="duplicateValues" dxfId="90" priority="68"/>
  </conditionalFormatting>
  <conditionalFormatting sqref="B105:B107">
    <cfRule type="duplicateValues" dxfId="89" priority="67"/>
  </conditionalFormatting>
  <conditionalFormatting sqref="B108:B111">
    <cfRule type="duplicateValues" dxfId="88" priority="66"/>
  </conditionalFormatting>
  <conditionalFormatting sqref="B112:B114">
    <cfRule type="duplicateValues" dxfId="87" priority="65"/>
  </conditionalFormatting>
  <conditionalFormatting sqref="B115:B123">
    <cfRule type="duplicateValues" dxfId="86" priority="64"/>
  </conditionalFormatting>
  <conditionalFormatting sqref="B124">
    <cfRule type="duplicateValues" dxfId="85" priority="63"/>
  </conditionalFormatting>
  <conditionalFormatting sqref="B125:B132">
    <cfRule type="duplicateValues" dxfId="84" priority="62"/>
  </conditionalFormatting>
  <conditionalFormatting sqref="B140:B144">
    <cfRule type="duplicateValues" dxfId="83" priority="48"/>
  </conditionalFormatting>
  <conditionalFormatting sqref="B145:B147">
    <cfRule type="duplicateValues" dxfId="82" priority="47"/>
  </conditionalFormatting>
  <conditionalFormatting sqref="B148:B150">
    <cfRule type="duplicateValues" dxfId="81" priority="46"/>
  </conditionalFormatting>
  <conditionalFormatting sqref="B151:B154">
    <cfRule type="duplicateValues" dxfId="80" priority="45"/>
  </conditionalFormatting>
  <conditionalFormatting sqref="B155:B165">
    <cfRule type="duplicateValues" dxfId="79" priority="44"/>
  </conditionalFormatting>
  <conditionalFormatting sqref="B166">
    <cfRule type="duplicateValues" dxfId="78" priority="43"/>
  </conditionalFormatting>
  <conditionalFormatting sqref="B167:B177">
    <cfRule type="duplicateValues" dxfId="77" priority="42"/>
  </conditionalFormatting>
  <conditionalFormatting sqref="B184:B186">
    <cfRule type="duplicateValues" dxfId="76" priority="61"/>
  </conditionalFormatting>
  <conditionalFormatting sqref="B187:B188">
    <cfRule type="duplicateValues" dxfId="75" priority="60"/>
  </conditionalFormatting>
  <conditionalFormatting sqref="B190:B192">
    <cfRule type="duplicateValues" dxfId="74" priority="59"/>
  </conditionalFormatting>
  <conditionalFormatting sqref="B193:B202">
    <cfRule type="duplicateValues" dxfId="73" priority="58"/>
  </conditionalFormatting>
  <conditionalFormatting sqref="B203">
    <cfRule type="duplicateValues" dxfId="72" priority="57"/>
  </conditionalFormatting>
  <conditionalFormatting sqref="B204:B216">
    <cfRule type="duplicateValues" dxfId="71" priority="56"/>
  </conditionalFormatting>
  <conditionalFormatting sqref="B219">
    <cfRule type="duplicateValues" dxfId="70" priority="55"/>
  </conditionalFormatting>
  <conditionalFormatting sqref="B220:B221">
    <cfRule type="duplicateValues" dxfId="69" priority="54"/>
  </conditionalFormatting>
  <conditionalFormatting sqref="B222">
    <cfRule type="duplicateValues" dxfId="68" priority="53"/>
  </conditionalFormatting>
  <conditionalFormatting sqref="B224">
    <cfRule type="duplicateValues" dxfId="67" priority="52"/>
  </conditionalFormatting>
  <conditionalFormatting sqref="B225:B227">
    <cfRule type="duplicateValues" dxfId="66" priority="51"/>
  </conditionalFormatting>
  <conditionalFormatting sqref="B228">
    <cfRule type="duplicateValues" dxfId="65" priority="50"/>
  </conditionalFormatting>
  <conditionalFormatting sqref="B229:B232">
    <cfRule type="duplicateValues" dxfId="64" priority="49"/>
  </conditionalFormatting>
  <conditionalFormatting sqref="D484">
    <cfRule type="duplicateValues" dxfId="63" priority="39"/>
  </conditionalFormatting>
  <conditionalFormatting sqref="D485">
    <cfRule type="duplicateValues" dxfId="62" priority="37"/>
  </conditionalFormatting>
  <conditionalFormatting sqref="D486">
    <cfRule type="duplicateValues" dxfId="61" priority="38"/>
  </conditionalFormatting>
  <conditionalFormatting sqref="D487:D488">
    <cfRule type="duplicateValues" dxfId="60" priority="36"/>
  </conditionalFormatting>
  <conditionalFormatting sqref="D489">
    <cfRule type="duplicateValues" dxfId="59" priority="28"/>
  </conditionalFormatting>
  <conditionalFormatting sqref="D490">
    <cfRule type="duplicateValues" dxfId="58" priority="31"/>
  </conditionalFormatting>
  <conditionalFormatting sqref="D491:D497">
    <cfRule type="duplicateValues" dxfId="57" priority="76"/>
  </conditionalFormatting>
  <conditionalFormatting sqref="D498:D504">
    <cfRule type="duplicateValues" dxfId="56" priority="35"/>
  </conditionalFormatting>
  <conditionalFormatting sqref="D505">
    <cfRule type="duplicateValues" dxfId="55" priority="41"/>
  </conditionalFormatting>
  <conditionalFormatting sqref="D506:D507 D509">
    <cfRule type="duplicateValues" dxfId="54" priority="32"/>
  </conditionalFormatting>
  <conditionalFormatting sqref="D508">
    <cfRule type="duplicateValues" dxfId="53" priority="75"/>
  </conditionalFormatting>
  <conditionalFormatting sqref="D510:D527">
    <cfRule type="duplicateValues" dxfId="52" priority="30"/>
  </conditionalFormatting>
  <conditionalFormatting sqref="D536">
    <cfRule type="duplicateValues" dxfId="51" priority="23"/>
  </conditionalFormatting>
  <conditionalFormatting sqref="D537:D538">
    <cfRule type="duplicateValues" dxfId="50" priority="24"/>
  </conditionalFormatting>
  <conditionalFormatting sqref="D539">
    <cfRule type="duplicateValues" dxfId="49" priority="25"/>
  </conditionalFormatting>
  <conditionalFormatting sqref="D540:D543">
    <cfRule type="duplicateValues" dxfId="48" priority="26"/>
  </conditionalFormatting>
  <conditionalFormatting sqref="D544:D547">
    <cfRule type="duplicateValues" dxfId="47" priority="27"/>
  </conditionalFormatting>
  <conditionalFormatting sqref="D548:D561">
    <cfRule type="duplicateValues" dxfId="46" priority="22"/>
  </conditionalFormatting>
  <conditionalFormatting sqref="D563">
    <cfRule type="duplicateValues" dxfId="45" priority="21"/>
  </conditionalFormatting>
  <conditionalFormatting sqref="D590">
    <cfRule type="duplicateValues" dxfId="44" priority="20"/>
  </conditionalFormatting>
  <conditionalFormatting sqref="D610">
    <cfRule type="duplicateValues" dxfId="43" priority="19"/>
  </conditionalFormatting>
  <conditionalFormatting sqref="D631">
    <cfRule type="duplicateValues" dxfId="42" priority="18"/>
  </conditionalFormatting>
  <conditionalFormatting sqref="D641:D643">
    <cfRule type="duplicateValues" dxfId="41" priority="14"/>
  </conditionalFormatting>
  <conditionalFormatting sqref="D644">
    <cfRule type="duplicateValues" dxfId="40" priority="15"/>
  </conditionalFormatting>
  <conditionalFormatting sqref="D645">
    <cfRule type="duplicateValues" dxfId="39" priority="16"/>
  </conditionalFormatting>
  <conditionalFormatting sqref="D646:D647">
    <cfRule type="duplicateValues" dxfId="38" priority="13"/>
  </conditionalFormatting>
  <conditionalFormatting sqref="D648">
    <cfRule type="duplicateValues" dxfId="37" priority="17"/>
  </conditionalFormatting>
  <conditionalFormatting sqref="D649:D650">
    <cfRule type="duplicateValues" dxfId="36" priority="12"/>
  </conditionalFormatting>
  <conditionalFormatting sqref="D652">
    <cfRule type="duplicateValues" dxfId="35" priority="11"/>
  </conditionalFormatting>
  <conditionalFormatting sqref="D662:D663">
    <cfRule type="duplicateValues" dxfId="34" priority="8"/>
  </conditionalFormatting>
  <conditionalFormatting sqref="D664">
    <cfRule type="duplicateValues" dxfId="33" priority="9"/>
  </conditionalFormatting>
  <conditionalFormatting sqref="D665:D667">
    <cfRule type="duplicateValues" dxfId="32" priority="7"/>
  </conditionalFormatting>
  <conditionalFormatting sqref="D668">
    <cfRule type="duplicateValues" dxfId="31" priority="10"/>
  </conditionalFormatting>
  <conditionalFormatting sqref="D669:D670">
    <cfRule type="duplicateValues" dxfId="30" priority="6"/>
  </conditionalFormatting>
  <conditionalFormatting sqref="D672">
    <cfRule type="duplicateValues" dxfId="29" priority="5"/>
  </conditionalFormatting>
  <conditionalFormatting sqref="D685">
    <cfRule type="duplicateValues" dxfId="28" priority="4"/>
  </conditionalFormatting>
  <conditionalFormatting sqref="D686:D690">
    <cfRule type="duplicateValues" dxfId="27" priority="2"/>
  </conditionalFormatting>
  <conditionalFormatting sqref="D693">
    <cfRule type="duplicateValues" dxfId="26" priority="1"/>
  </conditionalFormatting>
  <conditionalFormatting sqref="D691">
    <cfRule type="duplicateValues" dxfId="25" priority="77"/>
  </conditionalFormatting>
  <pageMargins left="0.31496062992125984" right="0.31496062992125984" top="0.74803149606299213" bottom="0.74803149606299213" header="0.31496062992125984" footer="0.31496062992125984"/>
  <pageSetup scale="8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B2:G177"/>
  <sheetViews>
    <sheetView showWhiteSpace="0" topLeftCell="A164" zoomScaleNormal="100" workbookViewId="0">
      <selection activeCell="E183" sqref="E183"/>
    </sheetView>
  </sheetViews>
  <sheetFormatPr baseColWidth="10" defaultRowHeight="15" x14ac:dyDescent="0.25"/>
  <cols>
    <col min="1" max="1" width="7.28515625" customWidth="1"/>
    <col min="2" max="2" width="12" customWidth="1"/>
    <col min="3" max="3" width="13.5703125" customWidth="1"/>
    <col min="4" max="4" width="56" style="136" customWidth="1"/>
    <col min="5" max="5" width="15.5703125" bestFit="1" customWidth="1"/>
  </cols>
  <sheetData>
    <row r="2" spans="2:6" ht="18.75" x14ac:dyDescent="0.3">
      <c r="B2" s="171" t="s">
        <v>713</v>
      </c>
      <c r="C2" s="171"/>
      <c r="D2" s="171"/>
      <c r="E2" s="171"/>
    </row>
    <row r="3" spans="2:6" ht="18" x14ac:dyDescent="0.35">
      <c r="B3" s="171" t="s">
        <v>714</v>
      </c>
      <c r="C3" s="171"/>
      <c r="D3" s="171"/>
      <c r="E3" s="171"/>
    </row>
    <row r="4" spans="2:6" ht="18" x14ac:dyDescent="0.35">
      <c r="B4" s="172" t="s">
        <v>715</v>
      </c>
      <c r="C4" s="173"/>
      <c r="D4" s="173"/>
      <c r="E4" s="173"/>
    </row>
    <row r="5" spans="2:6" x14ac:dyDescent="0.25">
      <c r="B5" s="174" t="s">
        <v>1</v>
      </c>
      <c r="C5" s="174" t="s">
        <v>83</v>
      </c>
      <c r="D5" s="175" t="s">
        <v>716</v>
      </c>
      <c r="E5" s="175" t="s">
        <v>86</v>
      </c>
    </row>
    <row r="6" spans="2:6" x14ac:dyDescent="0.25">
      <c r="B6" s="174"/>
      <c r="C6" s="174"/>
      <c r="D6" s="175"/>
      <c r="E6" s="175"/>
    </row>
    <row r="7" spans="2:6" ht="14.45" x14ac:dyDescent="0.3">
      <c r="B7" s="135">
        <v>45294</v>
      </c>
      <c r="C7" t="s">
        <v>717</v>
      </c>
      <c r="D7" s="136" t="s">
        <v>718</v>
      </c>
      <c r="E7" s="137">
        <v>350</v>
      </c>
    </row>
    <row r="8" spans="2:6" ht="14.45" x14ac:dyDescent="0.3">
      <c r="B8" s="135">
        <v>45295</v>
      </c>
      <c r="C8" t="s">
        <v>719</v>
      </c>
      <c r="D8" s="136" t="s">
        <v>720</v>
      </c>
      <c r="E8" s="137">
        <v>670</v>
      </c>
    </row>
    <row r="9" spans="2:6" ht="14.45" x14ac:dyDescent="0.3">
      <c r="B9" s="135">
        <v>45299</v>
      </c>
      <c r="C9" t="s">
        <v>721</v>
      </c>
      <c r="D9" s="136" t="s">
        <v>722</v>
      </c>
      <c r="E9" s="137">
        <v>350</v>
      </c>
    </row>
    <row r="10" spans="2:6" ht="14.45" x14ac:dyDescent="0.3">
      <c r="B10" s="135">
        <v>45301</v>
      </c>
      <c r="C10" t="s">
        <v>723</v>
      </c>
      <c r="D10" s="136" t="s">
        <v>724</v>
      </c>
      <c r="E10" s="137">
        <v>350</v>
      </c>
    </row>
    <row r="11" spans="2:6" ht="14.45" x14ac:dyDescent="0.3">
      <c r="B11" s="135">
        <v>45303</v>
      </c>
      <c r="C11" t="s">
        <v>725</v>
      </c>
      <c r="D11" s="136" t="s">
        <v>726</v>
      </c>
      <c r="E11" s="137">
        <v>670</v>
      </c>
    </row>
    <row r="12" spans="2:6" ht="14.45" x14ac:dyDescent="0.3">
      <c r="B12" s="135">
        <v>45306</v>
      </c>
      <c r="C12" t="s">
        <v>727</v>
      </c>
      <c r="D12" s="136" t="s">
        <v>728</v>
      </c>
      <c r="E12" s="137">
        <v>0</v>
      </c>
    </row>
    <row r="13" spans="2:6" ht="86.45" x14ac:dyDescent="0.3">
      <c r="B13" s="135">
        <v>45306</v>
      </c>
      <c r="C13" s="138" t="s">
        <v>729</v>
      </c>
      <c r="D13" s="136" t="s">
        <v>254</v>
      </c>
      <c r="E13" s="137">
        <v>670</v>
      </c>
      <c r="F13" s="44" t="s">
        <v>730</v>
      </c>
    </row>
    <row r="14" spans="2:6" ht="14.45" x14ac:dyDescent="0.3">
      <c r="B14" s="135">
        <v>45308</v>
      </c>
      <c r="C14" t="s">
        <v>731</v>
      </c>
      <c r="D14" s="136" t="s">
        <v>732</v>
      </c>
      <c r="E14" s="137">
        <v>350</v>
      </c>
    </row>
    <row r="15" spans="2:6" ht="14.45" x14ac:dyDescent="0.3">
      <c r="B15" s="135">
        <v>45308</v>
      </c>
      <c r="C15" s="138" t="s">
        <v>733</v>
      </c>
      <c r="D15" s="136" t="s">
        <v>734</v>
      </c>
      <c r="E15" s="139">
        <v>670</v>
      </c>
      <c r="F15" s="44"/>
    </row>
    <row r="16" spans="2:6" ht="14.45" x14ac:dyDescent="0.3">
      <c r="B16" s="135">
        <v>45309</v>
      </c>
      <c r="C16" s="138" t="s">
        <v>735</v>
      </c>
      <c r="D16" s="136" t="s">
        <v>736</v>
      </c>
      <c r="E16" s="139">
        <v>150</v>
      </c>
      <c r="F16" s="44"/>
    </row>
    <row r="17" spans="2:6" ht="14.45" x14ac:dyDescent="0.3">
      <c r="B17" s="135">
        <v>45312</v>
      </c>
      <c r="C17" t="s">
        <v>737</v>
      </c>
      <c r="D17" s="136" t="s">
        <v>738</v>
      </c>
      <c r="E17" s="137">
        <v>670</v>
      </c>
    </row>
    <row r="18" spans="2:6" ht="14.45" x14ac:dyDescent="0.3">
      <c r="B18" s="135">
        <v>45313</v>
      </c>
      <c r="C18" t="s">
        <v>739</v>
      </c>
      <c r="D18" s="136" t="s">
        <v>740</v>
      </c>
      <c r="E18" s="139">
        <v>350</v>
      </c>
      <c r="F18" s="44"/>
    </row>
    <row r="19" spans="2:6" ht="14.45" x14ac:dyDescent="0.3">
      <c r="B19" s="135">
        <v>45313</v>
      </c>
      <c r="C19" t="s">
        <v>741</v>
      </c>
      <c r="D19" s="136" t="s">
        <v>742</v>
      </c>
      <c r="E19" s="137">
        <v>350</v>
      </c>
    </row>
    <row r="20" spans="2:6" ht="14.45" x14ac:dyDescent="0.3">
      <c r="B20" s="135">
        <v>45313</v>
      </c>
      <c r="C20" t="s">
        <v>743</v>
      </c>
      <c r="D20" s="136" t="s">
        <v>744</v>
      </c>
      <c r="E20" s="139">
        <v>350</v>
      </c>
      <c r="F20" s="44"/>
    </row>
    <row r="21" spans="2:6" ht="14.45" x14ac:dyDescent="0.3">
      <c r="B21" s="135">
        <v>45314</v>
      </c>
      <c r="C21" t="s">
        <v>745</v>
      </c>
      <c r="D21" s="136" t="s">
        <v>746</v>
      </c>
      <c r="E21" s="139">
        <v>670</v>
      </c>
      <c r="F21" s="44"/>
    </row>
    <row r="22" spans="2:6" ht="14.45" x14ac:dyDescent="0.3">
      <c r="B22" s="135">
        <v>45314</v>
      </c>
      <c r="C22" t="s">
        <v>747</v>
      </c>
      <c r="D22" s="136" t="s">
        <v>748</v>
      </c>
      <c r="E22" s="137">
        <v>350</v>
      </c>
    </row>
    <row r="23" spans="2:6" ht="14.45" x14ac:dyDescent="0.3">
      <c r="B23" s="135">
        <v>45316</v>
      </c>
      <c r="C23" t="s">
        <v>749</v>
      </c>
      <c r="D23" s="136" t="s">
        <v>750</v>
      </c>
      <c r="E23" s="137">
        <v>670</v>
      </c>
    </row>
    <row r="24" spans="2:6" ht="14.45" x14ac:dyDescent="0.3">
      <c r="B24" s="135">
        <v>45317</v>
      </c>
      <c r="C24" t="s">
        <v>751</v>
      </c>
      <c r="D24" s="136" t="s">
        <v>752</v>
      </c>
      <c r="E24" s="137">
        <v>670</v>
      </c>
    </row>
    <row r="25" spans="2:6" ht="14.45" x14ac:dyDescent="0.3">
      <c r="B25" s="135">
        <v>45320</v>
      </c>
      <c r="C25" t="s">
        <v>753</v>
      </c>
      <c r="D25" s="136" t="s">
        <v>754</v>
      </c>
      <c r="E25" s="137">
        <v>350</v>
      </c>
    </row>
    <row r="26" spans="2:6" ht="14.45" x14ac:dyDescent="0.3">
      <c r="B26" s="135">
        <v>45320</v>
      </c>
      <c r="C26" t="s">
        <v>755</v>
      </c>
      <c r="D26" s="136" t="s">
        <v>756</v>
      </c>
      <c r="E26" s="137">
        <v>350</v>
      </c>
    </row>
    <row r="27" spans="2:6" ht="14.45" x14ac:dyDescent="0.3">
      <c r="B27" s="135">
        <v>45321</v>
      </c>
      <c r="C27" t="s">
        <v>757</v>
      </c>
      <c r="D27" s="136" t="s">
        <v>212</v>
      </c>
      <c r="E27" s="137">
        <v>350</v>
      </c>
    </row>
    <row r="28" spans="2:6" ht="14.45" x14ac:dyDescent="0.3">
      <c r="B28" s="135">
        <v>45322</v>
      </c>
      <c r="C28" t="s">
        <v>758</v>
      </c>
      <c r="D28" s="136" t="s">
        <v>759</v>
      </c>
      <c r="E28" s="137">
        <v>150</v>
      </c>
    </row>
    <row r="29" spans="2:6" ht="14.45" x14ac:dyDescent="0.3">
      <c r="B29" s="135">
        <v>45322</v>
      </c>
      <c r="C29" t="s">
        <v>760</v>
      </c>
      <c r="D29" s="136" t="s">
        <v>761</v>
      </c>
      <c r="E29" s="137">
        <v>350</v>
      </c>
    </row>
    <row r="30" spans="2:6" ht="14.45" x14ac:dyDescent="0.3">
      <c r="B30" s="135">
        <v>45322</v>
      </c>
      <c r="C30" t="s">
        <v>762</v>
      </c>
      <c r="D30" s="136" t="s">
        <v>763</v>
      </c>
      <c r="E30" s="137">
        <v>350</v>
      </c>
    </row>
    <row r="31" spans="2:6" ht="14.45" x14ac:dyDescent="0.3">
      <c r="B31" s="135">
        <v>45322</v>
      </c>
      <c r="C31" t="s">
        <v>764</v>
      </c>
      <c r="D31" s="136" t="s">
        <v>765</v>
      </c>
      <c r="E31" s="137">
        <v>670</v>
      </c>
    </row>
    <row r="32" spans="2:6" ht="14.45" x14ac:dyDescent="0.3">
      <c r="B32" s="135">
        <v>45322</v>
      </c>
      <c r="C32" t="s">
        <v>766</v>
      </c>
      <c r="D32" s="136" t="s">
        <v>767</v>
      </c>
      <c r="E32" s="137">
        <v>670</v>
      </c>
    </row>
    <row r="33" spans="2:7" ht="14.45" x14ac:dyDescent="0.3">
      <c r="B33" s="135">
        <v>45322</v>
      </c>
      <c r="C33" t="s">
        <v>768</v>
      </c>
      <c r="D33" s="136" t="s">
        <v>769</v>
      </c>
      <c r="E33" s="137">
        <v>350</v>
      </c>
    </row>
    <row r="34" spans="2:7" ht="14.45" x14ac:dyDescent="0.3">
      <c r="B34" s="135">
        <v>45322</v>
      </c>
      <c r="C34" t="s">
        <v>770</v>
      </c>
      <c r="D34" s="136" t="s">
        <v>771</v>
      </c>
      <c r="E34" s="137">
        <v>350</v>
      </c>
    </row>
    <row r="35" spans="2:7" ht="14.45" x14ac:dyDescent="0.3">
      <c r="B35" s="135">
        <v>45322</v>
      </c>
      <c r="C35" t="s">
        <v>772</v>
      </c>
      <c r="D35" s="136" t="s">
        <v>773</v>
      </c>
      <c r="E35" s="137">
        <v>670</v>
      </c>
    </row>
    <row r="37" spans="2:7" ht="14.45" x14ac:dyDescent="0.3">
      <c r="D37" s="136" t="s">
        <v>829</v>
      </c>
      <c r="E37" s="128">
        <f>SUM(E7:E36)</f>
        <v>12920</v>
      </c>
    </row>
    <row r="38" spans="2:7" ht="14.45" x14ac:dyDescent="0.3">
      <c r="D38" s="136" t="s">
        <v>831</v>
      </c>
      <c r="E38" s="128">
        <v>-670</v>
      </c>
    </row>
    <row r="39" spans="2:7" ht="14.45" x14ac:dyDescent="0.3">
      <c r="D39" s="136" t="s">
        <v>830</v>
      </c>
      <c r="E39" s="128">
        <v>80630</v>
      </c>
    </row>
    <row r="40" spans="2:7" ht="14.45" x14ac:dyDescent="0.3">
      <c r="D40" s="141" t="s">
        <v>411</v>
      </c>
      <c r="E40" s="145">
        <f>SUM(E37:E39)</f>
        <v>92880</v>
      </c>
      <c r="G40" s="144"/>
    </row>
    <row r="45" spans="2:7" ht="18.75" x14ac:dyDescent="0.3">
      <c r="B45" s="171" t="s">
        <v>713</v>
      </c>
      <c r="C45" s="171"/>
      <c r="D45" s="171"/>
      <c r="E45" s="171"/>
    </row>
    <row r="46" spans="2:7" ht="18" x14ac:dyDescent="0.35">
      <c r="B46" s="171" t="s">
        <v>714</v>
      </c>
      <c r="C46" s="171"/>
      <c r="D46" s="171"/>
      <c r="E46" s="171"/>
    </row>
    <row r="47" spans="2:7" ht="18" x14ac:dyDescent="0.35">
      <c r="B47" s="172" t="s">
        <v>868</v>
      </c>
      <c r="C47" s="173"/>
      <c r="D47" s="173"/>
      <c r="E47" s="173"/>
    </row>
    <row r="48" spans="2:7" x14ac:dyDescent="0.25">
      <c r="B48" s="174" t="s">
        <v>1</v>
      </c>
      <c r="C48" s="174" t="s">
        <v>83</v>
      </c>
      <c r="D48" s="175" t="s">
        <v>716</v>
      </c>
      <c r="E48" s="175" t="s">
        <v>86</v>
      </c>
    </row>
    <row r="49" spans="2:5" x14ac:dyDescent="0.25">
      <c r="B49" s="174"/>
      <c r="C49" s="174"/>
      <c r="D49" s="175"/>
      <c r="E49" s="175"/>
    </row>
    <row r="50" spans="2:5" ht="14.45" x14ac:dyDescent="0.3">
      <c r="B50" s="135">
        <v>45323</v>
      </c>
      <c r="C50" t="s">
        <v>921</v>
      </c>
      <c r="D50" s="136" t="s">
        <v>895</v>
      </c>
      <c r="E50" s="137">
        <v>670</v>
      </c>
    </row>
    <row r="51" spans="2:5" ht="14.45" x14ac:dyDescent="0.3">
      <c r="B51" s="135">
        <v>45330</v>
      </c>
      <c r="C51" t="s">
        <v>922</v>
      </c>
      <c r="D51" s="136" t="s">
        <v>896</v>
      </c>
      <c r="E51" s="137">
        <v>670</v>
      </c>
    </row>
    <row r="52" spans="2:5" ht="14.45" x14ac:dyDescent="0.3">
      <c r="B52" s="135">
        <v>45330</v>
      </c>
      <c r="C52" t="s">
        <v>923</v>
      </c>
      <c r="D52" s="136" t="s">
        <v>300</v>
      </c>
      <c r="E52" s="137">
        <v>350</v>
      </c>
    </row>
    <row r="53" spans="2:5" ht="14.45" x14ac:dyDescent="0.3">
      <c r="B53" s="135">
        <v>45333</v>
      </c>
      <c r="C53" t="s">
        <v>924</v>
      </c>
      <c r="D53" s="136" t="s">
        <v>898</v>
      </c>
      <c r="E53" s="137">
        <v>350</v>
      </c>
    </row>
    <row r="54" spans="2:5" ht="14.45" x14ac:dyDescent="0.3">
      <c r="B54" s="135">
        <v>45335</v>
      </c>
      <c r="C54" t="s">
        <v>925</v>
      </c>
      <c r="D54" s="136" t="s">
        <v>899</v>
      </c>
      <c r="E54" s="137">
        <v>350</v>
      </c>
    </row>
    <row r="55" spans="2:5" ht="14.45" x14ac:dyDescent="0.3">
      <c r="B55" s="135">
        <v>45335</v>
      </c>
      <c r="C55" t="s">
        <v>926</v>
      </c>
      <c r="D55" s="136" t="s">
        <v>900</v>
      </c>
      <c r="E55" s="137">
        <v>350</v>
      </c>
    </row>
    <row r="56" spans="2:5" ht="14.45" x14ac:dyDescent="0.3">
      <c r="B56" s="135">
        <v>45336</v>
      </c>
      <c r="C56" t="s">
        <v>927</v>
      </c>
      <c r="D56" s="136" t="s">
        <v>901</v>
      </c>
      <c r="E56" s="137">
        <v>670</v>
      </c>
    </row>
    <row r="57" spans="2:5" ht="14.45" x14ac:dyDescent="0.3">
      <c r="B57" s="135">
        <v>45337</v>
      </c>
      <c r="C57" t="s">
        <v>928</v>
      </c>
      <c r="D57" s="136" t="s">
        <v>902</v>
      </c>
      <c r="E57" s="137">
        <v>350</v>
      </c>
    </row>
    <row r="58" spans="2:5" ht="14.45" x14ac:dyDescent="0.3">
      <c r="B58" s="135"/>
      <c r="C58" t="s">
        <v>929</v>
      </c>
      <c r="D58" s="136" t="s">
        <v>930</v>
      </c>
      <c r="E58" s="137"/>
    </row>
    <row r="59" spans="2:5" ht="14.45" x14ac:dyDescent="0.3">
      <c r="B59" s="135">
        <v>45349</v>
      </c>
      <c r="C59" t="s">
        <v>931</v>
      </c>
      <c r="D59" s="136" t="s">
        <v>906</v>
      </c>
      <c r="E59" s="137">
        <v>350</v>
      </c>
    </row>
    <row r="60" spans="2:5" ht="14.45" x14ac:dyDescent="0.3">
      <c r="B60" s="135">
        <v>45349</v>
      </c>
      <c r="C60" t="s">
        <v>932</v>
      </c>
      <c r="D60" s="136" t="s">
        <v>933</v>
      </c>
      <c r="E60" s="137">
        <v>670</v>
      </c>
    </row>
    <row r="61" spans="2:5" ht="14.45" x14ac:dyDescent="0.3">
      <c r="B61" s="135">
        <v>45350</v>
      </c>
      <c r="C61" t="s">
        <v>934</v>
      </c>
      <c r="D61" s="136" t="s">
        <v>911</v>
      </c>
      <c r="E61" s="137">
        <v>350</v>
      </c>
    </row>
    <row r="62" spans="2:5" ht="14.45" x14ac:dyDescent="0.3">
      <c r="B62" s="135">
        <v>45350</v>
      </c>
      <c r="C62" t="s">
        <v>935</v>
      </c>
      <c r="D62" s="136" t="s">
        <v>908</v>
      </c>
      <c r="E62" s="137">
        <v>670</v>
      </c>
    </row>
    <row r="63" spans="2:5" ht="14.45" x14ac:dyDescent="0.3">
      <c r="B63" s="135">
        <v>45351</v>
      </c>
      <c r="C63" t="s">
        <v>936</v>
      </c>
      <c r="D63" s="136" t="s">
        <v>910</v>
      </c>
      <c r="E63" s="137">
        <v>670</v>
      </c>
    </row>
    <row r="64" spans="2:5" ht="14.45" x14ac:dyDescent="0.3">
      <c r="B64" s="135">
        <v>45351</v>
      </c>
      <c r="C64" t="s">
        <v>937</v>
      </c>
      <c r="D64" s="136" t="s">
        <v>938</v>
      </c>
      <c r="E64" s="137">
        <v>150</v>
      </c>
    </row>
    <row r="65" spans="2:5" ht="14.45" x14ac:dyDescent="0.3">
      <c r="B65" s="135">
        <v>45351</v>
      </c>
      <c r="C65" t="s">
        <v>939</v>
      </c>
      <c r="D65" s="136" t="s">
        <v>912</v>
      </c>
      <c r="E65" s="137">
        <v>350</v>
      </c>
    </row>
    <row r="66" spans="2:5" ht="14.45" x14ac:dyDescent="0.3">
      <c r="B66" s="135">
        <v>45351</v>
      </c>
      <c r="C66" t="s">
        <v>940</v>
      </c>
      <c r="D66" s="136" t="s">
        <v>913</v>
      </c>
      <c r="E66" s="137">
        <v>350</v>
      </c>
    </row>
    <row r="67" spans="2:5" ht="14.45" x14ac:dyDescent="0.3">
      <c r="B67" s="135">
        <v>45351</v>
      </c>
      <c r="C67" t="s">
        <v>941</v>
      </c>
      <c r="D67" s="136" t="s">
        <v>915</v>
      </c>
      <c r="E67" s="137">
        <v>350</v>
      </c>
    </row>
    <row r="68" spans="2:5" ht="14.45" x14ac:dyDescent="0.3">
      <c r="B68" s="135">
        <v>45351</v>
      </c>
      <c r="C68" t="s">
        <v>942</v>
      </c>
      <c r="D68" s="136" t="s">
        <v>916</v>
      </c>
      <c r="E68" s="137">
        <v>350</v>
      </c>
    </row>
    <row r="69" spans="2:5" x14ac:dyDescent="0.25">
      <c r="B69" s="135">
        <v>45351</v>
      </c>
      <c r="C69" t="s">
        <v>943</v>
      </c>
      <c r="D69" s="136" t="s">
        <v>944</v>
      </c>
      <c r="E69" s="137">
        <v>350</v>
      </c>
    </row>
    <row r="70" spans="2:5" ht="14.45" x14ac:dyDescent="0.3">
      <c r="B70" s="135">
        <v>45351</v>
      </c>
      <c r="C70" t="s">
        <v>945</v>
      </c>
      <c r="D70" s="136" t="s">
        <v>919</v>
      </c>
      <c r="E70" s="137">
        <v>350</v>
      </c>
    </row>
    <row r="72" spans="2:5" ht="14.45" x14ac:dyDescent="0.3">
      <c r="D72" s="143" t="s">
        <v>946</v>
      </c>
      <c r="E72" s="144">
        <f>SUM(E50:E71)</f>
        <v>8720</v>
      </c>
    </row>
    <row r="77" spans="2:5" ht="18.75" x14ac:dyDescent="0.3">
      <c r="B77" s="171" t="s">
        <v>713</v>
      </c>
      <c r="C77" s="171"/>
      <c r="D77" s="171"/>
      <c r="E77" s="171"/>
    </row>
    <row r="78" spans="2:5" ht="18" x14ac:dyDescent="0.35">
      <c r="B78" s="171" t="s">
        <v>714</v>
      </c>
      <c r="C78" s="171"/>
      <c r="D78" s="171"/>
      <c r="E78" s="171"/>
    </row>
    <row r="79" spans="2:5" ht="18" x14ac:dyDescent="0.35">
      <c r="B79" s="172" t="s">
        <v>969</v>
      </c>
      <c r="C79" s="173"/>
      <c r="D79" s="173"/>
      <c r="E79" s="173"/>
    </row>
    <row r="80" spans="2:5" x14ac:dyDescent="0.25">
      <c r="B80" s="174" t="s">
        <v>1</v>
      </c>
      <c r="C80" s="174" t="s">
        <v>83</v>
      </c>
      <c r="D80" s="175" t="s">
        <v>716</v>
      </c>
      <c r="E80" s="175" t="s">
        <v>86</v>
      </c>
    </row>
    <row r="81" spans="2:5" x14ac:dyDescent="0.25">
      <c r="B81" s="174"/>
      <c r="C81" s="174"/>
      <c r="D81" s="175"/>
      <c r="E81" s="175"/>
    </row>
    <row r="82" spans="2:5" ht="14.45" x14ac:dyDescent="0.3">
      <c r="B82" s="135">
        <v>45352</v>
      </c>
      <c r="C82" t="s">
        <v>1001</v>
      </c>
      <c r="D82" s="136" t="s">
        <v>909</v>
      </c>
      <c r="E82" s="137">
        <v>350</v>
      </c>
    </row>
    <row r="83" spans="2:5" x14ac:dyDescent="0.25">
      <c r="B83" s="135">
        <v>45357</v>
      </c>
      <c r="C83" t="s">
        <v>1002</v>
      </c>
      <c r="D83" s="136" t="s">
        <v>986</v>
      </c>
      <c r="E83" s="137">
        <v>350</v>
      </c>
    </row>
    <row r="84" spans="2:5" ht="14.45" x14ac:dyDescent="0.3">
      <c r="B84" s="135">
        <v>45358</v>
      </c>
      <c r="C84" t="s">
        <v>1003</v>
      </c>
      <c r="D84" s="136" t="s">
        <v>990</v>
      </c>
      <c r="E84" s="137">
        <v>670</v>
      </c>
    </row>
    <row r="85" spans="2:5" ht="14.45" x14ac:dyDescent="0.3">
      <c r="B85" s="135">
        <v>45366</v>
      </c>
      <c r="C85" t="s">
        <v>1004</v>
      </c>
      <c r="D85" s="136" t="s">
        <v>991</v>
      </c>
      <c r="E85" s="137">
        <v>350</v>
      </c>
    </row>
    <row r="86" spans="2:5" ht="14.45" x14ac:dyDescent="0.3">
      <c r="B86" s="135">
        <v>45371</v>
      </c>
      <c r="C86" t="s">
        <v>1005</v>
      </c>
      <c r="D86" s="136" t="s">
        <v>993</v>
      </c>
      <c r="E86" s="137">
        <v>670</v>
      </c>
    </row>
    <row r="87" spans="2:5" ht="14.45" x14ac:dyDescent="0.3">
      <c r="B87" s="135">
        <v>45371</v>
      </c>
      <c r="C87" t="s">
        <v>1006</v>
      </c>
      <c r="D87" s="136" t="s">
        <v>992</v>
      </c>
      <c r="E87" s="137">
        <v>670</v>
      </c>
    </row>
    <row r="88" spans="2:5" ht="14.45" x14ac:dyDescent="0.3">
      <c r="B88" s="135">
        <v>45373</v>
      </c>
      <c r="C88" t="s">
        <v>1007</v>
      </c>
      <c r="D88" s="136" t="s">
        <v>995</v>
      </c>
      <c r="E88" s="137">
        <v>350</v>
      </c>
    </row>
    <row r="89" spans="2:5" ht="14.45" x14ac:dyDescent="0.3">
      <c r="B89" s="135">
        <v>45373</v>
      </c>
      <c r="C89" t="s">
        <v>1008</v>
      </c>
      <c r="D89" s="136" t="s">
        <v>996</v>
      </c>
      <c r="E89" s="137">
        <v>670</v>
      </c>
    </row>
    <row r="90" spans="2:5" ht="14.45" x14ac:dyDescent="0.3">
      <c r="B90" s="135">
        <v>45375</v>
      </c>
      <c r="C90" t="s">
        <v>1009</v>
      </c>
      <c r="D90" s="136" t="s">
        <v>997</v>
      </c>
      <c r="E90" s="137">
        <v>350</v>
      </c>
    </row>
    <row r="91" spans="2:5" ht="14.45" x14ac:dyDescent="0.3">
      <c r="B91" s="135">
        <v>45377</v>
      </c>
      <c r="C91" t="s">
        <v>1010</v>
      </c>
      <c r="D91" s="136" t="s">
        <v>999</v>
      </c>
      <c r="E91" s="137">
        <v>670</v>
      </c>
    </row>
    <row r="92" spans="2:5" ht="14.45" x14ac:dyDescent="0.3">
      <c r="B92" s="135">
        <v>45378</v>
      </c>
      <c r="C92" t="s">
        <v>1011</v>
      </c>
      <c r="D92" s="136" t="s">
        <v>998</v>
      </c>
      <c r="E92" s="137">
        <v>150</v>
      </c>
    </row>
    <row r="94" spans="2:5" ht="14.45" x14ac:dyDescent="0.3">
      <c r="D94" s="143" t="s">
        <v>1012</v>
      </c>
      <c r="E94" s="144">
        <f>SUM(E82:E93)</f>
        <v>5250</v>
      </c>
    </row>
    <row r="99" spans="2:5" ht="18.75" x14ac:dyDescent="0.3">
      <c r="B99" s="171" t="s">
        <v>713</v>
      </c>
      <c r="C99" s="171"/>
      <c r="D99" s="171"/>
      <c r="E99" s="171"/>
    </row>
    <row r="100" spans="2:5" ht="18" x14ac:dyDescent="0.35">
      <c r="B100" s="171" t="s">
        <v>714</v>
      </c>
      <c r="C100" s="171"/>
      <c r="D100" s="171"/>
      <c r="E100" s="171"/>
    </row>
    <row r="101" spans="2:5" ht="18" x14ac:dyDescent="0.35">
      <c r="B101" s="172" t="s">
        <v>1033</v>
      </c>
      <c r="C101" s="173"/>
      <c r="D101" s="173"/>
      <c r="E101" s="173"/>
    </row>
    <row r="102" spans="2:5" x14ac:dyDescent="0.25">
      <c r="B102" s="174" t="s">
        <v>1</v>
      </c>
      <c r="C102" s="174" t="s">
        <v>83</v>
      </c>
      <c r="D102" s="175" t="s">
        <v>716</v>
      </c>
      <c r="E102" s="175" t="s">
        <v>86</v>
      </c>
    </row>
    <row r="103" spans="2:5" x14ac:dyDescent="0.25">
      <c r="B103" s="174"/>
      <c r="C103" s="174"/>
      <c r="D103" s="175"/>
      <c r="E103" s="175"/>
    </row>
    <row r="104" spans="2:5" ht="14.45" x14ac:dyDescent="0.3">
      <c r="B104" s="135">
        <v>45394</v>
      </c>
      <c r="C104" t="s">
        <v>1049</v>
      </c>
      <c r="D104" s="136" t="s">
        <v>1043</v>
      </c>
      <c r="E104" s="137">
        <v>350</v>
      </c>
    </row>
    <row r="105" spans="2:5" ht="14.45" x14ac:dyDescent="0.3">
      <c r="B105" s="135">
        <v>45397</v>
      </c>
      <c r="C105" t="s">
        <v>1050</v>
      </c>
      <c r="D105" s="136" t="s">
        <v>844</v>
      </c>
      <c r="E105" s="137">
        <v>350</v>
      </c>
    </row>
    <row r="106" spans="2:5" ht="14.45" x14ac:dyDescent="0.3">
      <c r="B106" s="135">
        <v>45398</v>
      </c>
      <c r="C106" t="s">
        <v>1051</v>
      </c>
      <c r="D106" s="136" t="s">
        <v>1045</v>
      </c>
      <c r="E106" s="137">
        <v>350</v>
      </c>
    </row>
    <row r="107" spans="2:5" ht="14.45" x14ac:dyDescent="0.3">
      <c r="B107" s="135">
        <v>45401</v>
      </c>
      <c r="C107" t="s">
        <v>1052</v>
      </c>
      <c r="D107" s="136" t="s">
        <v>1044</v>
      </c>
      <c r="E107" s="137">
        <v>670</v>
      </c>
    </row>
    <row r="108" spans="2:5" ht="14.45" x14ac:dyDescent="0.3">
      <c r="B108" s="135">
        <v>45407</v>
      </c>
      <c r="C108" t="s">
        <v>1053</v>
      </c>
      <c r="D108" s="136" t="s">
        <v>1054</v>
      </c>
      <c r="E108" s="137">
        <v>350</v>
      </c>
    </row>
    <row r="109" spans="2:5" ht="14.45" x14ac:dyDescent="0.3">
      <c r="B109" s="135">
        <v>45411</v>
      </c>
      <c r="C109" t="s">
        <v>1055</v>
      </c>
      <c r="D109" s="136" t="s">
        <v>1047</v>
      </c>
      <c r="E109" s="137">
        <v>350</v>
      </c>
    </row>
    <row r="111" spans="2:5" ht="14.45" x14ac:dyDescent="0.3">
      <c r="D111" s="143" t="s">
        <v>1056</v>
      </c>
      <c r="E111" s="144">
        <f>SUM(E104:E110)</f>
        <v>2420</v>
      </c>
    </row>
    <row r="116" spans="2:5" ht="18.75" x14ac:dyDescent="0.3">
      <c r="B116" s="171" t="s">
        <v>713</v>
      </c>
      <c r="C116" s="171"/>
      <c r="D116" s="171"/>
      <c r="E116" s="171"/>
    </row>
    <row r="117" spans="2:5" ht="18" x14ac:dyDescent="0.35">
      <c r="B117" s="171" t="s">
        <v>714</v>
      </c>
      <c r="C117" s="171"/>
      <c r="D117" s="171"/>
      <c r="E117" s="171"/>
    </row>
    <row r="118" spans="2:5" ht="18" x14ac:dyDescent="0.35">
      <c r="B118" s="172" t="s">
        <v>1073</v>
      </c>
      <c r="C118" s="173"/>
      <c r="D118" s="173"/>
      <c r="E118" s="173"/>
    </row>
    <row r="119" spans="2:5" x14ac:dyDescent="0.25">
      <c r="B119" s="174" t="s">
        <v>1</v>
      </c>
      <c r="C119" s="174" t="s">
        <v>83</v>
      </c>
      <c r="D119" s="175" t="s">
        <v>716</v>
      </c>
      <c r="E119" s="175" t="s">
        <v>86</v>
      </c>
    </row>
    <row r="120" spans="2:5" x14ac:dyDescent="0.25">
      <c r="B120" s="174"/>
      <c r="C120" s="174"/>
      <c r="D120" s="175"/>
      <c r="E120" s="175"/>
    </row>
    <row r="121" spans="2:5" ht="14.45" x14ac:dyDescent="0.3">
      <c r="B121" s="135">
        <v>45420</v>
      </c>
      <c r="C121" t="s">
        <v>1089</v>
      </c>
      <c r="D121" s="136" t="s">
        <v>1075</v>
      </c>
      <c r="E121" s="149">
        <v>350</v>
      </c>
    </row>
    <row r="122" spans="2:5" ht="28.9" x14ac:dyDescent="0.3">
      <c r="B122" s="135">
        <v>45420</v>
      </c>
      <c r="C122" s="138" t="s">
        <v>1090</v>
      </c>
      <c r="D122" s="136" t="s">
        <v>1091</v>
      </c>
      <c r="E122" s="149">
        <v>150</v>
      </c>
    </row>
    <row r="123" spans="2:5" ht="14.45" x14ac:dyDescent="0.3">
      <c r="B123" s="135">
        <v>45436</v>
      </c>
      <c r="C123" t="s">
        <v>1092</v>
      </c>
      <c r="D123" s="136" t="s">
        <v>1077</v>
      </c>
      <c r="E123" s="149">
        <v>350</v>
      </c>
    </row>
    <row r="124" spans="2:5" ht="14.45" x14ac:dyDescent="0.3">
      <c r="B124" s="135">
        <v>45439</v>
      </c>
      <c r="C124" t="s">
        <v>1093</v>
      </c>
      <c r="D124" s="136" t="s">
        <v>1079</v>
      </c>
      <c r="E124" s="149">
        <v>670</v>
      </c>
    </row>
    <row r="125" spans="2:5" ht="14.45" x14ac:dyDescent="0.3">
      <c r="B125" s="135">
        <v>45439</v>
      </c>
      <c r="C125" s="138" t="s">
        <v>1094</v>
      </c>
      <c r="D125" s="136" t="s">
        <v>1081</v>
      </c>
      <c r="E125" s="149">
        <v>350</v>
      </c>
    </row>
    <row r="126" spans="2:5" ht="14.45" x14ac:dyDescent="0.3">
      <c r="B126" s="135">
        <v>45443</v>
      </c>
      <c r="C126" t="s">
        <v>1095</v>
      </c>
      <c r="D126" s="136" t="s">
        <v>1085</v>
      </c>
      <c r="E126" s="149">
        <v>670</v>
      </c>
    </row>
    <row r="127" spans="2:5" ht="14.45" x14ac:dyDescent="0.3">
      <c r="B127" s="135">
        <v>45443</v>
      </c>
      <c r="C127" t="s">
        <v>1096</v>
      </c>
      <c r="D127" s="136" t="s">
        <v>1087</v>
      </c>
      <c r="E127" s="149">
        <v>350</v>
      </c>
    </row>
    <row r="129" spans="2:5" ht="14.45" x14ac:dyDescent="0.3">
      <c r="D129" s="143" t="s">
        <v>1097</v>
      </c>
      <c r="E129" s="144">
        <f>SUM(E121:E128)</f>
        <v>2890</v>
      </c>
    </row>
    <row r="134" spans="2:5" ht="18.75" x14ac:dyDescent="0.3">
      <c r="B134" s="171" t="s">
        <v>713</v>
      </c>
      <c r="C134" s="171"/>
      <c r="D134" s="171"/>
      <c r="E134" s="171"/>
    </row>
    <row r="135" spans="2:5" ht="18" x14ac:dyDescent="0.35">
      <c r="B135" s="171" t="s">
        <v>714</v>
      </c>
      <c r="C135" s="171"/>
      <c r="D135" s="171"/>
      <c r="E135" s="171"/>
    </row>
    <row r="136" spans="2:5" ht="18" x14ac:dyDescent="0.35">
      <c r="B136" s="172" t="s">
        <v>1133</v>
      </c>
      <c r="C136" s="173"/>
      <c r="D136" s="173"/>
      <c r="E136" s="173"/>
    </row>
    <row r="137" spans="2:5" x14ac:dyDescent="0.25">
      <c r="B137" s="174" t="s">
        <v>1</v>
      </c>
      <c r="C137" s="174" t="s">
        <v>83</v>
      </c>
      <c r="D137" s="175" t="s">
        <v>716</v>
      </c>
      <c r="E137" s="175" t="s">
        <v>86</v>
      </c>
    </row>
    <row r="138" spans="2:5" x14ac:dyDescent="0.25">
      <c r="B138" s="174"/>
      <c r="C138" s="174"/>
      <c r="D138" s="175"/>
      <c r="E138" s="175"/>
    </row>
    <row r="139" spans="2:5" ht="14.45" x14ac:dyDescent="0.3">
      <c r="B139" s="135">
        <v>45457</v>
      </c>
      <c r="C139" t="s">
        <v>1153</v>
      </c>
      <c r="D139" s="136" t="s">
        <v>1142</v>
      </c>
      <c r="E139" s="137">
        <v>670</v>
      </c>
    </row>
    <row r="140" spans="2:5" ht="14.45" x14ac:dyDescent="0.3">
      <c r="B140" s="135">
        <v>45468</v>
      </c>
      <c r="C140" t="s">
        <v>1154</v>
      </c>
      <c r="D140" s="136" t="s">
        <v>1144</v>
      </c>
      <c r="E140" s="137">
        <v>670</v>
      </c>
    </row>
    <row r="141" spans="2:5" ht="14.45" x14ac:dyDescent="0.3">
      <c r="B141" s="135">
        <v>45468</v>
      </c>
      <c r="C141" t="s">
        <v>1155</v>
      </c>
      <c r="D141" s="136" t="s">
        <v>1146</v>
      </c>
      <c r="E141" s="137">
        <v>350</v>
      </c>
    </row>
    <row r="142" spans="2:5" ht="14.45" x14ac:dyDescent="0.3">
      <c r="B142" s="135">
        <v>45470</v>
      </c>
      <c r="C142" t="s">
        <v>1156</v>
      </c>
      <c r="D142" s="136" t="s">
        <v>1148</v>
      </c>
      <c r="E142" s="137">
        <v>670</v>
      </c>
    </row>
    <row r="143" spans="2:5" ht="14.45" x14ac:dyDescent="0.3">
      <c r="B143" s="135">
        <v>45471</v>
      </c>
      <c r="C143" t="s">
        <v>1157</v>
      </c>
      <c r="D143" s="136" t="s">
        <v>1150</v>
      </c>
      <c r="E143" s="137">
        <v>670</v>
      </c>
    </row>
    <row r="144" spans="2:5" ht="14.45" x14ac:dyDescent="0.3">
      <c r="B144" s="135"/>
      <c r="E144" s="137"/>
    </row>
    <row r="145" spans="2:5" ht="14.45" x14ac:dyDescent="0.3">
      <c r="D145" s="143" t="s">
        <v>1158</v>
      </c>
      <c r="E145" s="144">
        <f>SUM(E139:E143)</f>
        <v>3030</v>
      </c>
    </row>
    <row r="150" spans="2:5" ht="18.75" x14ac:dyDescent="0.3">
      <c r="B150" s="171" t="s">
        <v>713</v>
      </c>
      <c r="C150" s="171"/>
      <c r="D150" s="171"/>
      <c r="E150" s="171"/>
    </row>
    <row r="151" spans="2:5" ht="18" x14ac:dyDescent="0.35">
      <c r="B151" s="171" t="s">
        <v>714</v>
      </c>
      <c r="C151" s="171"/>
      <c r="D151" s="171"/>
      <c r="E151" s="171"/>
    </row>
    <row r="152" spans="2:5" ht="18" x14ac:dyDescent="0.35">
      <c r="B152" s="172" t="s">
        <v>1186</v>
      </c>
      <c r="C152" s="173"/>
      <c r="D152" s="173"/>
      <c r="E152" s="173"/>
    </row>
    <row r="153" spans="2:5" x14ac:dyDescent="0.25">
      <c r="B153" s="174" t="s">
        <v>1</v>
      </c>
      <c r="C153" s="174" t="s">
        <v>83</v>
      </c>
      <c r="D153" s="175" t="s">
        <v>716</v>
      </c>
      <c r="E153" s="175" t="s">
        <v>86</v>
      </c>
    </row>
    <row r="154" spans="2:5" x14ac:dyDescent="0.25">
      <c r="B154" s="174"/>
      <c r="C154" s="174"/>
      <c r="D154" s="175"/>
      <c r="E154" s="175"/>
    </row>
    <row r="155" spans="2:5" ht="14.45" x14ac:dyDescent="0.3">
      <c r="B155" s="135">
        <v>45482</v>
      </c>
      <c r="C155" t="s">
        <v>1205</v>
      </c>
      <c r="D155" s="136" t="s">
        <v>1190</v>
      </c>
      <c r="E155" s="137">
        <v>350</v>
      </c>
    </row>
    <row r="156" spans="2:5" ht="14.45" x14ac:dyDescent="0.3">
      <c r="B156" s="135">
        <v>45485</v>
      </c>
      <c r="C156" t="s">
        <v>1206</v>
      </c>
      <c r="D156" s="136" t="s">
        <v>1192</v>
      </c>
      <c r="E156" s="137">
        <v>670</v>
      </c>
    </row>
    <row r="157" spans="2:5" ht="14.45" x14ac:dyDescent="0.3">
      <c r="B157" s="135">
        <v>45489</v>
      </c>
      <c r="C157" t="s">
        <v>1207</v>
      </c>
      <c r="D157" s="136" t="s">
        <v>1197</v>
      </c>
      <c r="E157" s="137">
        <v>350</v>
      </c>
    </row>
    <row r="158" spans="2:5" ht="14.45" x14ac:dyDescent="0.3">
      <c r="B158" s="135">
        <v>45496</v>
      </c>
      <c r="C158" t="s">
        <v>1208</v>
      </c>
      <c r="D158" s="136" t="s">
        <v>1199</v>
      </c>
      <c r="E158" s="137">
        <v>350</v>
      </c>
    </row>
    <row r="159" spans="2:5" ht="14.45" x14ac:dyDescent="0.3">
      <c r="B159" s="135">
        <v>45498</v>
      </c>
      <c r="C159" t="s">
        <v>1209</v>
      </c>
      <c r="D159" s="136" t="s">
        <v>1201</v>
      </c>
      <c r="E159" s="137">
        <v>350</v>
      </c>
    </row>
    <row r="160" spans="2:5" ht="14.45" x14ac:dyDescent="0.3">
      <c r="B160" s="135">
        <v>45499</v>
      </c>
      <c r="C160" t="s">
        <v>1210</v>
      </c>
      <c r="D160" s="136" t="s">
        <v>1203</v>
      </c>
      <c r="E160" s="137">
        <v>350</v>
      </c>
    </row>
    <row r="162" spans="2:5" ht="14.45" x14ac:dyDescent="0.3">
      <c r="D162" s="143" t="s">
        <v>1211</v>
      </c>
      <c r="E162" s="144">
        <f>SUM(E155:E160)</f>
        <v>2420</v>
      </c>
    </row>
    <row r="168" spans="2:5" ht="18.75" x14ac:dyDescent="0.3">
      <c r="B168" s="171" t="s">
        <v>713</v>
      </c>
      <c r="C168" s="171"/>
      <c r="D168" s="171"/>
      <c r="E168" s="171"/>
    </row>
    <row r="169" spans="2:5" ht="18" x14ac:dyDescent="0.35">
      <c r="B169" s="171" t="s">
        <v>714</v>
      </c>
      <c r="C169" s="171"/>
      <c r="D169" s="171"/>
      <c r="E169" s="171"/>
    </row>
    <row r="170" spans="2:5" ht="18" x14ac:dyDescent="0.35">
      <c r="B170" s="172" t="s">
        <v>1216</v>
      </c>
      <c r="C170" s="173"/>
      <c r="D170" s="173"/>
      <c r="E170" s="173"/>
    </row>
    <row r="171" spans="2:5" x14ac:dyDescent="0.25">
      <c r="B171" s="174" t="s">
        <v>1</v>
      </c>
      <c r="C171" s="174" t="s">
        <v>83</v>
      </c>
      <c r="D171" s="175" t="s">
        <v>716</v>
      </c>
      <c r="E171" s="175" t="s">
        <v>86</v>
      </c>
    </row>
    <row r="172" spans="2:5" x14ac:dyDescent="0.25">
      <c r="B172" s="174"/>
      <c r="C172" s="174"/>
      <c r="D172" s="175"/>
      <c r="E172" s="175"/>
    </row>
    <row r="173" spans="2:5" ht="14.45" x14ac:dyDescent="0.3">
      <c r="B173" s="135">
        <v>45509</v>
      </c>
      <c r="C173" t="s">
        <v>1230</v>
      </c>
      <c r="D173" s="136" t="s">
        <v>1179</v>
      </c>
      <c r="E173" s="137">
        <v>350</v>
      </c>
    </row>
    <row r="174" spans="2:5" ht="14.45" x14ac:dyDescent="0.3">
      <c r="B174" s="135">
        <v>45513</v>
      </c>
      <c r="C174" t="s">
        <v>1231</v>
      </c>
      <c r="D174" s="136" t="s">
        <v>1221</v>
      </c>
      <c r="E174" s="137">
        <v>670</v>
      </c>
    </row>
    <row r="175" spans="2:5" ht="14.45" x14ac:dyDescent="0.3">
      <c r="B175" s="135">
        <v>45526</v>
      </c>
      <c r="C175" t="s">
        <v>1232</v>
      </c>
      <c r="D175" s="136" t="s">
        <v>1227</v>
      </c>
      <c r="E175" s="137">
        <v>350</v>
      </c>
    </row>
    <row r="176" spans="2:5" ht="14.45" x14ac:dyDescent="0.3">
      <c r="B176" s="135">
        <v>45534</v>
      </c>
      <c r="C176" t="s">
        <v>1233</v>
      </c>
      <c r="D176" s="136" t="s">
        <v>1229</v>
      </c>
      <c r="E176" s="137">
        <v>670</v>
      </c>
    </row>
    <row r="177" spans="4:5" ht="14.45" x14ac:dyDescent="0.3">
      <c r="D177" s="143" t="s">
        <v>1234</v>
      </c>
      <c r="E177" s="144">
        <f>SUM(E173:E176)</f>
        <v>2040</v>
      </c>
    </row>
  </sheetData>
  <mergeCells count="56">
    <mergeCell ref="B168:E168"/>
    <mergeCell ref="B169:E169"/>
    <mergeCell ref="B170:E170"/>
    <mergeCell ref="B171:B172"/>
    <mergeCell ref="C171:C172"/>
    <mergeCell ref="D171:D172"/>
    <mergeCell ref="E171:E172"/>
    <mergeCell ref="B99:E99"/>
    <mergeCell ref="B100:E100"/>
    <mergeCell ref="B101:E101"/>
    <mergeCell ref="B102:B103"/>
    <mergeCell ref="C102:C103"/>
    <mergeCell ref="D102:D103"/>
    <mergeCell ref="E102:E103"/>
    <mergeCell ref="B77:E77"/>
    <mergeCell ref="B78:E78"/>
    <mergeCell ref="B79:E79"/>
    <mergeCell ref="B80:B81"/>
    <mergeCell ref="C80:C81"/>
    <mergeCell ref="D80:D81"/>
    <mergeCell ref="E80:E81"/>
    <mergeCell ref="B45:E45"/>
    <mergeCell ref="B46:E46"/>
    <mergeCell ref="B47:E47"/>
    <mergeCell ref="B48:B49"/>
    <mergeCell ref="C48:C49"/>
    <mergeCell ref="D48:D49"/>
    <mergeCell ref="E48:E49"/>
    <mergeCell ref="B2:E2"/>
    <mergeCell ref="B3:E3"/>
    <mergeCell ref="B4:E4"/>
    <mergeCell ref="B5:B6"/>
    <mergeCell ref="C5:C6"/>
    <mergeCell ref="D5:D6"/>
    <mergeCell ref="E5:E6"/>
    <mergeCell ref="B116:E116"/>
    <mergeCell ref="B117:E117"/>
    <mergeCell ref="B118:E118"/>
    <mergeCell ref="B119:B120"/>
    <mergeCell ref="C119:C120"/>
    <mergeCell ref="D119:D120"/>
    <mergeCell ref="E119:E120"/>
    <mergeCell ref="B134:E134"/>
    <mergeCell ref="B135:E135"/>
    <mergeCell ref="B136:E136"/>
    <mergeCell ref="B137:B138"/>
    <mergeCell ref="C137:C138"/>
    <mergeCell ref="D137:D138"/>
    <mergeCell ref="E137:E138"/>
    <mergeCell ref="B150:E150"/>
    <mergeCell ref="B151:E151"/>
    <mergeCell ref="B152:E152"/>
    <mergeCell ref="B153:B154"/>
    <mergeCell ref="C153:C154"/>
    <mergeCell ref="D153:D154"/>
    <mergeCell ref="E153:E154"/>
  </mergeCells>
  <conditionalFormatting sqref="D8">
    <cfRule type="duplicateValues" dxfId="24" priority="25"/>
  </conditionalFormatting>
  <conditionalFormatting sqref="D15">
    <cfRule type="duplicateValues" dxfId="23" priority="24"/>
  </conditionalFormatting>
  <conditionalFormatting sqref="D16">
    <cfRule type="duplicateValues" dxfId="22" priority="23"/>
  </conditionalFormatting>
  <conditionalFormatting sqref="D18">
    <cfRule type="duplicateValues" dxfId="21" priority="22"/>
  </conditionalFormatting>
  <conditionalFormatting sqref="D20:D21">
    <cfRule type="duplicateValues" dxfId="20" priority="21"/>
  </conditionalFormatting>
  <conditionalFormatting sqref="D22">
    <cfRule type="duplicateValues" dxfId="19" priority="20"/>
  </conditionalFormatting>
  <conditionalFormatting sqref="D23">
    <cfRule type="duplicateValues" dxfId="18" priority="19"/>
  </conditionalFormatting>
  <conditionalFormatting sqref="D24">
    <cfRule type="duplicateValues" dxfId="17" priority="18"/>
  </conditionalFormatting>
  <conditionalFormatting sqref="D25:D26">
    <cfRule type="duplicateValues" dxfId="16" priority="17"/>
  </conditionalFormatting>
  <conditionalFormatting sqref="D27:D33">
    <cfRule type="duplicateValues" dxfId="15" priority="16"/>
  </conditionalFormatting>
  <conditionalFormatting sqref="D34">
    <cfRule type="duplicateValues" dxfId="14" priority="15"/>
  </conditionalFormatting>
  <conditionalFormatting sqref="D50">
    <cfRule type="duplicateValues" dxfId="13" priority="13"/>
  </conditionalFormatting>
  <conditionalFormatting sqref="D51">
    <cfRule type="duplicateValues" dxfId="12" priority="12"/>
  </conditionalFormatting>
  <conditionalFormatting sqref="D53">
    <cfRule type="duplicateValues" dxfId="11" priority="11"/>
  </conditionalFormatting>
  <conditionalFormatting sqref="D54:D55">
    <cfRule type="duplicateValues" dxfId="10" priority="10"/>
  </conditionalFormatting>
  <conditionalFormatting sqref="D56:D57">
    <cfRule type="duplicateValues" dxfId="9" priority="9"/>
  </conditionalFormatting>
  <conditionalFormatting sqref="D58:D59">
    <cfRule type="duplicateValues" dxfId="8" priority="8"/>
  </conditionalFormatting>
  <conditionalFormatting sqref="D60:D70">
    <cfRule type="duplicateValues" dxfId="7" priority="14"/>
  </conditionalFormatting>
  <conditionalFormatting sqref="D156">
    <cfRule type="duplicateValues" dxfId="6" priority="7"/>
  </conditionalFormatting>
  <conditionalFormatting sqref="D157">
    <cfRule type="duplicateValues" dxfId="5" priority="6"/>
  </conditionalFormatting>
  <conditionalFormatting sqref="D158">
    <cfRule type="duplicateValues" dxfId="4" priority="5"/>
  </conditionalFormatting>
  <conditionalFormatting sqref="D159:D160">
    <cfRule type="duplicateValues" dxfId="3" priority="4"/>
  </conditionalFormatting>
  <conditionalFormatting sqref="D173">
    <cfRule type="duplicateValues" dxfId="2" priority="2"/>
  </conditionalFormatting>
  <conditionalFormatting sqref="D174:D175">
    <cfRule type="duplicateValues" dxfId="1" priority="1"/>
  </conditionalFormatting>
  <conditionalFormatting sqref="D176">
    <cfRule type="duplicateValues" dxfId="0" priority="3"/>
  </conditionalFormatting>
  <pageMargins left="0.23622047244094491" right="0.23622047244094491" top="0.74803149606299213" bottom="0.74803149606299213" header="0.31496062992125984" footer="0.31496062992125984"/>
  <pageSetup scale="88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E25" sqref="E25"/>
    </sheetView>
  </sheetViews>
  <sheetFormatPr baseColWidth="10" defaultRowHeight="15" x14ac:dyDescent="0.25"/>
  <cols>
    <col min="3" max="3" width="21.5703125" customWidth="1"/>
  </cols>
  <sheetData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6</vt:i4>
      </vt:variant>
    </vt:vector>
  </HeadingPairs>
  <TitlesOfParts>
    <vt:vector size="6" baseType="lpstr">
      <vt:lpstr>ICIC CURSOS.2024</vt:lpstr>
      <vt:lpstr>CMIC CJA.GTO 2024</vt:lpstr>
      <vt:lpstr>2 AL MILLAR</vt:lpstr>
      <vt:lpstr>AFILIACION </vt:lpstr>
      <vt:lpstr> SIEM</vt:lpstr>
      <vt:lpstr>Hoja1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contabilidad</dc:creator>
  <cp:lastModifiedBy>JefeAdministrativo</cp:lastModifiedBy>
  <cp:lastPrinted>2024-02-01T19:36:30Z</cp:lastPrinted>
  <dcterms:created xsi:type="dcterms:W3CDTF">2013-01-03T17:21:02Z</dcterms:created>
  <dcterms:modified xsi:type="dcterms:W3CDTF">2024-09-20T20:18:45Z</dcterms:modified>
</cp:coreProperties>
</file>