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GTO" sheetId="1" r:id="rId1"/>
    <sheet name="ANALISIS  (2)" sheetId="2" r:id="rId2"/>
    <sheet name="DATOS ALUMNOS" sheetId="3" r:id="rId3"/>
  </sheets>
  <definedNames>
    <definedName name="_xlnm._FilterDatabase" localSheetId="0" hidden="1">GTO!$A$1:$S$46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7" i="3" l="1"/>
  <c r="N17" i="2"/>
  <c r="G132" i="3"/>
  <c r="C296" i="2" s="1"/>
  <c r="C297" i="2" s="1"/>
  <c r="C54" i="2"/>
  <c r="G43" i="3"/>
  <c r="H48" i="1"/>
  <c r="G121" i="3"/>
  <c r="C435" i="2" s="1"/>
  <c r="C436" i="2" s="1"/>
  <c r="G110" i="3"/>
  <c r="C260" i="2" s="1"/>
  <c r="C261" i="2" s="1"/>
  <c r="G101" i="3"/>
  <c r="C116" i="2" s="1"/>
  <c r="C117" i="2" s="1"/>
  <c r="G80" i="3" l="1"/>
  <c r="C189" i="2" s="1"/>
  <c r="C190" i="2" s="1"/>
  <c r="G69" i="3" l="1"/>
  <c r="C85" i="2" s="1"/>
  <c r="C86" i="2" s="1"/>
  <c r="N11" i="2" s="1"/>
  <c r="C225" i="2"/>
  <c r="N15" i="2" s="1"/>
  <c r="G57" i="3"/>
  <c r="C364" i="2" s="1"/>
  <c r="C365" i="2" s="1"/>
  <c r="C55" i="2"/>
  <c r="G23" i="3" l="1"/>
  <c r="C153" i="2" s="1"/>
  <c r="C154" i="2" s="1"/>
  <c r="N13" i="2" s="1"/>
  <c r="G14" i="3" l="1"/>
  <c r="C23" i="2" l="1"/>
  <c r="G89" i="3"/>
  <c r="C400" i="2" s="1"/>
  <c r="C401" i="2" s="1"/>
  <c r="C402" i="2" s="1"/>
  <c r="G33" i="3"/>
  <c r="C331" i="2" s="1"/>
  <c r="C332" i="2" s="1"/>
  <c r="C333" i="2" s="1"/>
  <c r="C437" i="2"/>
  <c r="C432" i="2"/>
  <c r="C397" i="2"/>
  <c r="C361" i="2"/>
  <c r="C328" i="2"/>
  <c r="C293" i="2"/>
  <c r="C262" i="2"/>
  <c r="C257" i="2"/>
  <c r="C221" i="2"/>
  <c r="C186" i="2"/>
  <c r="C155" i="2"/>
  <c r="C150" i="2"/>
  <c r="C118" i="2"/>
  <c r="C113" i="2"/>
  <c r="C87" i="2"/>
  <c r="C82" i="2"/>
  <c r="C56" i="2"/>
  <c r="C51" i="2"/>
  <c r="C20" i="2"/>
  <c r="G140" i="3" l="1"/>
  <c r="C24" i="2"/>
  <c r="C25" i="2" s="1"/>
  <c r="C26" i="2" s="1"/>
  <c r="C27" i="2" s="1"/>
  <c r="N9" i="2" s="1"/>
  <c r="C119" i="2"/>
  <c r="C120" i="2" s="1"/>
  <c r="N12" i="2" s="1"/>
  <c r="C263" i="2"/>
  <c r="C264" i="2" s="1"/>
  <c r="N16" i="2" s="1"/>
  <c r="C57" i="2"/>
  <c r="C58" i="2" s="1"/>
  <c r="N10" i="2" s="1"/>
  <c r="C191" i="2"/>
  <c r="C156" i="2"/>
  <c r="C157" i="2" s="1"/>
  <c r="C403" i="2"/>
  <c r="C404" i="2" s="1"/>
  <c r="N19" i="2" s="1"/>
  <c r="C88" i="2"/>
  <c r="C89" i="2" s="1"/>
  <c r="C298" i="2"/>
  <c r="C334" i="2"/>
  <c r="C335" i="2" s="1"/>
  <c r="N18" i="2" s="1"/>
  <c r="C438" i="2"/>
  <c r="C439" i="2" s="1"/>
  <c r="N20" i="2" s="1"/>
  <c r="C226" i="2"/>
  <c r="C366" i="2"/>
  <c r="C192" i="2" l="1"/>
  <c r="C193" i="2" s="1"/>
  <c r="N14" i="2" s="1"/>
  <c r="C227" i="2"/>
  <c r="C228" i="2" s="1"/>
  <c r="C299" i="2"/>
  <c r="C300" i="2" s="1"/>
  <c r="C367" i="2"/>
  <c r="C368" i="2" s="1"/>
  <c r="N21" i="2" s="1"/>
  <c r="N25" i="2" l="1"/>
  <c r="L34" i="2" s="1"/>
  <c r="L35" i="2" s="1"/>
  <c r="L36" i="2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<sst xmlns="http://schemas.openxmlformats.org/spreadsheetml/2006/main" count="1668" uniqueCount="451">
  <si>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</si>
  <si>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</si>
  <si>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</si>
  <si>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</si>
  <si>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</si>
  <si>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</si>
  <si>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</si>
  <si>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</si>
  <si>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</si>
  <si>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</si>
  <si>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</si>
  <si>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</si>
  <si>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</si>
  <si>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</si>
  <si>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</si>
  <si>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</si>
  <si>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0384000978539620240401000000000043500084085900789342626506000003819233GTO                       0009785396TRANSFERENCIA A INSTITU   </t>
  </si>
  <si>
    <t>03</t>
  </si>
  <si>
    <t>84</t>
  </si>
  <si>
    <t>0009785396</t>
  </si>
  <si>
    <t>20240401</t>
  </si>
  <si>
    <t>00000000004350</t>
  </si>
  <si>
    <t>00</t>
  </si>
  <si>
    <t>0859</t>
  </si>
  <si>
    <t>0078</t>
  </si>
  <si>
    <t>934262</t>
  </si>
  <si>
    <t>6506000003819233</t>
  </si>
  <si>
    <t xml:space="preserve">GTO                       </t>
  </si>
  <si>
    <t>TRANSFERENCIA A INSTITU</t>
  </si>
  <si>
    <t xml:space="preserve">0384000024040120240401000000000042300084085900785106616506000003819233GTO                       000024040100000000000026676784      </t>
  </si>
  <si>
    <t>0000240401</t>
  </si>
  <si>
    <t>00000000004230</t>
  </si>
  <si>
    <t>510661</t>
  </si>
  <si>
    <t xml:space="preserve">00000000000026676784   </t>
  </si>
  <si>
    <t xml:space="preserve">0384000000000020240401000000000045120084464400720564936506000003819233GTO                       000000000000000000000025755103      </t>
  </si>
  <si>
    <t>0000000000</t>
  </si>
  <si>
    <t>00000000004512</t>
  </si>
  <si>
    <t>4644</t>
  </si>
  <si>
    <t>0072</t>
  </si>
  <si>
    <t>056493</t>
  </si>
  <si>
    <t xml:space="preserve">00000000000025755103   </t>
  </si>
  <si>
    <t xml:space="preserve">0384000000000020240401000000000001500084700300871072956506000003819233GTO                       0000000000DEPOSITO EFECTIVO         </t>
  </si>
  <si>
    <t>00000000000150</t>
  </si>
  <si>
    <t>7003</t>
  </si>
  <si>
    <t>0087</t>
  </si>
  <si>
    <t>107295</t>
  </si>
  <si>
    <t xml:space="preserve">DEPOSITO EFECTIVO      </t>
  </si>
  <si>
    <t xml:space="preserve">0384000024040220240402000000000008460084085900785560236506000003819233GTO                       0000240402Dana Josseline Gomez Sa   </t>
  </si>
  <si>
    <t>0000240402</t>
  </si>
  <si>
    <t>20240402</t>
  </si>
  <si>
    <t>00000000000846</t>
  </si>
  <si>
    <t>556023</t>
  </si>
  <si>
    <t>Dana Josseline Gomez Sa</t>
  </si>
  <si>
    <t xml:space="preserve">0384000024040220240402000000000033840084085900787566766506000003819233GTO                       0000240402Dana Josseline Gomez Sa   </t>
  </si>
  <si>
    <t>00000000003384</t>
  </si>
  <si>
    <t>756676</t>
  </si>
  <si>
    <t xml:space="preserve">0384000260505820240402000000000062500084085900788488626506000003819233GTO                       000260505800000000000026059058      </t>
  </si>
  <si>
    <t>0002605058</t>
  </si>
  <si>
    <t>00000000006250</t>
  </si>
  <si>
    <t>848862</t>
  </si>
  <si>
    <t xml:space="preserve">00000000000026059058   </t>
  </si>
  <si>
    <t xml:space="preserve">0384000000000020240403000000000056250084047500010539616506000003819233GTO                       000000000000000000000026087828      </t>
  </si>
  <si>
    <t>20240403</t>
  </si>
  <si>
    <t>00000000005625</t>
  </si>
  <si>
    <t>0475</t>
  </si>
  <si>
    <t>0001</t>
  </si>
  <si>
    <t>053961</t>
  </si>
  <si>
    <t xml:space="preserve">00000000000026087828   </t>
  </si>
  <si>
    <t xml:space="preserve">0384000040424020240404000000000043750084085900784723646506000003819233GTO                       000040424000000000000027322143      </t>
  </si>
  <si>
    <t>0000404240</t>
  </si>
  <si>
    <t>20240404</t>
  </si>
  <si>
    <t>00000000004375</t>
  </si>
  <si>
    <t>472364</t>
  </si>
  <si>
    <t xml:space="preserve">00000000000027322143   </t>
  </si>
  <si>
    <t xml:space="preserve">0384000000000020240404000000000062500084466700061035836506000003819233GTO                       000000000000000000000027322875      </t>
  </si>
  <si>
    <t>4667</t>
  </si>
  <si>
    <t>0006</t>
  </si>
  <si>
    <t>103583</t>
  </si>
  <si>
    <t xml:space="preserve">00000000000027322875   </t>
  </si>
  <si>
    <t xml:space="preserve">0384000668511720240404000000000004550084085900788040956506000003819233GTO                       0006685117TRANSFERENCIA A INSTITU   </t>
  </si>
  <si>
    <t>0006685117</t>
  </si>
  <si>
    <t>00000000000455</t>
  </si>
  <si>
    <t>804095</t>
  </si>
  <si>
    <t xml:space="preserve">0384000050424020240405000000000062980084085900781747796506000003819233GTO                       0000504240Mensualidad 14 Maestria   </t>
  </si>
  <si>
    <t>0000504240</t>
  </si>
  <si>
    <t>20240405</t>
  </si>
  <si>
    <t>00000000006298</t>
  </si>
  <si>
    <t>174779</t>
  </si>
  <si>
    <t>Mensualidad 14 Maestria</t>
  </si>
  <si>
    <t xml:space="preserve">0384000024040520240405000000000038250084085900784598306506000003819233GTO                       000024040500000000000026674463      </t>
  </si>
  <si>
    <t>0000240405</t>
  </si>
  <si>
    <t>00000000003825</t>
  </si>
  <si>
    <t>459830</t>
  </si>
  <si>
    <t xml:space="preserve">00000000000026674463   </t>
  </si>
  <si>
    <t xml:space="preserve">0384000024040520240405000000000004050084085900784630976506000003819233GTO                       000024040500000000000026674463      </t>
  </si>
  <si>
    <t>00000000000405</t>
  </si>
  <si>
    <t>463097</t>
  </si>
  <si>
    <t xml:space="preserve">0384000819838220240405000000000024000084085900789495436506000003819233GTO                       000819838200000000000025758776      </t>
  </si>
  <si>
    <t>0008198382</t>
  </si>
  <si>
    <t>00000000002400</t>
  </si>
  <si>
    <t>949543</t>
  </si>
  <si>
    <t xml:space="preserve">00000000000025758776   </t>
  </si>
  <si>
    <t xml:space="preserve">0384000263375220240408000000000060160084085900780304806506000003819233GTO                       0002633752JOSE EDUARDO FELIPE DEL   </t>
  </si>
  <si>
    <t>0002633752</t>
  </si>
  <si>
    <t>20240408</t>
  </si>
  <si>
    <t>00000000006016</t>
  </si>
  <si>
    <t>030480</t>
  </si>
  <si>
    <t>JOSE EDUARDO FELIPE DEL</t>
  </si>
  <si>
    <t xml:space="preserve">0384000000000020240408000000000027000084700300871881466506000003819233GTO                       0000000000DEPOSITO EFECTIVO         </t>
  </si>
  <si>
    <t>00000000002700</t>
  </si>
  <si>
    <t>188146</t>
  </si>
  <si>
    <t xml:space="preserve">0384000090424220240409000000000043750084085900789251586506000003819233GTO                       0000904242PAGO MENSUALIDAD ABRIL    </t>
  </si>
  <si>
    <t>0000904242</t>
  </si>
  <si>
    <t>20240409</t>
  </si>
  <si>
    <t>925158</t>
  </si>
  <si>
    <t xml:space="preserve">PAGO MENSUALIDAD ABRIL </t>
  </si>
  <si>
    <t xml:space="preserve">0384000000000020240412000000000006250084047500020544606506000003819233GTO                       000000000000000000000027325370      </t>
  </si>
  <si>
    <t>20240412</t>
  </si>
  <si>
    <t>00000000000625</t>
  </si>
  <si>
    <t>0002</t>
  </si>
  <si>
    <t>054460</t>
  </si>
  <si>
    <t xml:space="preserve">00000000000027325370   </t>
  </si>
  <si>
    <t xml:space="preserve">0384000012042420240412000000000048250084085900788004456506000003819233GTO                       000012042400000000000027320554      </t>
  </si>
  <si>
    <t>0000120424</t>
  </si>
  <si>
    <t>00000000004825</t>
  </si>
  <si>
    <t>800445</t>
  </si>
  <si>
    <t xml:space="preserve">00000000000027320554   </t>
  </si>
  <si>
    <t xml:space="preserve">0384000012042420240412000000000051250084085900788308896506000003819233GTO                       000012042400000000000027321460      </t>
  </si>
  <si>
    <t>00000000005125</t>
  </si>
  <si>
    <t>830889</t>
  </si>
  <si>
    <t xml:space="preserve">00000000000027321460   </t>
  </si>
  <si>
    <t xml:space="preserve">0384000012042420240412000000000048000084085900788401766506000003819233GTO                       000012042400000000000027321523      </t>
  </si>
  <si>
    <t>00000000004800</t>
  </si>
  <si>
    <t>840176</t>
  </si>
  <si>
    <t xml:space="preserve">00000000000027321523   </t>
  </si>
  <si>
    <t xml:space="preserve">0384000130424020240415000000000043750084085900785789406506000003819233GTO                       000130424000000000000027316717      </t>
  </si>
  <si>
    <t>0001304240</t>
  </si>
  <si>
    <t>20240415</t>
  </si>
  <si>
    <t>578940</t>
  </si>
  <si>
    <t xml:space="preserve">00000000000027316717   </t>
  </si>
  <si>
    <t xml:space="preserve">0384000150424020240415000000000067000084085900788229826506000003819233GTO                       000150424000000000000026617447      </t>
  </si>
  <si>
    <t>0001504240</t>
  </si>
  <si>
    <t>00000000006700</t>
  </si>
  <si>
    <t>822982</t>
  </si>
  <si>
    <t xml:space="preserve">00000000000026617447   </t>
  </si>
  <si>
    <t xml:space="preserve">0384000196141220240415000000000007687584085900789597586506000003819233GTO                       0001961412LUIS ANTONIO CUELLAR HE   </t>
  </si>
  <si>
    <t>0001961412</t>
  </si>
  <si>
    <t>00000000000768</t>
  </si>
  <si>
    <t>75</t>
  </si>
  <si>
    <t>959758</t>
  </si>
  <si>
    <t>LUIS ANTONIO CUELLAR HE</t>
  </si>
  <si>
    <t xml:space="preserve">0384000421879320240415000000000043562584085900789773746506000003819233GTO                       0004218793LUIS ANTONIO CUELLAR HE   </t>
  </si>
  <si>
    <t>0004218793</t>
  </si>
  <si>
    <t>00000000004356</t>
  </si>
  <si>
    <t>25</t>
  </si>
  <si>
    <t>977374</t>
  </si>
  <si>
    <t xml:space="preserve">0384000563700020240415000000000065000084085900789933346506000003819233GTO                       000563700000000000000026472537      </t>
  </si>
  <si>
    <t>0005637000</t>
  </si>
  <si>
    <t>00000000006500</t>
  </si>
  <si>
    <t>993334</t>
  </si>
  <si>
    <t xml:space="preserve">00000000000026472537   </t>
  </si>
  <si>
    <t xml:space="preserve">0384000150424020240415000000000010000084085900721986446506000003819233GTO                       0001504240Pago restante mensualid   </t>
  </si>
  <si>
    <t>00000000001000</t>
  </si>
  <si>
    <t>198644</t>
  </si>
  <si>
    <t>Pago restante mensualid</t>
  </si>
  <si>
    <t xml:space="preserve">0384000000000020240422000000000067000084700300873993406506000003819233GTO                       0000000000DEPOSITO EFECTIVO         </t>
  </si>
  <si>
    <t>20240422</t>
  </si>
  <si>
    <t>399340</t>
  </si>
  <si>
    <t xml:space="preserve">0384000300424020240430000000000043750084085900780204986506000003819233GTO                       000300424000000000000027322206      </t>
  </si>
  <si>
    <t>0003004240</t>
  </si>
  <si>
    <t>20240430</t>
  </si>
  <si>
    <t>020498</t>
  </si>
  <si>
    <t xml:space="preserve">00000000000027322206   </t>
  </si>
  <si>
    <t xml:space="preserve">0384000225462320240430000000000062500084085900783195296506000003819233GTO                       000225462300000000000027322938      </t>
  </si>
  <si>
    <t>0002254623</t>
  </si>
  <si>
    <t>319529</t>
  </si>
  <si>
    <t xml:space="preserve">00000000000027322938   </t>
  </si>
  <si>
    <t>ANALISIS MAC-17MARZO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</si>
  <si>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</si>
  <si>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</si>
  <si>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</si>
  <si>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</si>
  <si>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</si>
  <si>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</si>
  <si>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</si>
  <si>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</si>
  <si>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MAC-17</t>
  </si>
  <si>
    <t>PAGADO</t>
  </si>
  <si>
    <t>1ro</t>
  </si>
  <si>
    <t xml:space="preserve"> 01/15</t>
  </si>
  <si>
    <t>Ssustentabilidad en la industria de la construcción</t>
  </si>
  <si>
    <t>10 MARZO- 01 ABRIL</t>
  </si>
  <si>
    <t xml:space="preserve">RESUMEN DE MAESTRIAS </t>
  </si>
  <si>
    <t>VINCULADO</t>
  </si>
  <si>
    <t xml:space="preserve"> 02/15</t>
  </si>
  <si>
    <t xml:space="preserve">Admon de empresas de la construccion </t>
  </si>
  <si>
    <t xml:space="preserve">21 ABRIL -13 MAYO </t>
  </si>
  <si>
    <t>PROGRAMA</t>
  </si>
  <si>
    <t>ASIGNATURA</t>
  </si>
  <si>
    <t>MONTO</t>
  </si>
  <si>
    <t xml:space="preserve"> 03/15</t>
  </si>
  <si>
    <t>Planeación y control de proyectos</t>
  </si>
  <si>
    <t xml:space="preserve">19 MAYO -10 JUNIO </t>
  </si>
  <si>
    <t xml:space="preserve"> 04/05</t>
  </si>
  <si>
    <t xml:space="preserve">ing de costos </t>
  </si>
  <si>
    <t xml:space="preserve">16 JUNIO -08 JULIO </t>
  </si>
  <si>
    <t xml:space="preserve"> 05/15</t>
  </si>
  <si>
    <t xml:space="preserve">Planeacion y programacion </t>
  </si>
  <si>
    <t xml:space="preserve">14 JULIO- 05 AGOSTO </t>
  </si>
  <si>
    <t xml:space="preserve">MAC-17 </t>
  </si>
  <si>
    <t>2do</t>
  </si>
  <si>
    <t xml:space="preserve"> 06/15</t>
  </si>
  <si>
    <t xml:space="preserve">Planeacion patrimonial </t>
  </si>
  <si>
    <t xml:space="preserve">18 AGOSTO-09 SEPTIEMBRE </t>
  </si>
  <si>
    <t>MVIBN-8</t>
  </si>
  <si>
    <t xml:space="preserve"> 07/15</t>
  </si>
  <si>
    <t xml:space="preserve">Contabilidad y finanzas </t>
  </si>
  <si>
    <t>22 SEPT- 14 OCTUBRE</t>
  </si>
  <si>
    <t>MCVT-6</t>
  </si>
  <si>
    <t xml:space="preserve"> 08/15</t>
  </si>
  <si>
    <t xml:space="preserve">Mercadotecnia  en la construccion </t>
  </si>
  <si>
    <t xml:space="preserve">20 OCT-11 NOV </t>
  </si>
  <si>
    <t>MGP-10</t>
  </si>
  <si>
    <t xml:space="preserve"> 09/15</t>
  </si>
  <si>
    <t>Economia administrativa</t>
  </si>
  <si>
    <t>17 NOV-09 DIC</t>
  </si>
  <si>
    <t>MAC-18</t>
  </si>
  <si>
    <t>3ro</t>
  </si>
  <si>
    <t xml:space="preserve"> 10/15</t>
  </si>
  <si>
    <t>Admon capital humano</t>
  </si>
  <si>
    <t>12 ENE- 03 FEBRERO</t>
  </si>
  <si>
    <t>MCVT-7</t>
  </si>
  <si>
    <t xml:space="preserve"> 11/15</t>
  </si>
  <si>
    <t>PLANEACION FINANCIERA</t>
  </si>
  <si>
    <t>09 FEB- 02 MARZO</t>
  </si>
  <si>
    <t>MVIBN-9</t>
  </si>
  <si>
    <t xml:space="preserve"> 12/15</t>
  </si>
  <si>
    <t>ANALÍSIS DE DECISIONES</t>
  </si>
  <si>
    <t xml:space="preserve">08 MARZO -06 ABRIL </t>
  </si>
  <si>
    <t>MGP-11</t>
  </si>
  <si>
    <t>EN CONCILIACIÓN</t>
  </si>
  <si>
    <t xml:space="preserve"> 13/15</t>
  </si>
  <si>
    <t>EVALUACION DE PROYECTOS</t>
  </si>
  <si>
    <t>12 ABRIL-04 MAYO</t>
  </si>
  <si>
    <t>MCVF-1</t>
  </si>
  <si>
    <t xml:space="preserve"> 14/15</t>
  </si>
  <si>
    <t>MAC-19</t>
  </si>
  <si>
    <t>MCVT-8</t>
  </si>
  <si>
    <t>MGP-12</t>
  </si>
  <si>
    <t>MVIBN-10</t>
  </si>
  <si>
    <t>MCVF-2</t>
  </si>
  <si>
    <t xml:space="preserve">INSCRIPCIONES </t>
  </si>
  <si>
    <t>REMANENTE NETO</t>
  </si>
  <si>
    <t>TITULACION</t>
  </si>
  <si>
    <t>SUBTOTAL</t>
  </si>
  <si>
    <t xml:space="preserve">TOTAL A PAGAR </t>
  </si>
  <si>
    <t xml:space="preserve">MAS IVA  </t>
  </si>
  <si>
    <t xml:space="preserve">IMPORTE A FACTURAR </t>
  </si>
  <si>
    <t>ANALISIS  MVIBN-8 MARZO 2023</t>
  </si>
  <si>
    <t xml:space="preserve">FACTURA </t>
  </si>
  <si>
    <t>SUB</t>
  </si>
  <si>
    <t xml:space="preserve">IVA </t>
  </si>
  <si>
    <t xml:space="preserve">Introducción a la evalucación </t>
  </si>
  <si>
    <t xml:space="preserve">TOTAL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</si>
  <si>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</si>
  <si>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</si>
  <si>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</si>
  <si>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</si>
  <si>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</si>
  <si>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 xml:space="preserve">Valuacion de bienes nacionales </t>
  </si>
  <si>
    <t xml:space="preserve">Valuacion de maquinaria y equipo </t>
  </si>
  <si>
    <t>ing economica financiera</t>
  </si>
  <si>
    <t>valuacion de bienes agropecuarios</t>
  </si>
  <si>
    <t>VALUACION EN NEGOCIOS INMOBILIARIOS E INDUSTRIALES</t>
  </si>
  <si>
    <t>VALUACIÓN DE BIENES INDUSTRIALES</t>
  </si>
  <si>
    <t>VALUACIÓN DE DERECHOS INTANGIBLES Y ESPECIALIZADOS</t>
  </si>
  <si>
    <t>ANALISIS  MCVT-6 MARZO 2023</t>
  </si>
  <si>
    <t xml:space="preserve">Diseño geoimetrico de vias terrestres </t>
  </si>
  <si>
    <t>Geotecnia I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</si>
  <si>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</si>
  <si>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</si>
  <si>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</si>
  <si>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</si>
  <si>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Tecnicas de investigacion aplicadas a vias terrestes </t>
  </si>
  <si>
    <t>Geotecnia II</t>
  </si>
  <si>
    <t>diseño y construccion de pavimentos asfalticos</t>
  </si>
  <si>
    <t xml:space="preserve">analisis y diseño de puentes y tuneles </t>
  </si>
  <si>
    <t>DISEÑO Y CONSTRUCCION DE PAVIMETNOS DE CONCRETO HIDRAULICO</t>
  </si>
  <si>
    <t>CONSERVACIÓN Y MANTENIMIENTO DE VÍAS TERRESTRES</t>
  </si>
  <si>
    <t>PLANEACIÓN, PROGRAMACIÓN Y CONTROL DE PROYECTOS DE VÍAS TERRESTRES</t>
  </si>
  <si>
    <t>ANALISIS  MGP-10 MARZO 2023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</si>
  <si>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</si>
  <si>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</si>
  <si>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</si>
  <si>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</si>
  <si>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</si>
  <si>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</si>
  <si>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Gestion de proyectos para eliminar desperdicios </t>
  </si>
  <si>
    <t xml:space="preserve">Programacion en paquete informatico de hojas de calculo avanzado </t>
  </si>
  <si>
    <t>evaluacion economica y financiera del proyecto</t>
  </si>
  <si>
    <t>MIC (modelo de informacion)</t>
  </si>
  <si>
    <t>TEORIA DE LAS DECISIONES APLICADA A LA GERENCIA DE PROYECTOS</t>
  </si>
  <si>
    <t>ADMINISTRACIÓN DE MAQUINARIA Y EQUIPO</t>
  </si>
  <si>
    <t>LOGISTICA Y CADENAS DE SUMINISTRO</t>
  </si>
  <si>
    <t>ANALISIS  MAC-18 SEPT 2023</t>
  </si>
  <si>
    <t xml:space="preserve">Ingenieria de costos </t>
  </si>
  <si>
    <t xml:space="preserve">Sustentabilidad en la construccion </t>
  </si>
  <si>
    <t xml:space="preserve">admon de empresas de la contruccion </t>
  </si>
  <si>
    <t>habilidades directivas</t>
  </si>
  <si>
    <t>PLANEACION, PROG. PROCURA Y CONTROL DE OBRA</t>
  </si>
  <si>
    <t>PLANEACIÓN PATRIMONIAL</t>
  </si>
  <si>
    <t>CONTABILIDAD Y FINANZAS</t>
  </si>
  <si>
    <t>ANALISIS  MCVT-7 SEPT 2023</t>
  </si>
  <si>
    <t xml:space="preserve">Hidrologia de vias terrestres </t>
  </si>
  <si>
    <t>diseño geometrico de viasterrestres</t>
  </si>
  <si>
    <t>ing de transito</t>
  </si>
  <si>
    <t>NORMATIVIDAD Y CALIDAD DE VIAS TERRESTRES</t>
  </si>
  <si>
    <t>SUSTENTABILIDAD Y GESTIÓN AMBIENTAL EN VÍAS FERREAS</t>
  </si>
  <si>
    <t>08 MARZO- 30 MARZO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</si>
  <si>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</si>
  <si>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</si>
  <si>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</si>
  <si>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</si>
  <si>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</si>
  <si>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VALUACION FISCAL INMOBILIARIA</t>
  </si>
  <si>
    <t>INGENIERIA ECONOMICA Y FINANCIERA</t>
  </si>
  <si>
    <t>VALUACIÓN DE INMUEBLES URBANOS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</si>
  <si>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</si>
  <si>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</si>
  <si>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</si>
  <si>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</si>
  <si>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</si>
  <si>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</si>
  <si>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</si>
  <si>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</si>
  <si>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</si>
  <si>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</si>
  <si>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</si>
  <si>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</si>
  <si>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</si>
  <si>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MANIFESTACIÓN DE IMPACTO AMBIENTAL Y ESTUDIO TÉCNICO JUSTIFICATIVO</t>
  </si>
  <si>
    <t>NORMATIVIDAD DE LAS VÍAS FÉRREAS</t>
  </si>
  <si>
    <t>ANALISIS  MAC-19 2024</t>
  </si>
  <si>
    <t>ANALISIS  MVIBN-10 MARZO2024</t>
  </si>
  <si>
    <t>ANALISIS  MCVT-8 MARZO2024</t>
  </si>
  <si>
    <t>ANALISIS  MGP-12 MARZO2024</t>
  </si>
  <si>
    <t>INSTITUTO TECNOLÓGICO DE LA CONSTRUCCIÓN</t>
  </si>
  <si>
    <t>FECHA</t>
  </si>
  <si>
    <t>05 DE DICIEMBRE DE 2023.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</si>
  <si>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</si>
  <si>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</si>
  <si>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</si>
  <si>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</si>
  <si>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</si>
  <si>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</si>
  <si>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</si>
  <si>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</si>
  <si>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</si>
  <si>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</si>
  <si>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ISABEL ALEJANDRA MEJIA WITRAGO</t>
  </si>
  <si>
    <t>SEMESTRE</t>
  </si>
  <si>
    <t>MARZO</t>
  </si>
  <si>
    <t>TOTAL</t>
  </si>
  <si>
    <t xml:space="preserve">JOSE EDUARDO FELIPE DEL ANGEL </t>
  </si>
  <si>
    <t xml:space="preserve">JUAN ARTURO BESSONART HERNANDEZ </t>
  </si>
  <si>
    <t>ABRIL</t>
  </si>
  <si>
    <t xml:space="preserve">GERARDO GAMA CERVANTES </t>
  </si>
  <si>
    <t>FEBRERO</t>
  </si>
  <si>
    <t xml:space="preserve">MARLENE NEFERTITY RAMIREZ MARTINEZ </t>
  </si>
  <si>
    <t xml:space="preserve">LUIS FERNANDO GARCIA ESPITIA </t>
  </si>
  <si>
    <t xml:space="preserve">BERENICE GUTIERREZ DURAN </t>
  </si>
  <si>
    <t xml:space="preserve">DANIEL ORNELAS CABRERA </t>
  </si>
  <si>
    <t>MCCVF 1</t>
  </si>
  <si>
    <t xml:space="preserve">MAESTRIA </t>
  </si>
  <si>
    <t xml:space="preserve">MENSUALIDAD </t>
  </si>
  <si>
    <t xml:space="preserve">ALUMNO </t>
  </si>
  <si>
    <t>RUSSELL FLORENCIO COLLI FERNANDEZ</t>
  </si>
  <si>
    <t xml:space="preserve">LUIS FERNANDO TORRES RODRIGUEZ </t>
  </si>
  <si>
    <t>19/04/2024</t>
  </si>
  <si>
    <t>GARCIA PEREZ FRANCISCO</t>
  </si>
  <si>
    <t>510d213c3b534393</t>
  </si>
  <si>
    <t xml:space="preserve">JOEL RAYMUNDO NAJERA GUZMAN </t>
  </si>
  <si>
    <t>03/04/2024</t>
  </si>
  <si>
    <t>10d9dad1524c4d16</t>
  </si>
  <si>
    <t>05/04/2024</t>
  </si>
  <si>
    <t>8331616864b343ff</t>
  </si>
  <si>
    <t>08/04/2024</t>
  </si>
  <si>
    <t>02/04/2024</t>
  </si>
  <si>
    <t>Na3wuKrr</t>
  </si>
  <si>
    <t>MAYO</t>
  </si>
  <si>
    <t xml:space="preserve">ABRIL </t>
  </si>
  <si>
    <t xml:space="preserve">ABRAHAM ISRAEL VILLANUEVA CASTAÑEDA </t>
  </si>
  <si>
    <t xml:space="preserve">LUIS ANTONIO CUELLAR HERNANDEZ </t>
  </si>
  <si>
    <t xml:space="preserve">DANIEL EFREN VERA ARRIAGA </t>
  </si>
  <si>
    <t>881eeeecb86e4802</t>
  </si>
  <si>
    <t>9b03e11fa6984770</t>
  </si>
  <si>
    <t>00000000000026682845</t>
  </si>
  <si>
    <t xml:space="preserve">ARMANDO LOZANO  ARENAS </t>
  </si>
  <si>
    <t xml:space="preserve">DANA JOSSELINE GOMEZ SALINAS </t>
  </si>
  <si>
    <t>15/04/2024</t>
  </si>
  <si>
    <t xml:space="preserve">RAUL EDUARDO CHAVEZ GONZALEZ </t>
  </si>
  <si>
    <t>00000000000027270529</t>
  </si>
  <si>
    <t>00000000000027269856</t>
  </si>
  <si>
    <t>10/04/2024</t>
  </si>
  <si>
    <t>04/04/2024</t>
  </si>
  <si>
    <t>00000000000027332846</t>
  </si>
  <si>
    <t>00000000000027332783</t>
  </si>
  <si>
    <t>00000000000026356940</t>
  </si>
  <si>
    <t>c14f067435cf445e</t>
  </si>
  <si>
    <t>bd58fc5811cd4a6b</t>
  </si>
  <si>
    <t>1a0d02e0bc5c4589</t>
  </si>
  <si>
    <t xml:space="preserve">JORGE IGNACIO CORDERO GUZMAN </t>
  </si>
  <si>
    <t xml:space="preserve">GERARDO ALONSO ROMERO </t>
  </si>
  <si>
    <t xml:space="preserve">JUAN DANIEL HIDALGO SILVA </t>
  </si>
  <si>
    <t>16/04/2024</t>
  </si>
  <si>
    <t>326f43634ff54fcc</t>
  </si>
  <si>
    <t>00000000000026670776</t>
  </si>
  <si>
    <t>JOSUE GUADALUPE LOPEZ JUAREZ</t>
  </si>
  <si>
    <t>12/04/2024</t>
  </si>
  <si>
    <t>00000000000026368151</t>
  </si>
  <si>
    <t xml:space="preserve">JENNIFER KRYSTAL GONZALEZ RODRIGUEZ </t>
  </si>
  <si>
    <t>dcdce911a80b462d</t>
  </si>
  <si>
    <t>ANDREA ALDACO PAREDES</t>
  </si>
  <si>
    <t xml:space="preserve">LUCIA LOPEZ GONZALEZ </t>
  </si>
  <si>
    <t xml:space="preserve">JOSE GUSTAVO RAMIREZ ALMAGUER </t>
  </si>
  <si>
    <t>RICARDO DAVID MARTINEZ GONZALEZ</t>
  </si>
  <si>
    <t>SANDRA BERENICE CASTILLO AGUAS</t>
  </si>
  <si>
    <t>45c4bc194be34b7e</t>
  </si>
  <si>
    <t>00000000000026089068</t>
  </si>
  <si>
    <t xml:space="preserve">ROMULO BEN HUR NIETO CALDERON </t>
  </si>
  <si>
    <t>EDUARDO RAMOS HERNANDEZ</t>
  </si>
  <si>
    <t xml:space="preserve">JESUS ARTEMIO RODRIGUEZ MEDINA </t>
  </si>
  <si>
    <t xml:space="preserve">10 MAYO- 01 JUNIO </t>
  </si>
  <si>
    <t>SEMINARIO DE INVESTIGACIÓN</t>
  </si>
  <si>
    <t>VALUACION DE INMUEBLES OBJETO DE CREDITO GARANTIZADO A LA VIVIENDA</t>
  </si>
  <si>
    <t>SISTEMAS DE CÓMPUTO APLICABLES A VÍAS TERRESTRES</t>
  </si>
  <si>
    <t xml:space="preserve">SEMINARIO DE INVESTIGACION PARA EL DESARROLLO DE UN PROYECTO </t>
  </si>
  <si>
    <t>ECONOMÍA ADMINISTRATIVA</t>
  </si>
  <si>
    <t>MOVIMIENTO DE TIERRAS Y APROVECHAMIENTO DE MATERIALES PETREOS</t>
  </si>
  <si>
    <t>VALUACIÓN DE MAQUINARIA Y EQUIPO</t>
  </si>
  <si>
    <t>PROGRAMACION EN PAQUETE INFORMATICO DE HOJAS DE CALCULO AVANZADO</t>
  </si>
  <si>
    <t>CONSTRUCCIÓN DE LA SÚPER ESTRUCTURA DE LAS VÍAS</t>
  </si>
  <si>
    <t>PLANEACIÓN PROG. PROCURA Y CONTROL DE OBRA</t>
  </si>
  <si>
    <t>INGENIERIA DE COSTOS</t>
  </si>
  <si>
    <t>LEGISLACIÓN Y NORMATIVIDAD</t>
  </si>
  <si>
    <t>INTRODUCCIÓN A LA VALUACIÓN</t>
  </si>
  <si>
    <t>GEOLOGÍA APLICADA A VÍAS TERRESTRES</t>
  </si>
  <si>
    <t>HIDROLOGÍA DE VÍAS DE TERRESTRES</t>
  </si>
  <si>
    <t>PLANEACIÓN Y CONTROL DE PROYECTOS</t>
  </si>
  <si>
    <t>ADMINISTRACION DE LA GERENCIA DE PROYECTOS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</si>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</sst>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7" fillId="0" borderId="0"/>
  </cellStyleXfs>
  <cellXfs count="128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0" fontId="2" fillId="0" borderId="0" xfId="3"/>
    <xf numFmtId="0" fontId="10" fillId="5" borderId="16" xfId="2" applyFont="1" applyFill="1" applyBorder="1" applyAlignment="1">
      <alignment horizontal="center"/>
    </xf>
    <xf numFmtId="4" fontId="8" fillId="0" borderId="17" xfId="4" applyNumberFormat="1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16" fontId="2" fillId="0" borderId="18" xfId="2" applyNumberFormat="1" applyBorder="1" applyAlignment="1">
      <alignment horizontal="center"/>
    </xf>
    <xf numFmtId="0" fontId="11" fillId="6" borderId="3" xfId="2" applyFont="1" applyFill="1" applyBorder="1" applyAlignment="1">
      <alignment horizontal="left"/>
    </xf>
    <xf numFmtId="0" fontId="6" fillId="0" borderId="19" xfId="4" applyFont="1" applyBorder="1"/>
    <xf numFmtId="0" fontId="10" fillId="5" borderId="0" xfId="2" applyFont="1" applyFill="1"/>
    <xf numFmtId="0" fontId="11" fillId="0" borderId="0" xfId="5" applyFont="1" applyAlignment="1">
      <alignment horizontal="center"/>
    </xf>
    <xf numFmtId="0" fontId="2" fillId="0" borderId="0" xfId="2"/>
    <xf numFmtId="0" fontId="2" fillId="0" borderId="17" xfId="3" applyBorder="1" applyAlignment="1">
      <alignment horizontal="center"/>
    </xf>
    <xf numFmtId="0" fontId="2" fillId="0" borderId="4" xfId="3" applyBorder="1"/>
    <xf numFmtId="0" fontId="2" fillId="0" borderId="4" xfId="3" applyBorder="1" applyAlignment="1">
      <alignment horizontal="center"/>
    </xf>
    <xf numFmtId="44" fontId="2" fillId="0" borderId="23" xfId="3" quotePrefix="1" applyNumberFormat="1" applyBorder="1"/>
    <xf numFmtId="0" fontId="2" fillId="0" borderId="24" xfId="3" applyBorder="1"/>
    <xf numFmtId="0" fontId="2" fillId="0" borderId="24" xfId="3" applyBorder="1" applyAlignment="1">
      <alignment horizontal="center"/>
    </xf>
    <xf numFmtId="44" fontId="2" fillId="0" borderId="25" xfId="3" applyNumberFormat="1" applyBorder="1"/>
    <xf numFmtId="16" fontId="2" fillId="0" borderId="26" xfId="2" applyNumberFormat="1" applyBorder="1" applyAlignment="1">
      <alignment horizontal="center"/>
    </xf>
    <xf numFmtId="44" fontId="2" fillId="0" borderId="4" xfId="3" quotePrefix="1" applyNumberFormat="1" applyBorder="1"/>
    <xf numFmtId="0" fontId="8" fillId="0" borderId="21" xfId="2" applyFont="1" applyBorder="1" applyAlignment="1">
      <alignment horizontal="center"/>
    </xf>
    <xf numFmtId="16" fontId="2" fillId="0" borderId="27" xfId="2" applyNumberFormat="1" applyBorder="1" applyAlignment="1">
      <alignment horizontal="center"/>
    </xf>
    <xf numFmtId="0" fontId="11" fillId="7" borderId="3" xfId="2" applyFont="1" applyFill="1" applyBorder="1" applyAlignment="1">
      <alignment horizontal="left"/>
    </xf>
    <xf numFmtId="44" fontId="2" fillId="0" borderId="28" xfId="3" applyNumberFormat="1" applyBorder="1"/>
    <xf numFmtId="0" fontId="2" fillId="0" borderId="24" xfId="3" applyBorder="1" applyAlignment="1">
      <alignment horizontal="left"/>
    </xf>
    <xf numFmtId="44" fontId="2" fillId="0" borderId="24" xfId="3" applyNumberForma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12" fillId="8" borderId="3" xfId="2" applyFont="1" applyFill="1" applyBorder="1" applyAlignment="1">
      <alignment horizontal="left"/>
    </xf>
    <xf numFmtId="0" fontId="2" fillId="0" borderId="4" xfId="3" applyBorder="1" applyAlignment="1">
      <alignment wrapText="1"/>
    </xf>
    <xf numFmtId="0" fontId="2" fillId="0" borderId="0" xfId="3" applyAlignment="1">
      <alignment horizontal="center"/>
    </xf>
    <xf numFmtId="44" fontId="2" fillId="0" borderId="4" xfId="3" applyNumberFormat="1" applyBorder="1" applyAlignment="1">
      <alignment horizontal="center"/>
    </xf>
    <xf numFmtId="16" fontId="2" fillId="0" borderId="29" xfId="2" applyNumberFormat="1" applyBorder="1" applyAlignment="1">
      <alignment horizontal="center"/>
    </xf>
    <xf numFmtId="44" fontId="0" fillId="5" borderId="7" xfId="6" applyFont="1" applyFill="1" applyBorder="1" applyAlignment="1">
      <alignment horizontal="center"/>
    </xf>
    <xf numFmtId="44" fontId="0" fillId="0" borderId="7" xfId="6" applyFont="1" applyFill="1" applyBorder="1" applyAlignment="1">
      <alignment horizontal="center"/>
    </xf>
    <xf numFmtId="0" fontId="13" fillId="0" borderId="0" xfId="3" applyFont="1" applyAlignment="1">
      <alignment horizontal="center"/>
    </xf>
    <xf numFmtId="0" fontId="14" fillId="0" borderId="18" xfId="2" applyFont="1" applyBorder="1" applyAlignment="1">
      <alignment horizontal="left"/>
    </xf>
    <xf numFmtId="44" fontId="13" fillId="0" borderId="0" xfId="2" applyNumberFormat="1" applyFont="1"/>
    <xf numFmtId="0" fontId="13" fillId="0" borderId="0" xfId="3" applyFont="1"/>
    <xf numFmtId="44" fontId="2" fillId="0" borderId="0" xfId="3" applyNumberFormat="1"/>
    <xf numFmtId="17" fontId="2" fillId="0" borderId="0" xfId="3" applyNumberFormat="1"/>
    <xf numFmtId="44" fontId="13" fillId="6" borderId="0" xfId="2" applyNumberFormat="1" applyFont="1" applyFill="1"/>
    <xf numFmtId="0" fontId="13" fillId="0" borderId="0" xfId="2" applyFont="1"/>
    <xf numFmtId="44" fontId="2" fillId="0" borderId="0" xfId="2" applyNumberFormat="1"/>
    <xf numFmtId="44" fontId="0" fillId="0" borderId="0" xfId="6" applyFont="1"/>
    <xf numFmtId="0" fontId="8" fillId="0" borderId="24" xfId="3" applyFont="1" applyBorder="1"/>
    <xf numFmtId="44" fontId="15" fillId="5" borderId="24" xfId="3" applyNumberFormat="1" applyFont="1" applyFill="1" applyBorder="1"/>
    <xf numFmtId="44" fontId="15" fillId="9" borderId="17" xfId="6" applyFont="1" applyFill="1" applyBorder="1"/>
    <xf numFmtId="0" fontId="2" fillId="0" borderId="20" xfId="3" applyBorder="1"/>
    <xf numFmtId="0" fontId="2" fillId="0" borderId="21" xfId="3" applyBorder="1"/>
    <xf numFmtId="0" fontId="2" fillId="10" borderId="32" xfId="3" applyFill="1" applyBorder="1"/>
    <xf numFmtId="44" fontId="2" fillId="0" borderId="33" xfId="3" applyNumberFormat="1" applyBorder="1"/>
    <xf numFmtId="0" fontId="13" fillId="10" borderId="9" xfId="2" applyFont="1" applyFill="1" applyBorder="1"/>
    <xf numFmtId="44" fontId="2" fillId="0" borderId="34" xfId="2" applyNumberFormat="1" applyBorder="1"/>
    <xf numFmtId="0" fontId="12" fillId="7" borderId="3" xfId="2" applyFont="1" applyFill="1" applyBorder="1" applyAlignment="1">
      <alignment horizontal="left"/>
    </xf>
    <xf numFmtId="0" fontId="3" fillId="0" borderId="0" xfId="14" applyAlignment="1">
      <alignment horizontal="center"/>
    </xf>
    <xf numFmtId="0" fontId="3" fillId="0" borderId="0" xfId="14"/>
    <xf numFmtId="0" fontId="8" fillId="0" borderId="0" xfId="14" applyFont="1"/>
    <xf numFmtId="0" fontId="2" fillId="0" borderId="0" xfId="12"/>
    <xf numFmtId="0" fontId="8" fillId="0" borderId="0" xfId="14" applyFont="1" applyAlignment="1">
      <alignment horizontal="right"/>
    </xf>
    <xf numFmtId="14" fontId="8" fillId="0" borderId="0" xfId="14" applyNumberFormat="1" applyFont="1"/>
    <xf numFmtId="0" fontId="16" fillId="0" borderId="0" xfId="14" applyFont="1"/>
    <xf numFmtId="0" fontId="8" fillId="5" borderId="1" xfId="14" applyFont="1" applyFill="1" applyBorder="1" applyAlignment="1">
      <alignment horizontal="center" vertical="center" wrapText="1"/>
    </xf>
    <xf numFmtId="0" fontId="8" fillId="5" borderId="14" xfId="14" applyFont="1" applyFill="1" applyBorder="1" applyAlignment="1">
      <alignment horizontal="center" vertical="center"/>
    </xf>
    <xf numFmtId="0" fontId="8" fillId="5" borderId="1" xfId="14" applyFont="1" applyFill="1" applyBorder="1" applyAlignment="1">
      <alignment horizontal="center" vertical="center"/>
    </xf>
    <xf numFmtId="0" fontId="8" fillId="5" borderId="14" xfId="14" applyFont="1" applyFill="1" applyBorder="1" applyAlignment="1">
      <alignment horizontal="center" wrapText="1"/>
    </xf>
    <xf numFmtId="17" fontId="8" fillId="5" borderId="14" xfId="14" applyNumberFormat="1" applyFont="1" applyFill="1" applyBorder="1" applyAlignment="1">
      <alignment horizontal="center" vertical="center" wrapText="1"/>
    </xf>
    <xf numFmtId="0" fontId="8" fillId="5" borderId="15" xfId="14" applyFont="1" applyFill="1" applyBorder="1" applyAlignment="1">
      <alignment horizontal="center" vertical="center"/>
    </xf>
    <xf numFmtId="0" fontId="3" fillId="0" borderId="3" xfId="14" applyBorder="1" applyAlignment="1">
      <alignment horizontal="center"/>
    </xf>
    <xf numFmtId="0" fontId="3" fillId="0" borderId="3" xfId="14" applyBorder="1"/>
    <xf numFmtId="0" fontId="0" fillId="0" borderId="3" xfId="14" applyFont="1" applyBorder="1"/>
    <xf numFmtId="0" fontId="17" fillId="0" borderId="3" xfId="15" applyBorder="1"/>
    <xf numFmtId="43" fontId="0" fillId="0" borderId="3" xfId="7" applyFont="1" applyBorder="1"/>
    <xf numFmtId="49" fontId="17" fillId="0" borderId="3" xfId="15" applyNumberFormat="1" applyBorder="1"/>
    <xf numFmtId="44" fontId="18" fillId="0" borderId="0" xfId="14" applyNumberFormat="1" applyFont="1"/>
    <xf numFmtId="44" fontId="18" fillId="8" borderId="0" xfId="14" applyNumberFormat="1" applyFont="1" applyFill="1"/>
    <xf numFmtId="0" fontId="3" fillId="5" borderId="0" xfId="14" applyFill="1"/>
    <xf numFmtId="0" fontId="6" fillId="0" borderId="0" xfId="14" applyFont="1" applyAlignment="1">
      <alignment horizontal="right"/>
    </xf>
    <xf numFmtId="0" fontId="3" fillId="0" borderId="0" xfId="15" applyFont="1"/>
    <xf numFmtId="0" fontId="0" fillId="0" borderId="0" xfId="14" applyFont="1"/>
    <xf numFmtId="43" fontId="0" fillId="0" borderId="0" xfId="7" applyFont="1" applyBorder="1"/>
    <xf numFmtId="0" fontId="3" fillId="0" borderId="35" xfId="14" applyBorder="1"/>
    <xf numFmtId="0" fontId="3" fillId="0" borderId="2" xfId="14" applyBorder="1"/>
    <xf numFmtId="0" fontId="2" fillId="0" borderId="0" xfId="12" applyAlignment="1">
      <alignment horizontal="center"/>
    </xf>
    <xf numFmtId="0" fontId="8" fillId="0" borderId="0" xfId="12" applyFont="1" applyAlignment="1">
      <alignment horizontal="right"/>
    </xf>
    <xf numFmtId="44" fontId="2" fillId="0" borderId="0" xfId="12" applyNumberFormat="1"/>
    <xf numFmtId="0" fontId="19" fillId="0" borderId="3" xfId="14" applyFont="1" applyBorder="1" applyAlignment="1">
      <alignment horizontal="center" vertical="center"/>
    </xf>
    <xf numFmtId="0" fontId="19" fillId="0" borderId="3" xfId="14" applyFont="1" applyBorder="1" applyAlignment="1">
      <alignment horizontal="center" vertical="center" wrapText="1"/>
    </xf>
    <xf numFmtId="0" fontId="2" fillId="5" borderId="0" xfId="12" applyFill="1"/>
    <xf numFmtId="0" fontId="3" fillId="0" borderId="3" xfId="15" applyFont="1" applyBorder="1"/>
    <xf numFmtId="0" fontId="5" fillId="11" borderId="12" xfId="0" applyFont="1" applyFill="1" applyBorder="1" applyAlignment="1">
      <alignment horizontal="center" vertical="center" wrapText="1"/>
    </xf>
    <xf numFmtId="14" fontId="0" fillId="0" borderId="0" xfId="0" applyNumberFormat="1"/>
    <xf numFmtId="43" fontId="0" fillId="0" borderId="0" xfId="0" applyNumberFormat="1"/>
    <xf numFmtId="43" fontId="0" fillId="12" borderId="0" xfId="1" applyFont="1" applyFill="1"/>
    <xf numFmtId="43" fontId="0" fillId="12" borderId="0" xfId="1" applyFont="1" applyFill="1" applyAlignment="1">
      <alignment horizontal="right"/>
    </xf>
    <xf numFmtId="43" fontId="0" fillId="5" borderId="0" xfId="1" applyFont="1" applyFill="1"/>
    <xf numFmtId="0" fontId="17" fillId="0" borderId="0" xfId="15"/>
    <xf numFmtId="49" fontId="17" fillId="0" borderId="0" xfId="15" applyNumberFormat="1"/>
    <xf numFmtId="0" fontId="1" fillId="0" borderId="0" xfId="3" applyFont="1"/>
    <xf numFmtId="0" fontId="8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2" fillId="0" borderId="7" xfId="2" applyBorder="1" applyAlignment="1">
      <alignment horizontal="center" vertical="center" wrapText="1"/>
    </xf>
    <xf numFmtId="0" fontId="2" fillId="0" borderId="10" xfId="2" applyBorder="1" applyAlignment="1">
      <alignment horizontal="center" vertical="center" wrapText="1"/>
    </xf>
    <xf numFmtId="0" fontId="2" fillId="0" borderId="13" xfId="3" applyBorder="1" applyAlignment="1">
      <alignment horizontal="center"/>
    </xf>
    <xf numFmtId="0" fontId="2" fillId="0" borderId="14" xfId="3" applyBorder="1" applyAlignment="1">
      <alignment horizontal="center"/>
    </xf>
    <xf numFmtId="0" fontId="2" fillId="0" borderId="15" xfId="3" applyBorder="1" applyAlignment="1">
      <alignment horizontal="center"/>
    </xf>
    <xf numFmtId="0" fontId="2" fillId="0" borderId="20" xfId="3" applyBorder="1" applyAlignment="1">
      <alignment horizontal="center"/>
    </xf>
    <xf numFmtId="0" fontId="2" fillId="0" borderId="21" xfId="3" applyBorder="1" applyAlignment="1">
      <alignment horizontal="center"/>
    </xf>
    <xf numFmtId="0" fontId="2" fillId="0" borderId="22" xfId="3" applyBorder="1" applyAlignment="1">
      <alignment horizontal="center"/>
    </xf>
    <xf numFmtId="0" fontId="13" fillId="8" borderId="30" xfId="3" applyFont="1" applyFill="1" applyBorder="1" applyAlignment="1">
      <alignment horizontal="center"/>
    </xf>
    <xf numFmtId="0" fontId="13" fillId="8" borderId="31" xfId="3" applyFont="1" applyFill="1" applyBorder="1" applyAlignment="1">
      <alignment horizontal="center"/>
    </xf>
    <xf numFmtId="0" fontId="8" fillId="0" borderId="0" xfId="12" applyFont="1" applyAlignment="1">
      <alignment horizontal="right"/>
    </xf>
    <xf numFmtId="0" fontId="6" fillId="0" borderId="0" xfId="14" applyFont="1" applyAlignment="1">
      <alignment horizontal="right"/>
    </xf>
  </cellXfs>
  <cellStyles count="16">
    <cellStyle name="Millares" xfId="1" builtinId="3"/>
    <cellStyle name="Millares 2" xfId="7"/>
    <cellStyle name="Millares 3" xfId="8"/>
    <cellStyle name="Moneda 2 2 3" xfId="9"/>
    <cellStyle name="Moneda 2 2 3 2" xfId="6"/>
    <cellStyle name="Normal" xfId="0" builtinId="0"/>
    <cellStyle name="Normal 2" xfId="10"/>
    <cellStyle name="Normal 2 2" xfId="4"/>
    <cellStyle name="Normal 2 2 2 3" xfId="11"/>
    <cellStyle name="Normal 2 2 2 3 2" xfId="2"/>
    <cellStyle name="Normal 2 3" xfId="12"/>
    <cellStyle name="Normal 3" xfId="5"/>
    <cellStyle name="Normal 3 4" xfId="13"/>
    <cellStyle name="Normal 3 4 2" xfId="3"/>
    <cellStyle name="Normal 4" xfId="15"/>
    <cellStyle name="Normal 5" xfId="14"/>
  </cellStyles>
  <dxfs count="2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DA1B7357-CF77-4024-BBD3-F6378313A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abSelected="1" topLeftCell="D1" workbookViewId="0">
      <selection activeCell="Q1" sqref="Q1:S1"/>
    </sheetView>
  </sheetViews>
  <sheetFormatPr baseColWidth="10" defaultRowHeight="12.75" x14ac:dyDescent="0.2"/>
  <cols>
    <col min="8" max="8" width="11.42578125" style="10"/>
    <col min="15" max="15" width="13.140625" customWidth="1"/>
    <col min="16" max="16" width="32.5703125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99" t="s">
        <v>373</v>
      </c>
      <c r="R1" s="99" t="s">
        <v>374</v>
      </c>
      <c r="S1" s="99" t="s">
        <v>375</v>
      </c>
    </row>
    <row r="2" spans="1:19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9" t="s">
        <v>22</v>
      </c>
      <c r="H2" s="102">
        <v>4350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19</v>
      </c>
      <c r="P2" t="s">
        <v>28</v>
      </c>
      <c r="Q2" t="s">
        <v>231</v>
      </c>
      <c r="R2" t="s">
        <v>361</v>
      </c>
      <c r="S2" t="s">
        <v>393</v>
      </c>
    </row>
    <row r="3" spans="1:19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t="s">
        <v>31</v>
      </c>
      <c r="G3" s="9" t="s">
        <v>22</v>
      </c>
      <c r="H3" s="102">
        <v>4230</v>
      </c>
      <c r="I3" t="s">
        <v>18</v>
      </c>
      <c r="J3" t="s">
        <v>23</v>
      </c>
      <c r="K3" t="s">
        <v>24</v>
      </c>
      <c r="L3" t="s">
        <v>32</v>
      </c>
      <c r="M3" t="s">
        <v>26</v>
      </c>
      <c r="N3" t="s">
        <v>27</v>
      </c>
      <c r="O3" t="s">
        <v>30</v>
      </c>
      <c r="P3" t="s">
        <v>33</v>
      </c>
      <c r="Q3" t="s">
        <v>239</v>
      </c>
      <c r="R3" t="s">
        <v>365</v>
      </c>
      <c r="S3" t="s">
        <v>370</v>
      </c>
    </row>
    <row r="4" spans="1:19" x14ac:dyDescent="0.2">
      <c r="A4" s="7" t="s">
        <v>34</v>
      </c>
      <c r="B4" s="8" t="s">
        <v>17</v>
      </c>
      <c r="C4" s="8" t="s">
        <v>18</v>
      </c>
      <c r="D4" s="8" t="s">
        <v>35</v>
      </c>
      <c r="E4" s="8" t="s">
        <v>20</v>
      </c>
      <c r="F4" t="s">
        <v>36</v>
      </c>
      <c r="G4" s="9" t="s">
        <v>22</v>
      </c>
      <c r="H4" s="102">
        <v>4512</v>
      </c>
      <c r="I4" t="s">
        <v>18</v>
      </c>
      <c r="J4" t="s">
        <v>37</v>
      </c>
      <c r="K4" t="s">
        <v>38</v>
      </c>
      <c r="L4" t="s">
        <v>39</v>
      </c>
      <c r="M4" t="s">
        <v>26</v>
      </c>
      <c r="N4" t="s">
        <v>27</v>
      </c>
      <c r="O4" t="s">
        <v>35</v>
      </c>
      <c r="P4" t="s">
        <v>40</v>
      </c>
      <c r="Q4" t="s">
        <v>214</v>
      </c>
      <c r="R4" t="s">
        <v>365</v>
      </c>
      <c r="S4" t="s">
        <v>366</v>
      </c>
    </row>
    <row r="5" spans="1:19" x14ac:dyDescent="0.2">
      <c r="A5" s="7" t="s">
        <v>41</v>
      </c>
      <c r="B5" s="8" t="s">
        <v>17</v>
      </c>
      <c r="C5" s="8" t="s">
        <v>18</v>
      </c>
      <c r="D5" s="8" t="s">
        <v>35</v>
      </c>
      <c r="E5" s="8" t="s">
        <v>20</v>
      </c>
      <c r="F5" t="s">
        <v>42</v>
      </c>
      <c r="G5" s="9" t="s">
        <v>22</v>
      </c>
      <c r="H5" s="102">
        <v>150</v>
      </c>
      <c r="I5" t="s">
        <v>18</v>
      </c>
      <c r="J5" t="s">
        <v>43</v>
      </c>
      <c r="K5" t="s">
        <v>44</v>
      </c>
      <c r="L5" t="s">
        <v>45</v>
      </c>
      <c r="M5" t="s">
        <v>26</v>
      </c>
      <c r="N5" t="s">
        <v>27</v>
      </c>
      <c r="O5" t="s">
        <v>35</v>
      </c>
      <c r="P5" t="s">
        <v>46</v>
      </c>
      <c r="Q5" t="s">
        <v>214</v>
      </c>
      <c r="R5" t="s">
        <v>365</v>
      </c>
      <c r="S5" t="s">
        <v>422</v>
      </c>
    </row>
    <row r="6" spans="1:19" x14ac:dyDescent="0.2">
      <c r="A6" s="7" t="s">
        <v>47</v>
      </c>
      <c r="B6" s="8" t="s">
        <v>17</v>
      </c>
      <c r="C6" s="8" t="s">
        <v>18</v>
      </c>
      <c r="D6" s="8" t="s">
        <v>48</v>
      </c>
      <c r="E6" s="8" t="s">
        <v>49</v>
      </c>
      <c r="F6" t="s">
        <v>50</v>
      </c>
      <c r="G6" s="9" t="s">
        <v>22</v>
      </c>
      <c r="H6" s="102">
        <v>846</v>
      </c>
      <c r="I6" t="s">
        <v>18</v>
      </c>
      <c r="J6" t="s">
        <v>23</v>
      </c>
      <c r="K6" t="s">
        <v>24</v>
      </c>
      <c r="L6" t="s">
        <v>51</v>
      </c>
      <c r="M6" t="s">
        <v>26</v>
      </c>
      <c r="N6" t="s">
        <v>27</v>
      </c>
      <c r="O6" t="s">
        <v>48</v>
      </c>
      <c r="P6" t="s">
        <v>52</v>
      </c>
      <c r="Q6" t="s">
        <v>231</v>
      </c>
      <c r="R6" t="s">
        <v>390</v>
      </c>
      <c r="S6" t="s">
        <v>398</v>
      </c>
    </row>
    <row r="7" spans="1:19" x14ac:dyDescent="0.2">
      <c r="A7" s="7" t="s">
        <v>53</v>
      </c>
      <c r="B7" s="8" t="s">
        <v>17</v>
      </c>
      <c r="C7" s="8" t="s">
        <v>18</v>
      </c>
      <c r="D7" s="8" t="s">
        <v>48</v>
      </c>
      <c r="E7" s="8" t="s">
        <v>49</v>
      </c>
      <c r="F7" t="s">
        <v>54</v>
      </c>
      <c r="G7" s="9" t="s">
        <v>22</v>
      </c>
      <c r="H7" s="102">
        <v>3384</v>
      </c>
      <c r="I7" t="s">
        <v>18</v>
      </c>
      <c r="J7" t="s">
        <v>23</v>
      </c>
      <c r="K7" t="s">
        <v>24</v>
      </c>
      <c r="L7" t="s">
        <v>55</v>
      </c>
      <c r="M7" t="s">
        <v>26</v>
      </c>
      <c r="N7" t="s">
        <v>27</v>
      </c>
      <c r="O7" t="s">
        <v>48</v>
      </c>
      <c r="P7" t="s">
        <v>52</v>
      </c>
      <c r="Q7" t="s">
        <v>231</v>
      </c>
      <c r="R7" t="s">
        <v>365</v>
      </c>
      <c r="S7" t="s">
        <v>398</v>
      </c>
    </row>
    <row r="8" spans="1:19" x14ac:dyDescent="0.2">
      <c r="A8" s="7" t="s">
        <v>56</v>
      </c>
      <c r="B8" s="8" t="s">
        <v>17</v>
      </c>
      <c r="C8" s="8" t="s">
        <v>18</v>
      </c>
      <c r="D8" s="8" t="s">
        <v>57</v>
      </c>
      <c r="E8" s="8" t="s">
        <v>49</v>
      </c>
      <c r="F8" t="s">
        <v>58</v>
      </c>
      <c r="G8" s="9" t="s">
        <v>22</v>
      </c>
      <c r="H8" s="102">
        <v>6250</v>
      </c>
      <c r="I8" t="s">
        <v>18</v>
      </c>
      <c r="J8" t="s">
        <v>23</v>
      </c>
      <c r="K8" t="s">
        <v>24</v>
      </c>
      <c r="L8" t="s">
        <v>59</v>
      </c>
      <c r="M8" t="s">
        <v>26</v>
      </c>
      <c r="N8" t="s">
        <v>27</v>
      </c>
      <c r="O8" t="s">
        <v>57</v>
      </c>
      <c r="P8" t="s">
        <v>60</v>
      </c>
      <c r="Q8" t="s">
        <v>246</v>
      </c>
      <c r="R8" t="s">
        <v>389</v>
      </c>
      <c r="S8" t="s">
        <v>364</v>
      </c>
    </row>
    <row r="9" spans="1:19" x14ac:dyDescent="0.2">
      <c r="A9" s="7" t="s">
        <v>61</v>
      </c>
      <c r="B9" s="8" t="s">
        <v>17</v>
      </c>
      <c r="C9" s="8" t="s">
        <v>18</v>
      </c>
      <c r="D9" s="8" t="s">
        <v>35</v>
      </c>
      <c r="E9" s="8" t="s">
        <v>62</v>
      </c>
      <c r="F9" t="s">
        <v>63</v>
      </c>
      <c r="G9" s="9" t="s">
        <v>22</v>
      </c>
      <c r="H9" s="102">
        <v>5625</v>
      </c>
      <c r="I9" t="s">
        <v>18</v>
      </c>
      <c r="J9" t="s">
        <v>64</v>
      </c>
      <c r="K9" t="s">
        <v>65</v>
      </c>
      <c r="L9" t="s">
        <v>66</v>
      </c>
      <c r="M9" t="s">
        <v>26</v>
      </c>
      <c r="N9" t="s">
        <v>27</v>
      </c>
      <c r="O9" t="s">
        <v>35</v>
      </c>
      <c r="P9" t="s">
        <v>67</v>
      </c>
      <c r="Q9" t="s">
        <v>249</v>
      </c>
      <c r="R9" t="s">
        <v>390</v>
      </c>
      <c r="S9" t="s">
        <v>423</v>
      </c>
    </row>
    <row r="10" spans="1:19" x14ac:dyDescent="0.2">
      <c r="A10" s="7" t="s">
        <v>68</v>
      </c>
      <c r="B10" s="8" t="s">
        <v>17</v>
      </c>
      <c r="C10" s="8" t="s">
        <v>18</v>
      </c>
      <c r="D10" s="8" t="s">
        <v>69</v>
      </c>
      <c r="E10" s="8" t="s">
        <v>70</v>
      </c>
      <c r="F10" t="s">
        <v>71</v>
      </c>
      <c r="G10" s="9" t="s">
        <v>22</v>
      </c>
      <c r="H10" s="102">
        <v>4375</v>
      </c>
      <c r="I10" t="s">
        <v>18</v>
      </c>
      <c r="J10" t="s">
        <v>23</v>
      </c>
      <c r="K10" t="s">
        <v>24</v>
      </c>
      <c r="L10" t="s">
        <v>72</v>
      </c>
      <c r="M10" t="s">
        <v>26</v>
      </c>
      <c r="N10" t="s">
        <v>27</v>
      </c>
      <c r="O10" t="s">
        <v>69</v>
      </c>
      <c r="P10" t="s">
        <v>73</v>
      </c>
      <c r="Q10" t="s">
        <v>249</v>
      </c>
      <c r="R10" t="s">
        <v>390</v>
      </c>
      <c r="S10" t="s">
        <v>425</v>
      </c>
    </row>
    <row r="11" spans="1:19" x14ac:dyDescent="0.2">
      <c r="A11" s="7" t="s">
        <v>74</v>
      </c>
      <c r="B11" s="8" t="s">
        <v>17</v>
      </c>
      <c r="C11" s="8" t="s">
        <v>18</v>
      </c>
      <c r="D11" s="8" t="s">
        <v>35</v>
      </c>
      <c r="E11" s="8" t="s">
        <v>70</v>
      </c>
      <c r="F11" t="s">
        <v>58</v>
      </c>
      <c r="G11" s="9" t="s">
        <v>22</v>
      </c>
      <c r="H11" s="102">
        <v>6250</v>
      </c>
      <c r="I11" t="s">
        <v>18</v>
      </c>
      <c r="J11" t="s">
        <v>75</v>
      </c>
      <c r="K11" t="s">
        <v>76</v>
      </c>
      <c r="L11" t="s">
        <v>77</v>
      </c>
      <c r="M11" t="s">
        <v>26</v>
      </c>
      <c r="N11" t="s">
        <v>27</v>
      </c>
      <c r="O11" t="s">
        <v>35</v>
      </c>
      <c r="P11" t="s">
        <v>78</v>
      </c>
      <c r="Q11" t="s">
        <v>249</v>
      </c>
      <c r="R11" t="s">
        <v>390</v>
      </c>
      <c r="S11" t="s">
        <v>426</v>
      </c>
    </row>
    <row r="12" spans="1:19" x14ac:dyDescent="0.2">
      <c r="A12" s="7" t="s">
        <v>79</v>
      </c>
      <c r="B12" s="8" t="s">
        <v>17</v>
      </c>
      <c r="C12" s="8" t="s">
        <v>18</v>
      </c>
      <c r="D12" s="8" t="s">
        <v>80</v>
      </c>
      <c r="E12" s="8" t="s">
        <v>70</v>
      </c>
      <c r="F12" t="s">
        <v>81</v>
      </c>
      <c r="G12" s="9" t="s">
        <v>22</v>
      </c>
      <c r="H12" s="102">
        <v>455</v>
      </c>
      <c r="I12" t="s">
        <v>18</v>
      </c>
      <c r="J12" t="s">
        <v>23</v>
      </c>
      <c r="K12" t="s">
        <v>24</v>
      </c>
      <c r="L12" t="s">
        <v>82</v>
      </c>
      <c r="M12" t="s">
        <v>26</v>
      </c>
      <c r="N12" t="s">
        <v>27</v>
      </c>
      <c r="O12" t="s">
        <v>80</v>
      </c>
      <c r="P12" t="s">
        <v>28</v>
      </c>
      <c r="Q12" t="s">
        <v>231</v>
      </c>
      <c r="R12" t="s">
        <v>361</v>
      </c>
      <c r="S12" t="s">
        <v>393</v>
      </c>
    </row>
    <row r="13" spans="1:19" x14ac:dyDescent="0.2">
      <c r="A13" s="7" t="s">
        <v>83</v>
      </c>
      <c r="B13" s="8" t="s">
        <v>17</v>
      </c>
      <c r="C13" s="8" t="s">
        <v>18</v>
      </c>
      <c r="D13" s="8" t="s">
        <v>84</v>
      </c>
      <c r="E13" s="8" t="s">
        <v>85</v>
      </c>
      <c r="F13" t="s">
        <v>86</v>
      </c>
      <c r="G13" s="9" t="s">
        <v>22</v>
      </c>
      <c r="H13" s="102">
        <v>6298</v>
      </c>
      <c r="I13" t="s">
        <v>18</v>
      </c>
      <c r="J13" t="s">
        <v>23</v>
      </c>
      <c r="K13" t="s">
        <v>24</v>
      </c>
      <c r="L13" t="s">
        <v>87</v>
      </c>
      <c r="M13" t="s">
        <v>26</v>
      </c>
      <c r="N13" t="s">
        <v>27</v>
      </c>
      <c r="O13" t="s">
        <v>84</v>
      </c>
      <c r="P13" t="s">
        <v>88</v>
      </c>
      <c r="Q13" t="s">
        <v>186</v>
      </c>
      <c r="R13" t="s">
        <v>365</v>
      </c>
      <c r="S13" t="s">
        <v>376</v>
      </c>
    </row>
    <row r="14" spans="1:19" x14ac:dyDescent="0.2">
      <c r="A14" s="7" t="s">
        <v>89</v>
      </c>
      <c r="B14" s="8" t="s">
        <v>17</v>
      </c>
      <c r="C14" s="8" t="s">
        <v>18</v>
      </c>
      <c r="D14" s="8" t="s">
        <v>90</v>
      </c>
      <c r="E14" s="8" t="s">
        <v>85</v>
      </c>
      <c r="F14" t="s">
        <v>91</v>
      </c>
      <c r="G14" s="9" t="s">
        <v>22</v>
      </c>
      <c r="H14" s="102">
        <v>3825</v>
      </c>
      <c r="I14" t="s">
        <v>18</v>
      </c>
      <c r="J14" t="s">
        <v>23</v>
      </c>
      <c r="K14" t="s">
        <v>24</v>
      </c>
      <c r="L14" t="s">
        <v>92</v>
      </c>
      <c r="M14" t="s">
        <v>26</v>
      </c>
      <c r="N14" t="s">
        <v>27</v>
      </c>
      <c r="O14" t="s">
        <v>90</v>
      </c>
      <c r="P14" t="s">
        <v>93</v>
      </c>
      <c r="Q14" t="s">
        <v>226</v>
      </c>
      <c r="R14" t="s">
        <v>365</v>
      </c>
      <c r="S14" t="s">
        <v>391</v>
      </c>
    </row>
    <row r="15" spans="1:19" x14ac:dyDescent="0.2">
      <c r="A15" s="7" t="s">
        <v>94</v>
      </c>
      <c r="B15" s="8" t="s">
        <v>17</v>
      </c>
      <c r="C15" s="8" t="s">
        <v>18</v>
      </c>
      <c r="D15" s="8" t="s">
        <v>90</v>
      </c>
      <c r="E15" s="8" t="s">
        <v>85</v>
      </c>
      <c r="F15" t="s">
        <v>95</v>
      </c>
      <c r="G15" s="9" t="s">
        <v>22</v>
      </c>
      <c r="H15" s="102">
        <v>405</v>
      </c>
      <c r="I15" t="s">
        <v>18</v>
      </c>
      <c r="J15" t="s">
        <v>23</v>
      </c>
      <c r="K15" t="s">
        <v>24</v>
      </c>
      <c r="L15" t="s">
        <v>96</v>
      </c>
      <c r="M15" t="s">
        <v>26</v>
      </c>
      <c r="N15" t="s">
        <v>27</v>
      </c>
      <c r="O15" t="s">
        <v>90</v>
      </c>
      <c r="P15" t="s">
        <v>93</v>
      </c>
      <c r="Q15" t="s">
        <v>226</v>
      </c>
      <c r="R15" t="s">
        <v>390</v>
      </c>
      <c r="S15" t="s">
        <v>391</v>
      </c>
    </row>
    <row r="16" spans="1:19" x14ac:dyDescent="0.2">
      <c r="A16" s="7" t="s">
        <v>97</v>
      </c>
      <c r="B16" s="8" t="s">
        <v>17</v>
      </c>
      <c r="C16" s="8" t="s">
        <v>18</v>
      </c>
      <c r="D16" s="8" t="s">
        <v>98</v>
      </c>
      <c r="E16" s="8" t="s">
        <v>85</v>
      </c>
      <c r="F16" t="s">
        <v>99</v>
      </c>
      <c r="G16" s="9" t="s">
        <v>22</v>
      </c>
      <c r="H16" s="102">
        <v>2400</v>
      </c>
      <c r="I16" t="s">
        <v>18</v>
      </c>
      <c r="J16" t="s">
        <v>23</v>
      </c>
      <c r="K16" t="s">
        <v>24</v>
      </c>
      <c r="L16" t="s">
        <v>100</v>
      </c>
      <c r="M16" t="s">
        <v>26</v>
      </c>
      <c r="N16" t="s">
        <v>27</v>
      </c>
      <c r="O16" t="s">
        <v>98</v>
      </c>
      <c r="P16" t="s">
        <v>101</v>
      </c>
      <c r="Q16" t="s">
        <v>214</v>
      </c>
      <c r="R16" t="s">
        <v>365</v>
      </c>
      <c r="S16" t="s">
        <v>424</v>
      </c>
    </row>
    <row r="17" spans="1:19" x14ac:dyDescent="0.2">
      <c r="A17" s="7" t="s">
        <v>102</v>
      </c>
      <c r="B17" s="8" t="s">
        <v>17</v>
      </c>
      <c r="C17" s="8" t="s">
        <v>18</v>
      </c>
      <c r="D17" s="8" t="s">
        <v>103</v>
      </c>
      <c r="E17" s="8" t="s">
        <v>104</v>
      </c>
      <c r="F17" t="s">
        <v>105</v>
      </c>
      <c r="G17" s="9" t="s">
        <v>22</v>
      </c>
      <c r="H17" s="102">
        <v>6016</v>
      </c>
      <c r="I17" t="s">
        <v>18</v>
      </c>
      <c r="J17" t="s">
        <v>23</v>
      </c>
      <c r="K17" t="s">
        <v>24</v>
      </c>
      <c r="L17" t="s">
        <v>106</v>
      </c>
      <c r="M17" t="s">
        <v>26</v>
      </c>
      <c r="N17" t="s">
        <v>27</v>
      </c>
      <c r="O17" t="s">
        <v>103</v>
      </c>
      <c r="P17" t="s">
        <v>107</v>
      </c>
      <c r="Q17" t="s">
        <v>226</v>
      </c>
      <c r="R17" t="s">
        <v>365</v>
      </c>
      <c r="S17" t="s">
        <v>363</v>
      </c>
    </row>
    <row r="18" spans="1:19" x14ac:dyDescent="0.2">
      <c r="A18" s="7" t="s">
        <v>108</v>
      </c>
      <c r="B18" s="8" t="s">
        <v>17</v>
      </c>
      <c r="C18" s="8" t="s">
        <v>18</v>
      </c>
      <c r="D18" s="8" t="s">
        <v>35</v>
      </c>
      <c r="E18" s="8" t="s">
        <v>104</v>
      </c>
      <c r="F18" t="s">
        <v>109</v>
      </c>
      <c r="G18" s="9" t="s">
        <v>22</v>
      </c>
      <c r="H18" s="102">
        <v>2700</v>
      </c>
      <c r="I18" t="s">
        <v>18</v>
      </c>
      <c r="J18" t="s">
        <v>43</v>
      </c>
      <c r="K18" t="s">
        <v>44</v>
      </c>
      <c r="L18" t="s">
        <v>110</v>
      </c>
      <c r="M18" t="s">
        <v>26</v>
      </c>
      <c r="N18" t="s">
        <v>27</v>
      </c>
      <c r="O18" t="s">
        <v>35</v>
      </c>
      <c r="P18" t="s">
        <v>46</v>
      </c>
      <c r="Q18" t="s">
        <v>239</v>
      </c>
      <c r="R18" t="s">
        <v>365</v>
      </c>
      <c r="S18" t="s">
        <v>371</v>
      </c>
    </row>
    <row r="19" spans="1:19" x14ac:dyDescent="0.2">
      <c r="A19" s="7" t="s">
        <v>111</v>
      </c>
      <c r="B19" s="8" t="s">
        <v>17</v>
      </c>
      <c r="C19" s="8" t="s">
        <v>18</v>
      </c>
      <c r="D19" s="8" t="s">
        <v>112</v>
      </c>
      <c r="E19" s="8" t="s">
        <v>113</v>
      </c>
      <c r="F19" t="s">
        <v>71</v>
      </c>
      <c r="G19" s="9" t="s">
        <v>22</v>
      </c>
      <c r="H19" s="102">
        <v>4375</v>
      </c>
      <c r="I19" t="s">
        <v>18</v>
      </c>
      <c r="J19" t="s">
        <v>23</v>
      </c>
      <c r="K19" t="s">
        <v>24</v>
      </c>
      <c r="L19" t="s">
        <v>114</v>
      </c>
      <c r="M19" t="s">
        <v>26</v>
      </c>
      <c r="N19" t="s">
        <v>27</v>
      </c>
      <c r="O19" t="s">
        <v>112</v>
      </c>
      <c r="P19" t="s">
        <v>115</v>
      </c>
      <c r="Q19" t="s">
        <v>249</v>
      </c>
      <c r="R19" t="s">
        <v>390</v>
      </c>
      <c r="S19" t="s">
        <v>430</v>
      </c>
    </row>
    <row r="20" spans="1:19" x14ac:dyDescent="0.2">
      <c r="A20" s="7" t="s">
        <v>116</v>
      </c>
      <c r="B20" s="8" t="s">
        <v>17</v>
      </c>
      <c r="C20" s="8" t="s">
        <v>18</v>
      </c>
      <c r="D20" s="8" t="s">
        <v>35</v>
      </c>
      <c r="E20" s="8" t="s">
        <v>117</v>
      </c>
      <c r="F20" t="s">
        <v>118</v>
      </c>
      <c r="G20" s="9" t="s">
        <v>22</v>
      </c>
      <c r="H20" s="102">
        <v>625</v>
      </c>
      <c r="I20" t="s">
        <v>18</v>
      </c>
      <c r="J20" t="s">
        <v>64</v>
      </c>
      <c r="K20" t="s">
        <v>119</v>
      </c>
      <c r="L20" t="s">
        <v>120</v>
      </c>
      <c r="M20" t="s">
        <v>26</v>
      </c>
      <c r="N20" t="s">
        <v>27</v>
      </c>
      <c r="O20" t="s">
        <v>35</v>
      </c>
      <c r="P20" t="s">
        <v>121</v>
      </c>
      <c r="Q20" t="s">
        <v>249</v>
      </c>
      <c r="R20" t="s">
        <v>390</v>
      </c>
      <c r="S20" t="s">
        <v>423</v>
      </c>
    </row>
    <row r="21" spans="1:19" x14ac:dyDescent="0.2">
      <c r="A21" s="7" t="s">
        <v>122</v>
      </c>
      <c r="B21" s="8" t="s">
        <v>17</v>
      </c>
      <c r="C21" s="8" t="s">
        <v>18</v>
      </c>
      <c r="D21" s="8" t="s">
        <v>123</v>
      </c>
      <c r="E21" s="8" t="s">
        <v>117</v>
      </c>
      <c r="F21" t="s">
        <v>124</v>
      </c>
      <c r="G21" s="9" t="s">
        <v>22</v>
      </c>
      <c r="H21" s="102">
        <v>4825</v>
      </c>
      <c r="I21" t="s">
        <v>18</v>
      </c>
      <c r="J21" t="s">
        <v>23</v>
      </c>
      <c r="K21" t="s">
        <v>24</v>
      </c>
      <c r="L21" t="s">
        <v>125</v>
      </c>
      <c r="M21" t="s">
        <v>26</v>
      </c>
      <c r="N21" t="s">
        <v>27</v>
      </c>
      <c r="O21" t="s">
        <v>123</v>
      </c>
      <c r="P21" t="s">
        <v>126</v>
      </c>
      <c r="Q21" t="s">
        <v>222</v>
      </c>
      <c r="R21" t="s">
        <v>367</v>
      </c>
      <c r="S21" t="s">
        <v>413</v>
      </c>
    </row>
    <row r="22" spans="1:19" x14ac:dyDescent="0.2">
      <c r="A22" s="7" t="s">
        <v>127</v>
      </c>
      <c r="B22" s="8" t="s">
        <v>17</v>
      </c>
      <c r="C22" s="8" t="s">
        <v>18</v>
      </c>
      <c r="D22" s="8" t="s">
        <v>123</v>
      </c>
      <c r="E22" s="8" t="s">
        <v>117</v>
      </c>
      <c r="F22" t="s">
        <v>128</v>
      </c>
      <c r="G22" s="9" t="s">
        <v>22</v>
      </c>
      <c r="H22" s="102">
        <v>5125</v>
      </c>
      <c r="I22" t="s">
        <v>18</v>
      </c>
      <c r="J22" t="s">
        <v>23</v>
      </c>
      <c r="K22" t="s">
        <v>24</v>
      </c>
      <c r="L22" t="s">
        <v>129</v>
      </c>
      <c r="M22" t="s">
        <v>26</v>
      </c>
      <c r="N22" t="s">
        <v>27</v>
      </c>
      <c r="O22" t="s">
        <v>123</v>
      </c>
      <c r="P22" t="s">
        <v>130</v>
      </c>
      <c r="Q22" t="s">
        <v>222</v>
      </c>
      <c r="R22" t="s">
        <v>361</v>
      </c>
      <c r="S22" t="s">
        <v>413</v>
      </c>
    </row>
    <row r="23" spans="1:19" x14ac:dyDescent="0.2">
      <c r="A23" s="7" t="s">
        <v>131</v>
      </c>
      <c r="B23" s="8" t="s">
        <v>17</v>
      </c>
      <c r="C23" s="8" t="s">
        <v>18</v>
      </c>
      <c r="D23" s="8" t="s">
        <v>123</v>
      </c>
      <c r="E23" s="8" t="s">
        <v>117</v>
      </c>
      <c r="F23" t="s">
        <v>132</v>
      </c>
      <c r="G23" s="9" t="s">
        <v>22</v>
      </c>
      <c r="H23" s="102">
        <v>4800</v>
      </c>
      <c r="I23" t="s">
        <v>18</v>
      </c>
      <c r="J23" t="s">
        <v>23</v>
      </c>
      <c r="K23" t="s">
        <v>24</v>
      </c>
      <c r="L23" t="s">
        <v>133</v>
      </c>
      <c r="M23" t="s">
        <v>26</v>
      </c>
      <c r="N23" t="s">
        <v>27</v>
      </c>
      <c r="O23" t="s">
        <v>123</v>
      </c>
      <c r="P23" t="s">
        <v>134</v>
      </c>
      <c r="Q23" t="s">
        <v>222</v>
      </c>
      <c r="R23" t="s">
        <v>365</v>
      </c>
      <c r="S23" t="s">
        <v>413</v>
      </c>
    </row>
    <row r="24" spans="1:19" x14ac:dyDescent="0.2">
      <c r="A24" s="7" t="s">
        <v>135</v>
      </c>
      <c r="B24" s="8" t="s">
        <v>17</v>
      </c>
      <c r="C24" s="8" t="s">
        <v>18</v>
      </c>
      <c r="D24" s="8" t="s">
        <v>136</v>
      </c>
      <c r="E24" s="8" t="s">
        <v>137</v>
      </c>
      <c r="F24" t="s">
        <v>71</v>
      </c>
      <c r="G24" s="9" t="s">
        <v>22</v>
      </c>
      <c r="H24" s="102">
        <v>4375</v>
      </c>
      <c r="I24" t="s">
        <v>18</v>
      </c>
      <c r="J24" t="s">
        <v>23</v>
      </c>
      <c r="K24" t="s">
        <v>24</v>
      </c>
      <c r="L24" t="s">
        <v>138</v>
      </c>
      <c r="M24" t="s">
        <v>26</v>
      </c>
      <c r="N24" t="s">
        <v>27</v>
      </c>
      <c r="O24" t="s">
        <v>136</v>
      </c>
      <c r="P24" t="s">
        <v>139</v>
      </c>
      <c r="Q24" t="s">
        <v>248</v>
      </c>
      <c r="R24" t="s">
        <v>390</v>
      </c>
      <c r="S24" t="s">
        <v>417</v>
      </c>
    </row>
    <row r="25" spans="1:19" x14ac:dyDescent="0.2">
      <c r="A25" s="7" t="s">
        <v>140</v>
      </c>
      <c r="B25" s="8" t="s">
        <v>17</v>
      </c>
      <c r="C25" s="8" t="s">
        <v>18</v>
      </c>
      <c r="D25" s="8" t="s">
        <v>141</v>
      </c>
      <c r="E25" s="8" t="s">
        <v>137</v>
      </c>
      <c r="F25" t="s">
        <v>142</v>
      </c>
      <c r="G25" s="9" t="s">
        <v>22</v>
      </c>
      <c r="H25" s="102">
        <v>6700</v>
      </c>
      <c r="I25" t="s">
        <v>18</v>
      </c>
      <c r="J25" t="s">
        <v>23</v>
      </c>
      <c r="K25" t="s">
        <v>24</v>
      </c>
      <c r="L25" t="s">
        <v>143</v>
      </c>
      <c r="M25" t="s">
        <v>26</v>
      </c>
      <c r="N25" t="s">
        <v>27</v>
      </c>
      <c r="O25" t="s">
        <v>141</v>
      </c>
      <c r="P25" t="s">
        <v>144</v>
      </c>
      <c r="Q25" t="s">
        <v>186</v>
      </c>
      <c r="R25" t="s">
        <v>365</v>
      </c>
      <c r="S25" t="s">
        <v>377</v>
      </c>
    </row>
    <row r="26" spans="1:19" x14ac:dyDescent="0.2">
      <c r="A26" s="7" t="s">
        <v>145</v>
      </c>
      <c r="B26" s="8" t="s">
        <v>17</v>
      </c>
      <c r="C26" s="8" t="s">
        <v>18</v>
      </c>
      <c r="D26" s="8" t="s">
        <v>146</v>
      </c>
      <c r="E26" s="8" t="s">
        <v>137</v>
      </c>
      <c r="F26" t="s">
        <v>147</v>
      </c>
      <c r="G26" s="9" t="s">
        <v>148</v>
      </c>
      <c r="H26" s="102">
        <v>768.75</v>
      </c>
      <c r="I26" t="s">
        <v>18</v>
      </c>
      <c r="J26" t="s">
        <v>23</v>
      </c>
      <c r="K26" t="s">
        <v>24</v>
      </c>
      <c r="L26" t="s">
        <v>149</v>
      </c>
      <c r="M26" t="s">
        <v>26</v>
      </c>
      <c r="N26" t="s">
        <v>27</v>
      </c>
      <c r="O26" t="s">
        <v>146</v>
      </c>
      <c r="P26" t="s">
        <v>150</v>
      </c>
      <c r="Q26" t="s">
        <v>218</v>
      </c>
      <c r="R26" t="s">
        <v>361</v>
      </c>
      <c r="S26" t="s">
        <v>392</v>
      </c>
    </row>
    <row r="27" spans="1:19" x14ac:dyDescent="0.2">
      <c r="A27" s="7" t="s">
        <v>151</v>
      </c>
      <c r="B27" s="8" t="s">
        <v>17</v>
      </c>
      <c r="C27" s="8" t="s">
        <v>18</v>
      </c>
      <c r="D27" s="8" t="s">
        <v>152</v>
      </c>
      <c r="E27" s="8" t="s">
        <v>137</v>
      </c>
      <c r="F27" t="s">
        <v>153</v>
      </c>
      <c r="G27" s="9" t="s">
        <v>154</v>
      </c>
      <c r="H27" s="102">
        <v>4356.25</v>
      </c>
      <c r="I27" t="s">
        <v>18</v>
      </c>
      <c r="J27" t="s">
        <v>23</v>
      </c>
      <c r="K27" t="s">
        <v>24</v>
      </c>
      <c r="L27" t="s">
        <v>155</v>
      </c>
      <c r="M27" t="s">
        <v>26</v>
      </c>
      <c r="N27" t="s">
        <v>27</v>
      </c>
      <c r="O27" t="s">
        <v>152</v>
      </c>
      <c r="P27" t="s">
        <v>150</v>
      </c>
      <c r="Q27" t="s">
        <v>218</v>
      </c>
      <c r="R27" t="s">
        <v>361</v>
      </c>
      <c r="S27" t="s">
        <v>392</v>
      </c>
    </row>
    <row r="28" spans="1:19" x14ac:dyDescent="0.2">
      <c r="A28" s="7" t="s">
        <v>156</v>
      </c>
      <c r="B28" s="8" t="s">
        <v>17</v>
      </c>
      <c r="C28" s="8" t="s">
        <v>18</v>
      </c>
      <c r="D28" s="8" t="s">
        <v>157</v>
      </c>
      <c r="E28" s="8" t="s">
        <v>137</v>
      </c>
      <c r="F28" t="s">
        <v>158</v>
      </c>
      <c r="G28" s="9" t="s">
        <v>22</v>
      </c>
      <c r="H28" s="102">
        <v>6500</v>
      </c>
      <c r="I28" t="s">
        <v>18</v>
      </c>
      <c r="J28" t="s">
        <v>23</v>
      </c>
      <c r="K28" t="s">
        <v>24</v>
      </c>
      <c r="L28" t="s">
        <v>159</v>
      </c>
      <c r="M28" t="s">
        <v>26</v>
      </c>
      <c r="N28" t="s">
        <v>27</v>
      </c>
      <c r="O28" t="s">
        <v>157</v>
      </c>
      <c r="P28" t="s">
        <v>160</v>
      </c>
      <c r="Q28" t="s">
        <v>214</v>
      </c>
    </row>
    <row r="29" spans="1:19" x14ac:dyDescent="0.2">
      <c r="A29" s="7" t="s">
        <v>161</v>
      </c>
      <c r="B29" s="8" t="s">
        <v>17</v>
      </c>
      <c r="C29" s="8" t="s">
        <v>18</v>
      </c>
      <c r="D29" s="8" t="s">
        <v>141</v>
      </c>
      <c r="E29" s="8" t="s">
        <v>137</v>
      </c>
      <c r="F29" t="s">
        <v>162</v>
      </c>
      <c r="G29" s="9" t="s">
        <v>22</v>
      </c>
      <c r="H29" s="102">
        <v>1000</v>
      </c>
      <c r="I29" t="s">
        <v>18</v>
      </c>
      <c r="J29" t="s">
        <v>23</v>
      </c>
      <c r="K29" t="s">
        <v>38</v>
      </c>
      <c r="L29" t="s">
        <v>163</v>
      </c>
      <c r="M29" t="s">
        <v>26</v>
      </c>
      <c r="N29" t="s">
        <v>27</v>
      </c>
      <c r="O29" t="s">
        <v>141</v>
      </c>
      <c r="P29" t="s">
        <v>164</v>
      </c>
      <c r="Q29" t="s">
        <v>249</v>
      </c>
      <c r="R29" t="s">
        <v>390</v>
      </c>
      <c r="S29" t="s">
        <v>431</v>
      </c>
    </row>
    <row r="30" spans="1:19" x14ac:dyDescent="0.2">
      <c r="A30" s="7" t="s">
        <v>165</v>
      </c>
      <c r="B30" s="8" t="s">
        <v>17</v>
      </c>
      <c r="C30" s="8" t="s">
        <v>18</v>
      </c>
      <c r="D30" s="8" t="s">
        <v>35</v>
      </c>
      <c r="E30" s="8" t="s">
        <v>166</v>
      </c>
      <c r="F30" t="s">
        <v>142</v>
      </c>
      <c r="G30" s="9" t="s">
        <v>22</v>
      </c>
      <c r="H30" s="102">
        <v>6700</v>
      </c>
      <c r="I30" t="s">
        <v>18</v>
      </c>
      <c r="J30" t="s">
        <v>43</v>
      </c>
      <c r="K30" t="s">
        <v>44</v>
      </c>
      <c r="L30" t="s">
        <v>167</v>
      </c>
      <c r="M30" t="s">
        <v>26</v>
      </c>
      <c r="N30" t="s">
        <v>27</v>
      </c>
      <c r="O30" t="s">
        <v>35</v>
      </c>
      <c r="P30" t="s">
        <v>46</v>
      </c>
      <c r="Q30" t="s">
        <v>214</v>
      </c>
      <c r="R30" t="s">
        <v>365</v>
      </c>
      <c r="S30" t="s">
        <v>422</v>
      </c>
    </row>
    <row r="31" spans="1:19" x14ac:dyDescent="0.2">
      <c r="A31" s="7" t="s">
        <v>168</v>
      </c>
      <c r="B31" s="8" t="s">
        <v>17</v>
      </c>
      <c r="C31" s="8" t="s">
        <v>18</v>
      </c>
      <c r="D31" s="8" t="s">
        <v>169</v>
      </c>
      <c r="E31" s="8" t="s">
        <v>170</v>
      </c>
      <c r="F31" t="s">
        <v>71</v>
      </c>
      <c r="G31" s="9" t="s">
        <v>22</v>
      </c>
      <c r="H31" s="102">
        <v>4375</v>
      </c>
      <c r="I31" t="s">
        <v>18</v>
      </c>
      <c r="J31" t="s">
        <v>23</v>
      </c>
      <c r="K31" t="s">
        <v>24</v>
      </c>
      <c r="L31" t="s">
        <v>171</v>
      </c>
      <c r="M31" t="s">
        <v>26</v>
      </c>
      <c r="N31" t="s">
        <v>27</v>
      </c>
      <c r="O31" t="s">
        <v>169</v>
      </c>
      <c r="P31" t="s">
        <v>172</v>
      </c>
      <c r="Q31" t="s">
        <v>249</v>
      </c>
      <c r="R31" t="s">
        <v>389</v>
      </c>
      <c r="S31" t="s">
        <v>425</v>
      </c>
    </row>
    <row r="32" spans="1:19" x14ac:dyDescent="0.2">
      <c r="A32" s="7" t="s">
        <v>173</v>
      </c>
      <c r="B32" s="8" t="s">
        <v>17</v>
      </c>
      <c r="C32" s="8" t="s">
        <v>18</v>
      </c>
      <c r="D32" s="8" t="s">
        <v>174</v>
      </c>
      <c r="E32" s="8" t="s">
        <v>170</v>
      </c>
      <c r="F32" t="s">
        <v>58</v>
      </c>
      <c r="G32" s="9" t="s">
        <v>22</v>
      </c>
      <c r="H32" s="102">
        <v>6250</v>
      </c>
      <c r="I32" t="s">
        <v>18</v>
      </c>
      <c r="J32" t="s">
        <v>23</v>
      </c>
      <c r="K32" t="s">
        <v>24</v>
      </c>
      <c r="L32" t="s">
        <v>175</v>
      </c>
      <c r="M32" t="s">
        <v>26</v>
      </c>
      <c r="N32" t="s">
        <v>27</v>
      </c>
      <c r="O32" t="s">
        <v>174</v>
      </c>
      <c r="P32" t="s">
        <v>176</v>
      </c>
      <c r="Q32" t="s">
        <v>249</v>
      </c>
      <c r="R32" t="s">
        <v>389</v>
      </c>
      <c r="S32" t="s">
        <v>426</v>
      </c>
    </row>
    <row r="33" spans="5:19" x14ac:dyDescent="0.2">
      <c r="E33" t="s">
        <v>378</v>
      </c>
      <c r="H33" s="102">
        <v>5105</v>
      </c>
      <c r="L33" t="s">
        <v>380</v>
      </c>
      <c r="N33" t="s">
        <v>27</v>
      </c>
      <c r="P33">
        <v>27266057</v>
      </c>
      <c r="Q33" t="s">
        <v>186</v>
      </c>
      <c r="R33" t="s">
        <v>367</v>
      </c>
      <c r="S33" t="s">
        <v>379</v>
      </c>
    </row>
    <row r="34" spans="5:19" x14ac:dyDescent="0.2">
      <c r="E34" t="s">
        <v>382</v>
      </c>
      <c r="H34" s="102">
        <v>6700</v>
      </c>
      <c r="L34" t="s">
        <v>383</v>
      </c>
      <c r="N34" t="s">
        <v>27</v>
      </c>
      <c r="P34">
        <v>27264468</v>
      </c>
      <c r="Q34" t="s">
        <v>186</v>
      </c>
      <c r="R34" t="s">
        <v>365</v>
      </c>
      <c r="S34" t="s">
        <v>381</v>
      </c>
    </row>
    <row r="35" spans="5:19" x14ac:dyDescent="0.2">
      <c r="E35" t="s">
        <v>384</v>
      </c>
      <c r="H35" s="102">
        <v>6700</v>
      </c>
      <c r="L35" t="s">
        <v>385</v>
      </c>
      <c r="N35" t="s">
        <v>27</v>
      </c>
      <c r="P35">
        <v>26612059</v>
      </c>
      <c r="Q35" t="s">
        <v>186</v>
      </c>
      <c r="R35" t="s">
        <v>365</v>
      </c>
      <c r="S35" t="s">
        <v>359</v>
      </c>
    </row>
    <row r="36" spans="5:19" x14ac:dyDescent="0.2">
      <c r="E36" t="s">
        <v>387</v>
      </c>
      <c r="H36" s="102">
        <v>366</v>
      </c>
      <c r="L36" t="s">
        <v>388</v>
      </c>
      <c r="N36" t="s">
        <v>27</v>
      </c>
      <c r="Q36" t="s">
        <v>226</v>
      </c>
      <c r="R36" t="s">
        <v>365</v>
      </c>
      <c r="S36" t="s">
        <v>363</v>
      </c>
    </row>
    <row r="37" spans="5:19" x14ac:dyDescent="0.2">
      <c r="E37" s="100">
        <v>45384</v>
      </c>
      <c r="H37" s="102">
        <v>4350</v>
      </c>
      <c r="L37" t="s">
        <v>394</v>
      </c>
      <c r="N37" t="s">
        <v>27</v>
      </c>
      <c r="P37">
        <v>26685277</v>
      </c>
      <c r="Q37" t="s">
        <v>231</v>
      </c>
      <c r="R37" t="s">
        <v>390</v>
      </c>
      <c r="S37" t="s">
        <v>393</v>
      </c>
    </row>
    <row r="38" spans="5:19" x14ac:dyDescent="0.2">
      <c r="E38" s="100">
        <v>45390</v>
      </c>
      <c r="H38" s="102">
        <v>4500</v>
      </c>
      <c r="L38" t="s">
        <v>395</v>
      </c>
      <c r="N38" t="s">
        <v>27</v>
      </c>
      <c r="P38" t="s">
        <v>396</v>
      </c>
      <c r="Q38" t="s">
        <v>231</v>
      </c>
      <c r="R38" t="s">
        <v>365</v>
      </c>
      <c r="S38" t="s">
        <v>397</v>
      </c>
    </row>
    <row r="39" spans="5:19" x14ac:dyDescent="0.2">
      <c r="E39" t="s">
        <v>399</v>
      </c>
      <c r="H39" s="103">
        <v>6592.5</v>
      </c>
      <c r="N39" t="s">
        <v>27</v>
      </c>
      <c r="P39" t="s">
        <v>401</v>
      </c>
      <c r="Q39" t="s">
        <v>247</v>
      </c>
      <c r="R39" t="s">
        <v>365</v>
      </c>
      <c r="S39" t="s">
        <v>400</v>
      </c>
    </row>
    <row r="40" spans="5:19" x14ac:dyDescent="0.2">
      <c r="E40" t="s">
        <v>386</v>
      </c>
      <c r="H40" s="103">
        <v>4717.5</v>
      </c>
      <c r="N40" t="s">
        <v>27</v>
      </c>
      <c r="P40" t="s">
        <v>402</v>
      </c>
      <c r="Q40" t="s">
        <v>247</v>
      </c>
      <c r="R40" t="s">
        <v>365</v>
      </c>
      <c r="S40" t="s">
        <v>368</v>
      </c>
    </row>
    <row r="41" spans="5:19" x14ac:dyDescent="0.2">
      <c r="E41" t="s">
        <v>403</v>
      </c>
      <c r="H41" s="103">
        <v>1653</v>
      </c>
      <c r="L41" t="s">
        <v>408</v>
      </c>
      <c r="N41" t="s">
        <v>27</v>
      </c>
      <c r="P41" t="s">
        <v>405</v>
      </c>
      <c r="Q41" t="s">
        <v>244</v>
      </c>
      <c r="R41" t="s">
        <v>365</v>
      </c>
      <c r="S41" t="s">
        <v>411</v>
      </c>
    </row>
    <row r="42" spans="5:19" x14ac:dyDescent="0.2">
      <c r="E42" t="s">
        <v>403</v>
      </c>
      <c r="H42" s="103">
        <v>335</v>
      </c>
      <c r="L42" t="s">
        <v>409</v>
      </c>
      <c r="N42" t="s">
        <v>27</v>
      </c>
      <c r="P42" t="s">
        <v>406</v>
      </c>
      <c r="Q42" t="s">
        <v>244</v>
      </c>
      <c r="R42" t="s">
        <v>365</v>
      </c>
      <c r="S42" t="s">
        <v>411</v>
      </c>
    </row>
    <row r="43" spans="5:19" x14ac:dyDescent="0.2">
      <c r="E43" t="s">
        <v>404</v>
      </c>
      <c r="H43" s="103">
        <v>4345</v>
      </c>
      <c r="L43" t="s">
        <v>410</v>
      </c>
      <c r="N43" t="s">
        <v>27</v>
      </c>
      <c r="P43" t="s">
        <v>407</v>
      </c>
      <c r="Q43" t="s">
        <v>250</v>
      </c>
      <c r="R43" t="s">
        <v>365</v>
      </c>
      <c r="S43" t="s">
        <v>412</v>
      </c>
    </row>
    <row r="44" spans="5:19" x14ac:dyDescent="0.2">
      <c r="E44" t="s">
        <v>414</v>
      </c>
      <c r="H44" s="102">
        <v>6735</v>
      </c>
      <c r="L44" t="s">
        <v>415</v>
      </c>
      <c r="N44" t="s">
        <v>27</v>
      </c>
      <c r="P44" t="s">
        <v>416</v>
      </c>
      <c r="Q44" t="s">
        <v>239</v>
      </c>
      <c r="R44" t="s">
        <v>361</v>
      </c>
      <c r="S44" t="s">
        <v>369</v>
      </c>
    </row>
    <row r="45" spans="5:19" x14ac:dyDescent="0.2">
      <c r="E45" t="s">
        <v>418</v>
      </c>
      <c r="H45" s="102">
        <v>6250</v>
      </c>
      <c r="L45" t="s">
        <v>421</v>
      </c>
      <c r="N45" t="s">
        <v>27</v>
      </c>
      <c r="P45" t="s">
        <v>419</v>
      </c>
      <c r="Q45" t="s">
        <v>248</v>
      </c>
      <c r="R45" t="s">
        <v>365</v>
      </c>
      <c r="S45" t="s">
        <v>420</v>
      </c>
    </row>
    <row r="46" spans="5:19" x14ac:dyDescent="0.2">
      <c r="E46" t="s">
        <v>387</v>
      </c>
      <c r="H46" s="102">
        <v>5000</v>
      </c>
      <c r="L46" t="s">
        <v>427</v>
      </c>
      <c r="N46" t="s">
        <v>27</v>
      </c>
      <c r="P46" t="s">
        <v>428</v>
      </c>
      <c r="Q46" t="s">
        <v>249</v>
      </c>
      <c r="R46" t="s">
        <v>390</v>
      </c>
      <c r="S46" t="s">
        <v>429</v>
      </c>
    </row>
    <row r="47" spans="5:19" x14ac:dyDescent="0.2">
      <c r="J47" s="101"/>
      <c r="K47" s="101"/>
    </row>
    <row r="48" spans="5:19" x14ac:dyDescent="0.2">
      <c r="H48" s="104">
        <f>SUM(H2:H47)</f>
        <v>186195</v>
      </c>
    </row>
    <row r="49" spans="10:15" x14ac:dyDescent="0.2">
      <c r="J49" s="101"/>
    </row>
    <row r="51" spans="10:15" x14ac:dyDescent="0.2">
      <c r="K51" s="101"/>
    </row>
    <row r="53" spans="10:15" x14ac:dyDescent="0.2">
      <c r="O53" s="101"/>
    </row>
  </sheetData>
  <autoFilter ref="A1:S46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9"/>
  <sheetViews>
    <sheetView topLeftCell="B18" zoomScale="90" zoomScaleNormal="90" workbookViewId="0">
      <selection activeCell="L43" sqref="L43"/>
    </sheetView>
  </sheetViews>
  <sheetFormatPr baseColWidth="10" defaultColWidth="11.42578125" defaultRowHeight="15" x14ac:dyDescent="0.25"/>
  <cols>
    <col min="1" max="1" width="11.42578125" style="11"/>
    <col min="2" max="2" width="25.28515625" style="11" customWidth="1"/>
    <col min="3" max="3" width="16.28515625" style="11" customWidth="1"/>
    <col min="4" max="5" width="11.42578125" style="11"/>
    <col min="6" max="6" width="29.7109375" style="11" customWidth="1"/>
    <col min="7" max="7" width="29.140625" style="11" customWidth="1"/>
    <col min="8" max="9" width="11.42578125" style="11"/>
    <col min="10" max="10" width="18.5703125" style="11" customWidth="1"/>
    <col min="11" max="11" width="17.5703125" style="11" customWidth="1"/>
    <col min="12" max="13" width="20.28515625" style="11" customWidth="1"/>
    <col min="14" max="14" width="19.7109375" style="11" customWidth="1"/>
    <col min="15" max="16384" width="11.42578125" style="11"/>
  </cols>
  <sheetData>
    <row r="2" spans="1:14" ht="15.75" thickBot="1" x14ac:dyDescent="0.3">
      <c r="A2" s="108" t="s">
        <v>177</v>
      </c>
      <c r="B2" s="108"/>
      <c r="C2" s="108"/>
      <c r="D2" s="108"/>
      <c r="E2" s="108"/>
      <c r="F2" s="108"/>
      <c r="G2" s="108"/>
    </row>
    <row r="3" spans="1:14" ht="15.75" thickBot="1" x14ac:dyDescent="0.3">
      <c r="A3" s="109" t="s">
        <v>178</v>
      </c>
      <c r="B3" s="111" t="s">
        <v>179</v>
      </c>
      <c r="C3" s="111" t="s">
        <v>180</v>
      </c>
      <c r="D3" s="113" t="s">
        <v>181</v>
      </c>
      <c r="E3" s="111" t="s">
        <v>182</v>
      </c>
      <c r="F3" s="116" t="s">
        <v>183</v>
      </c>
      <c r="G3" s="111" t="s">
        <v>184</v>
      </c>
    </row>
    <row r="4" spans="1:14" ht="15.75" thickBot="1" x14ac:dyDescent="0.3">
      <c r="A4" s="110"/>
      <c r="B4" s="112"/>
      <c r="C4" s="112"/>
      <c r="D4" s="114"/>
      <c r="E4" s="115"/>
      <c r="F4" s="117"/>
      <c r="G4" s="115"/>
      <c r="L4" s="118" t="s">
        <v>185</v>
      </c>
      <c r="M4" s="119"/>
      <c r="N4" s="120"/>
    </row>
    <row r="5" spans="1:14" ht="16.5" thickBot="1" x14ac:dyDescent="0.3">
      <c r="A5" s="12" t="s">
        <v>186</v>
      </c>
      <c r="C5" s="13" t="s">
        <v>187</v>
      </c>
      <c r="D5" s="14" t="s">
        <v>188</v>
      </c>
      <c r="E5" s="15" t="s">
        <v>189</v>
      </c>
      <c r="F5" s="16" t="s">
        <v>190</v>
      </c>
      <c r="G5" s="17" t="s">
        <v>191</v>
      </c>
      <c r="L5" s="121" t="s">
        <v>192</v>
      </c>
      <c r="M5" s="122"/>
      <c r="N5" s="123"/>
    </row>
    <row r="6" spans="1:14" ht="16.5" thickBot="1" x14ac:dyDescent="0.3">
      <c r="A6" s="18" t="s">
        <v>193</v>
      </c>
      <c r="B6" s="19"/>
      <c r="C6" s="13" t="s">
        <v>187</v>
      </c>
      <c r="D6" s="20"/>
      <c r="E6" s="15" t="s">
        <v>194</v>
      </c>
      <c r="F6" s="16" t="s">
        <v>195</v>
      </c>
      <c r="G6" s="17" t="s">
        <v>196</v>
      </c>
      <c r="L6" s="21" t="s">
        <v>197</v>
      </c>
      <c r="M6" s="21" t="s">
        <v>198</v>
      </c>
      <c r="N6" s="21" t="s">
        <v>199</v>
      </c>
    </row>
    <row r="7" spans="1:14" ht="16.5" thickBot="1" x14ac:dyDescent="0.3">
      <c r="A7" s="20"/>
      <c r="B7" s="19"/>
      <c r="C7" s="13" t="s">
        <v>187</v>
      </c>
      <c r="D7" s="20"/>
      <c r="E7" s="15" t="s">
        <v>200</v>
      </c>
      <c r="F7" s="16" t="s">
        <v>201</v>
      </c>
      <c r="G7" s="17" t="s">
        <v>202</v>
      </c>
      <c r="L7" s="22"/>
      <c r="M7" s="23"/>
      <c r="N7" s="24"/>
    </row>
    <row r="8" spans="1:14" ht="16.5" thickBot="1" x14ac:dyDescent="0.3">
      <c r="A8" s="20"/>
      <c r="B8" s="19"/>
      <c r="C8" s="13" t="s">
        <v>187</v>
      </c>
      <c r="D8" s="20"/>
      <c r="E8" s="15" t="s">
        <v>203</v>
      </c>
      <c r="F8" s="16" t="s">
        <v>204</v>
      </c>
      <c r="G8" s="17" t="s">
        <v>205</v>
      </c>
      <c r="L8" s="25"/>
      <c r="M8" s="26"/>
      <c r="N8" s="27"/>
    </row>
    <row r="9" spans="1:14" ht="16.5" thickBot="1" x14ac:dyDescent="0.3">
      <c r="A9" s="20"/>
      <c r="B9" s="19"/>
      <c r="C9" s="13" t="s">
        <v>187</v>
      </c>
      <c r="D9" s="20"/>
      <c r="E9" s="28" t="s">
        <v>206</v>
      </c>
      <c r="F9" s="16" t="s">
        <v>207</v>
      </c>
      <c r="G9" s="17" t="s">
        <v>208</v>
      </c>
      <c r="L9" s="22" t="s">
        <v>209</v>
      </c>
      <c r="M9" s="23">
        <v>14</v>
      </c>
      <c r="N9" s="29">
        <f>C27</f>
        <v>18550.333333333332</v>
      </c>
    </row>
    <row r="10" spans="1:14" ht="16.5" thickBot="1" x14ac:dyDescent="0.3">
      <c r="A10" s="20"/>
      <c r="B10" s="19"/>
      <c r="C10" s="13" t="s">
        <v>187</v>
      </c>
      <c r="D10" s="30" t="s">
        <v>210</v>
      </c>
      <c r="E10" s="31" t="s">
        <v>211</v>
      </c>
      <c r="F10" s="32" t="s">
        <v>212</v>
      </c>
      <c r="G10" s="17" t="s">
        <v>213</v>
      </c>
      <c r="L10" s="22" t="s">
        <v>214</v>
      </c>
      <c r="M10" s="23">
        <v>14</v>
      </c>
      <c r="N10" s="33">
        <f>C58</f>
        <v>10685.919999999998</v>
      </c>
    </row>
    <row r="11" spans="1:14" ht="16.5" thickBot="1" x14ac:dyDescent="0.3">
      <c r="A11" s="20"/>
      <c r="B11" s="19"/>
      <c r="C11" s="13" t="s">
        <v>187</v>
      </c>
      <c r="D11" s="20"/>
      <c r="E11" s="15" t="s">
        <v>215</v>
      </c>
      <c r="F11" s="32" t="s">
        <v>216</v>
      </c>
      <c r="G11" s="17" t="s">
        <v>217</v>
      </c>
      <c r="L11" s="22" t="s">
        <v>218</v>
      </c>
      <c r="M11" s="23">
        <v>14</v>
      </c>
      <c r="N11" s="33">
        <f>C86</f>
        <v>-805</v>
      </c>
    </row>
    <row r="12" spans="1:14" ht="16.5" thickBot="1" x14ac:dyDescent="0.3">
      <c r="A12" s="20"/>
      <c r="B12" s="19"/>
      <c r="C12" s="13" t="s">
        <v>187</v>
      </c>
      <c r="D12" s="20"/>
      <c r="E12" s="15" t="s">
        <v>219</v>
      </c>
      <c r="F12" s="32" t="s">
        <v>220</v>
      </c>
      <c r="G12" s="17" t="s">
        <v>221</v>
      </c>
      <c r="L12" s="34" t="s">
        <v>222</v>
      </c>
      <c r="M12" s="26">
        <v>14</v>
      </c>
      <c r="N12" s="35">
        <f>C120</f>
        <v>13852.193703703701</v>
      </c>
    </row>
    <row r="13" spans="1:14" ht="16.5" thickBot="1" x14ac:dyDescent="0.3">
      <c r="A13" s="20"/>
      <c r="B13" s="19"/>
      <c r="C13" s="13" t="s">
        <v>187</v>
      </c>
      <c r="D13" s="20"/>
      <c r="E13" s="15" t="s">
        <v>223</v>
      </c>
      <c r="F13" s="32" t="s">
        <v>224</v>
      </c>
      <c r="G13" s="17" t="s">
        <v>225</v>
      </c>
      <c r="L13" s="22" t="s">
        <v>226</v>
      </c>
      <c r="M13" s="23">
        <v>8</v>
      </c>
      <c r="N13" s="33">
        <f>C154</f>
        <v>-4857.57</v>
      </c>
    </row>
    <row r="14" spans="1:14" ht="16.5" thickBot="1" x14ac:dyDescent="0.3">
      <c r="A14" s="20"/>
      <c r="B14" s="19"/>
      <c r="C14" s="13" t="s">
        <v>187</v>
      </c>
      <c r="D14" s="36" t="s">
        <v>227</v>
      </c>
      <c r="E14" s="15" t="s">
        <v>228</v>
      </c>
      <c r="F14" s="37" t="s">
        <v>229</v>
      </c>
      <c r="G14" s="17" t="s">
        <v>230</v>
      </c>
      <c r="L14" s="38" t="s">
        <v>231</v>
      </c>
      <c r="M14" s="39">
        <v>8</v>
      </c>
      <c r="N14" s="40">
        <f>C193</f>
        <v>1165.3703703703702</v>
      </c>
    </row>
    <row r="15" spans="1:14" ht="16.5" thickBot="1" x14ac:dyDescent="0.3">
      <c r="A15" s="20"/>
      <c r="B15" s="19"/>
      <c r="C15" s="13" t="s">
        <v>187</v>
      </c>
      <c r="D15" s="20"/>
      <c r="E15" s="28" t="s">
        <v>232</v>
      </c>
      <c r="F15" s="37" t="s">
        <v>233</v>
      </c>
      <c r="G15" s="17" t="s">
        <v>234</v>
      </c>
      <c r="L15" s="38" t="s">
        <v>235</v>
      </c>
      <c r="M15" s="23">
        <v>8</v>
      </c>
      <c r="N15" s="24">
        <f>C225</f>
        <v>-2823.81</v>
      </c>
    </row>
    <row r="16" spans="1:14" ht="16.5" thickBot="1" x14ac:dyDescent="0.3">
      <c r="A16" s="20"/>
      <c r="B16" s="19"/>
      <c r="C16" s="13" t="s">
        <v>187</v>
      </c>
      <c r="D16" s="20"/>
      <c r="E16" s="41" t="s">
        <v>236</v>
      </c>
      <c r="F16" s="37" t="s">
        <v>237</v>
      </c>
      <c r="G16" s="17" t="s">
        <v>238</v>
      </c>
      <c r="L16" s="38" t="s">
        <v>239</v>
      </c>
      <c r="M16" s="23">
        <v>8</v>
      </c>
      <c r="N16" s="24">
        <f>C264</f>
        <v>5991.8725925925919</v>
      </c>
    </row>
    <row r="17" spans="1:14" ht="16.5" thickBot="1" x14ac:dyDescent="0.3">
      <c r="A17" s="20"/>
      <c r="B17" s="19"/>
      <c r="C17" s="13" t="s">
        <v>187</v>
      </c>
      <c r="D17" s="20"/>
      <c r="E17" s="15" t="s">
        <v>241</v>
      </c>
      <c r="F17" s="37" t="s">
        <v>242</v>
      </c>
      <c r="G17" s="17" t="s">
        <v>243</v>
      </c>
      <c r="L17" s="25" t="s">
        <v>244</v>
      </c>
      <c r="M17" s="26">
        <v>7</v>
      </c>
      <c r="N17" s="27">
        <f>C300</f>
        <v>4352.3951851851853</v>
      </c>
    </row>
    <row r="18" spans="1:14" ht="16.5" thickBot="1" x14ac:dyDescent="0.3">
      <c r="A18" s="20"/>
      <c r="B18" s="19" t="s">
        <v>240</v>
      </c>
      <c r="C18" s="42">
        <v>14232</v>
      </c>
      <c r="D18" s="20"/>
      <c r="E18" s="15" t="s">
        <v>245</v>
      </c>
      <c r="F18" s="37" t="s">
        <v>433</v>
      </c>
      <c r="G18" s="17" t="s">
        <v>432</v>
      </c>
      <c r="K18" s="44"/>
      <c r="L18" s="38" t="s">
        <v>246</v>
      </c>
      <c r="M18" s="23">
        <v>2</v>
      </c>
      <c r="N18" s="24">
        <f>C335</f>
        <v>3528.333333333333</v>
      </c>
    </row>
    <row r="19" spans="1:14" ht="16.5" thickBot="1" x14ac:dyDescent="0.3">
      <c r="A19" s="20"/>
      <c r="B19" s="20"/>
      <c r="C19" s="43"/>
      <c r="D19" s="20"/>
      <c r="E19" s="28"/>
      <c r="F19" s="37"/>
      <c r="G19" s="45"/>
      <c r="L19" s="38" t="s">
        <v>247</v>
      </c>
      <c r="M19" s="23">
        <v>2</v>
      </c>
      <c r="N19" s="24">
        <f>C404</f>
        <v>3655.4285185185181</v>
      </c>
    </row>
    <row r="20" spans="1:14" ht="15.75" x14ac:dyDescent="0.25">
      <c r="A20" s="20"/>
      <c r="B20" s="20"/>
      <c r="C20" s="46">
        <f>SUM(C5:C19)</f>
        <v>14232</v>
      </c>
      <c r="D20" s="20"/>
      <c r="E20" s="20"/>
      <c r="F20" s="20"/>
      <c r="G20" s="20"/>
      <c r="K20" s="47"/>
      <c r="L20" s="38" t="s">
        <v>248</v>
      </c>
      <c r="M20" s="23">
        <v>2</v>
      </c>
      <c r="N20" s="24">
        <f>C439</f>
        <v>8516.9240740740734</v>
      </c>
    </row>
    <row r="21" spans="1:14" ht="15.75" x14ac:dyDescent="0.25">
      <c r="A21" s="20"/>
      <c r="B21" s="20"/>
      <c r="C21" s="46"/>
      <c r="D21" s="20"/>
      <c r="E21" s="20"/>
      <c r="F21" s="20"/>
      <c r="G21" s="20"/>
      <c r="L21" s="38" t="s">
        <v>249</v>
      </c>
      <c r="M21" s="23">
        <v>2</v>
      </c>
      <c r="N21" s="24">
        <f>C368</f>
        <v>22482.668888888886</v>
      </c>
    </row>
    <row r="22" spans="1:14" ht="15.75" thickBot="1" x14ac:dyDescent="0.3">
      <c r="C22" s="48"/>
      <c r="L22" s="25"/>
      <c r="M22" s="26"/>
      <c r="N22" s="27"/>
    </row>
    <row r="23" spans="1:14" ht="15.75" x14ac:dyDescent="0.25">
      <c r="B23" s="49"/>
      <c r="C23" s="50">
        <f>'DATOS ALUMNOS'!G14</f>
        <v>31503</v>
      </c>
      <c r="D23" s="20"/>
      <c r="E23" s="20"/>
      <c r="F23" s="20"/>
      <c r="G23" s="20"/>
      <c r="K23" s="51"/>
      <c r="L23" s="38" t="s">
        <v>251</v>
      </c>
      <c r="M23" s="23"/>
      <c r="N23" s="24"/>
    </row>
    <row r="24" spans="1:14" ht="15.75" thickBot="1" x14ac:dyDescent="0.3">
      <c r="B24" s="11" t="s">
        <v>252</v>
      </c>
      <c r="C24" s="52">
        <f>+C23-C18</f>
        <v>17271</v>
      </c>
      <c r="D24" s="20"/>
      <c r="E24" s="20"/>
      <c r="F24" s="20"/>
      <c r="G24" s="20"/>
      <c r="L24" s="25" t="s">
        <v>253</v>
      </c>
      <c r="M24" s="26"/>
      <c r="N24" s="27"/>
    </row>
    <row r="25" spans="1:14" ht="19.5" thickBot="1" x14ac:dyDescent="0.35">
      <c r="B25" s="11" t="s">
        <v>254</v>
      </c>
      <c r="C25" s="53">
        <f>+C24/1.08</f>
        <v>15991.666666666666</v>
      </c>
      <c r="D25" s="20"/>
      <c r="E25" s="20"/>
      <c r="F25" s="20"/>
      <c r="G25" s="20"/>
      <c r="K25" s="51"/>
      <c r="L25" s="54" t="s">
        <v>255</v>
      </c>
      <c r="N25" s="55">
        <f>SUM(N7:N24)</f>
        <v>84295.06</v>
      </c>
    </row>
    <row r="26" spans="1:14" ht="16.5" thickBot="1" x14ac:dyDescent="0.3">
      <c r="B26" s="11" t="s">
        <v>256</v>
      </c>
      <c r="C26" s="53">
        <f>+C25*0.16</f>
        <v>2558.6666666666665</v>
      </c>
      <c r="D26" s="20"/>
      <c r="E26" s="20"/>
      <c r="F26" s="20"/>
      <c r="G26" s="20"/>
      <c r="K26" s="51"/>
      <c r="L26" s="51"/>
    </row>
    <row r="27" spans="1:14" ht="19.5" thickBot="1" x14ac:dyDescent="0.35">
      <c r="A27" s="47"/>
      <c r="B27" s="47" t="s">
        <v>257</v>
      </c>
      <c r="C27" s="56">
        <f>+C25+C26</f>
        <v>18550.333333333332</v>
      </c>
      <c r="D27" s="20"/>
      <c r="E27" s="20"/>
      <c r="F27" s="20"/>
      <c r="G27" s="20"/>
      <c r="K27" s="51"/>
      <c r="L27" s="51"/>
    </row>
    <row r="28" spans="1:14" ht="16.5" thickBot="1" x14ac:dyDescent="0.3">
      <c r="K28" s="51"/>
      <c r="L28" s="51"/>
    </row>
    <row r="29" spans="1:14" s="58" customFormat="1" ht="6.75" customHeight="1" thickBot="1" x14ac:dyDescent="0.3">
      <c r="A29" s="57"/>
    </row>
    <row r="33" spans="1:12" ht="16.5" thickBot="1" x14ac:dyDescent="0.3">
      <c r="A33" s="108" t="s">
        <v>258</v>
      </c>
      <c r="B33" s="108"/>
      <c r="C33" s="108"/>
      <c r="D33" s="108"/>
      <c r="E33" s="108"/>
      <c r="F33" s="108"/>
      <c r="G33" s="108"/>
      <c r="K33" s="124" t="s">
        <v>259</v>
      </c>
      <c r="L33" s="125"/>
    </row>
    <row r="34" spans="1:12" x14ac:dyDescent="0.25">
      <c r="A34" s="109" t="s">
        <v>178</v>
      </c>
      <c r="B34" s="111" t="s">
        <v>179</v>
      </c>
      <c r="C34" s="111" t="s">
        <v>180</v>
      </c>
      <c r="D34" s="113" t="s">
        <v>181</v>
      </c>
      <c r="E34" s="111" t="s">
        <v>182</v>
      </c>
      <c r="F34" s="116" t="s">
        <v>183</v>
      </c>
      <c r="G34" s="111" t="s">
        <v>184</v>
      </c>
      <c r="K34" s="59" t="s">
        <v>260</v>
      </c>
      <c r="L34" s="60">
        <f>N25/1.16</f>
        <v>72668.155172413797</v>
      </c>
    </row>
    <row r="35" spans="1:12" ht="15.75" thickBot="1" x14ac:dyDescent="0.3">
      <c r="A35" s="110"/>
      <c r="B35" s="112"/>
      <c r="C35" s="112"/>
      <c r="D35" s="114"/>
      <c r="E35" s="115"/>
      <c r="F35" s="117"/>
      <c r="G35" s="115"/>
      <c r="K35" s="59" t="s">
        <v>261</v>
      </c>
      <c r="L35" s="60">
        <f>L34*0.16</f>
        <v>11626.904827586208</v>
      </c>
    </row>
    <row r="36" spans="1:12" ht="16.5" thickBot="1" x14ac:dyDescent="0.3">
      <c r="A36" s="12" t="s">
        <v>214</v>
      </c>
      <c r="C36" s="13" t="s">
        <v>187</v>
      </c>
      <c r="D36" s="14" t="s">
        <v>188</v>
      </c>
      <c r="E36" s="15" t="s">
        <v>189</v>
      </c>
      <c r="F36" s="16" t="s">
        <v>262</v>
      </c>
      <c r="G36" s="17" t="s">
        <v>191</v>
      </c>
      <c r="K36" s="61" t="s">
        <v>263</v>
      </c>
      <c r="L36" s="62">
        <f>SUM(L34:L35)</f>
        <v>84295.06</v>
      </c>
    </row>
    <row r="37" spans="1:12" ht="16.5" thickBot="1" x14ac:dyDescent="0.3">
      <c r="A37" s="18" t="s">
        <v>193</v>
      </c>
      <c r="B37" s="19"/>
      <c r="C37" s="13" t="s">
        <v>187</v>
      </c>
      <c r="D37" s="20"/>
      <c r="E37" s="15" t="s">
        <v>194</v>
      </c>
      <c r="F37" s="16" t="s">
        <v>264</v>
      </c>
      <c r="G37" s="17" t="s">
        <v>196</v>
      </c>
    </row>
    <row r="38" spans="1:12" ht="16.5" thickBot="1" x14ac:dyDescent="0.3">
      <c r="A38" s="20"/>
      <c r="B38" s="19"/>
      <c r="C38" s="13" t="s">
        <v>187</v>
      </c>
      <c r="D38" s="20"/>
      <c r="E38" s="15" t="s">
        <v>200</v>
      </c>
      <c r="F38" s="16" t="s">
        <v>265</v>
      </c>
      <c r="G38" s="17" t="s">
        <v>202</v>
      </c>
    </row>
    <row r="39" spans="1:12" ht="16.5" thickBot="1" x14ac:dyDescent="0.3">
      <c r="A39" s="20"/>
      <c r="B39" s="19"/>
      <c r="C39" s="13" t="s">
        <v>187</v>
      </c>
      <c r="D39" s="20"/>
      <c r="E39" s="15" t="s">
        <v>203</v>
      </c>
      <c r="F39" s="16" t="s">
        <v>266</v>
      </c>
      <c r="G39" s="17" t="s">
        <v>205</v>
      </c>
    </row>
    <row r="40" spans="1:12" ht="16.5" thickBot="1" x14ac:dyDescent="0.3">
      <c r="A40" s="20"/>
      <c r="B40" s="19"/>
      <c r="C40" s="13" t="s">
        <v>187</v>
      </c>
      <c r="D40" s="20"/>
      <c r="E40" s="28" t="s">
        <v>206</v>
      </c>
      <c r="F40" s="16" t="s">
        <v>267</v>
      </c>
      <c r="G40" s="17" t="s">
        <v>208</v>
      </c>
    </row>
    <row r="41" spans="1:12" ht="16.5" thickBot="1" x14ac:dyDescent="0.3">
      <c r="A41" s="20"/>
      <c r="B41" s="19"/>
      <c r="C41" s="13" t="s">
        <v>187</v>
      </c>
      <c r="D41" s="30" t="s">
        <v>210</v>
      </c>
      <c r="E41" s="31" t="s">
        <v>211</v>
      </c>
      <c r="F41" s="32" t="s">
        <v>268</v>
      </c>
      <c r="G41" s="17" t="s">
        <v>213</v>
      </c>
    </row>
    <row r="42" spans="1:12" ht="16.5" thickBot="1" x14ac:dyDescent="0.3">
      <c r="A42" s="20"/>
      <c r="B42" s="19"/>
      <c r="C42" s="13" t="s">
        <v>187</v>
      </c>
      <c r="D42" s="20"/>
      <c r="E42" s="15" t="s">
        <v>215</v>
      </c>
      <c r="F42" s="32" t="s">
        <v>269</v>
      </c>
      <c r="G42" s="17" t="s">
        <v>217</v>
      </c>
    </row>
    <row r="43" spans="1:12" ht="16.5" thickBot="1" x14ac:dyDescent="0.3">
      <c r="A43" s="20"/>
      <c r="B43" s="19"/>
      <c r="C43" s="13" t="s">
        <v>187</v>
      </c>
      <c r="D43" s="20"/>
      <c r="E43" s="15" t="s">
        <v>219</v>
      </c>
      <c r="F43" s="32" t="s">
        <v>270</v>
      </c>
      <c r="G43" s="17" t="s">
        <v>221</v>
      </c>
    </row>
    <row r="44" spans="1:12" ht="16.5" thickBot="1" x14ac:dyDescent="0.3">
      <c r="A44" s="20"/>
      <c r="B44" s="19"/>
      <c r="C44" s="13" t="s">
        <v>187</v>
      </c>
      <c r="D44" s="20"/>
      <c r="E44" s="15" t="s">
        <v>223</v>
      </c>
      <c r="F44" s="32" t="s">
        <v>271</v>
      </c>
      <c r="G44" s="17" t="s">
        <v>225</v>
      </c>
    </row>
    <row r="45" spans="1:12" ht="16.5" thickBot="1" x14ac:dyDescent="0.3">
      <c r="A45" s="20"/>
      <c r="B45" s="19"/>
      <c r="C45" s="13" t="s">
        <v>187</v>
      </c>
      <c r="D45" s="36" t="s">
        <v>227</v>
      </c>
      <c r="E45" s="15" t="s">
        <v>228</v>
      </c>
      <c r="F45" s="37" t="s">
        <v>272</v>
      </c>
      <c r="G45" s="17" t="s">
        <v>230</v>
      </c>
    </row>
    <row r="46" spans="1:12" ht="16.5" thickBot="1" x14ac:dyDescent="0.3">
      <c r="A46" s="20"/>
      <c r="B46" s="19"/>
      <c r="C46" s="13" t="s">
        <v>187</v>
      </c>
      <c r="D46" s="20"/>
      <c r="E46" s="28" t="s">
        <v>232</v>
      </c>
      <c r="F46" s="37" t="s">
        <v>273</v>
      </c>
      <c r="G46" s="17" t="s">
        <v>234</v>
      </c>
    </row>
    <row r="47" spans="1:12" ht="16.5" thickBot="1" x14ac:dyDescent="0.3">
      <c r="A47" s="20"/>
      <c r="B47" s="19"/>
      <c r="C47" s="13" t="s">
        <v>187</v>
      </c>
      <c r="D47" s="20"/>
      <c r="E47" s="41" t="s">
        <v>236</v>
      </c>
      <c r="F47" s="37" t="s">
        <v>274</v>
      </c>
      <c r="G47" s="17" t="s">
        <v>238</v>
      </c>
    </row>
    <row r="48" spans="1:12" ht="16.5" thickBot="1" x14ac:dyDescent="0.3">
      <c r="A48" s="20"/>
      <c r="B48" s="19"/>
      <c r="C48" s="13" t="s">
        <v>187</v>
      </c>
      <c r="D48" s="20"/>
      <c r="E48" s="15" t="s">
        <v>241</v>
      </c>
      <c r="F48" s="37" t="s">
        <v>275</v>
      </c>
      <c r="G48" s="17" t="s">
        <v>243</v>
      </c>
    </row>
    <row r="49" spans="1:7" ht="16.5" thickBot="1" x14ac:dyDescent="0.3">
      <c r="A49" s="20"/>
      <c r="B49" s="19" t="s">
        <v>240</v>
      </c>
      <c r="C49" s="42">
        <v>10313.040000000001</v>
      </c>
      <c r="D49" s="20"/>
      <c r="E49" s="15" t="s">
        <v>245</v>
      </c>
      <c r="F49" s="37" t="s">
        <v>434</v>
      </c>
      <c r="G49" s="17" t="s">
        <v>432</v>
      </c>
    </row>
    <row r="50" spans="1:7" ht="16.5" thickBot="1" x14ac:dyDescent="0.3">
      <c r="A50" s="20"/>
      <c r="B50" s="20"/>
      <c r="C50" s="43"/>
      <c r="D50" s="20"/>
      <c r="E50" s="28"/>
      <c r="F50" s="37"/>
      <c r="G50" s="45"/>
    </row>
    <row r="51" spans="1:7" ht="15.75" x14ac:dyDescent="0.25">
      <c r="A51" s="20"/>
      <c r="B51" s="20"/>
      <c r="C51" s="46">
        <f>SUM(C36:C50)</f>
        <v>10313.040000000001</v>
      </c>
      <c r="D51" s="20"/>
      <c r="E51" s="20"/>
      <c r="F51" s="20"/>
      <c r="G51" s="20"/>
    </row>
    <row r="52" spans="1:7" ht="15.75" x14ac:dyDescent="0.25">
      <c r="A52" s="20"/>
      <c r="B52" s="20"/>
      <c r="C52" s="46"/>
      <c r="D52" s="20"/>
      <c r="E52" s="20"/>
      <c r="F52" s="20"/>
      <c r="G52" s="20"/>
    </row>
    <row r="53" spans="1:7" x14ac:dyDescent="0.25">
      <c r="C53" s="48"/>
    </row>
    <row r="54" spans="1:7" ht="15.75" x14ac:dyDescent="0.25">
      <c r="B54" s="49"/>
      <c r="C54" s="50">
        <f>'DATOS ALUMNOS'!G43</f>
        <v>20262</v>
      </c>
      <c r="D54" s="20"/>
      <c r="E54" s="20"/>
      <c r="F54" s="20"/>
      <c r="G54" s="20"/>
    </row>
    <row r="55" spans="1:7" x14ac:dyDescent="0.25">
      <c r="B55" s="11" t="s">
        <v>252</v>
      </c>
      <c r="C55" s="52">
        <f>+C54-C49</f>
        <v>9948.9599999999991</v>
      </c>
      <c r="D55" s="20"/>
      <c r="E55" s="20"/>
      <c r="F55" s="20"/>
      <c r="G55" s="20"/>
    </row>
    <row r="56" spans="1:7" x14ac:dyDescent="0.25">
      <c r="B56" s="11" t="s">
        <v>254</v>
      </c>
      <c r="C56" s="53">
        <f>+C55/1.08</f>
        <v>9211.9999999999982</v>
      </c>
      <c r="D56" s="20"/>
      <c r="E56" s="20"/>
      <c r="F56" s="20"/>
      <c r="G56" s="20"/>
    </row>
    <row r="57" spans="1:7" ht="15.75" thickBot="1" x14ac:dyDescent="0.3">
      <c r="B57" s="11" t="s">
        <v>256</v>
      </c>
      <c r="C57" s="53">
        <f>+C56*0.16</f>
        <v>1473.9199999999998</v>
      </c>
      <c r="D57" s="20"/>
      <c r="E57" s="20"/>
      <c r="F57" s="20"/>
      <c r="G57" s="20"/>
    </row>
    <row r="58" spans="1:7" ht="19.5" thickBot="1" x14ac:dyDescent="0.35">
      <c r="A58" s="47"/>
      <c r="B58" s="47" t="s">
        <v>257</v>
      </c>
      <c r="C58" s="56">
        <f>+C56+C57</f>
        <v>10685.919999999998</v>
      </c>
      <c r="D58" s="20"/>
      <c r="E58" s="20"/>
      <c r="F58" s="20"/>
      <c r="G58" s="20"/>
    </row>
    <row r="59" spans="1:7" ht="15.75" thickBot="1" x14ac:dyDescent="0.3"/>
    <row r="60" spans="1:7" s="58" customFormat="1" ht="6.75" customHeight="1" thickBot="1" x14ac:dyDescent="0.3">
      <c r="A60" s="57"/>
    </row>
    <row r="64" spans="1:7" ht="15.75" thickBot="1" x14ac:dyDescent="0.3">
      <c r="A64" s="108" t="s">
        <v>276</v>
      </c>
      <c r="B64" s="108"/>
      <c r="C64" s="108"/>
      <c r="D64" s="108"/>
      <c r="E64" s="108"/>
      <c r="F64" s="108"/>
      <c r="G64" s="108"/>
    </row>
    <row r="65" spans="1:7" x14ac:dyDescent="0.25">
      <c r="A65" s="109" t="s">
        <v>178</v>
      </c>
      <c r="B65" s="111" t="s">
        <v>179</v>
      </c>
      <c r="C65" s="111" t="s">
        <v>180</v>
      </c>
      <c r="D65" s="113" t="s">
        <v>181</v>
      </c>
      <c r="E65" s="111" t="s">
        <v>182</v>
      </c>
      <c r="F65" s="116" t="s">
        <v>183</v>
      </c>
      <c r="G65" s="111" t="s">
        <v>184</v>
      </c>
    </row>
    <row r="66" spans="1:7" ht="15.75" thickBot="1" x14ac:dyDescent="0.3">
      <c r="A66" s="110"/>
      <c r="B66" s="112"/>
      <c r="C66" s="112"/>
      <c r="D66" s="114"/>
      <c r="E66" s="115"/>
      <c r="F66" s="117"/>
      <c r="G66" s="115"/>
    </row>
    <row r="67" spans="1:7" ht="16.5" thickBot="1" x14ac:dyDescent="0.3">
      <c r="A67" s="12" t="s">
        <v>218</v>
      </c>
      <c r="C67" s="13" t="s">
        <v>187</v>
      </c>
      <c r="D67" s="14" t="s">
        <v>188</v>
      </c>
      <c r="E67" s="15" t="s">
        <v>189</v>
      </c>
      <c r="F67" s="16" t="s">
        <v>277</v>
      </c>
      <c r="G67" s="17" t="s">
        <v>191</v>
      </c>
    </row>
    <row r="68" spans="1:7" ht="16.5" thickBot="1" x14ac:dyDescent="0.3">
      <c r="A68" s="18" t="s">
        <v>193</v>
      </c>
      <c r="B68" s="19"/>
      <c r="C68" s="13" t="s">
        <v>187</v>
      </c>
      <c r="D68" s="20"/>
      <c r="E68" s="15" t="s">
        <v>194</v>
      </c>
      <c r="F68" s="16" t="s">
        <v>278</v>
      </c>
      <c r="G68" s="17" t="s">
        <v>196</v>
      </c>
    </row>
    <row r="69" spans="1:7" ht="16.5" thickBot="1" x14ac:dyDescent="0.3">
      <c r="A69" s="20"/>
      <c r="B69" s="19"/>
      <c r="C69" s="13" t="s">
        <v>187</v>
      </c>
      <c r="D69" s="20"/>
      <c r="E69" s="15" t="s">
        <v>200</v>
      </c>
      <c r="F69" s="16" t="s">
        <v>279</v>
      </c>
      <c r="G69" s="17" t="s">
        <v>202</v>
      </c>
    </row>
    <row r="70" spans="1:7" ht="16.5" thickBot="1" x14ac:dyDescent="0.3">
      <c r="A70" s="20"/>
      <c r="B70" s="19"/>
      <c r="C70" s="13" t="s">
        <v>187</v>
      </c>
      <c r="D70" s="20"/>
      <c r="E70" s="15" t="s">
        <v>203</v>
      </c>
      <c r="F70" s="16" t="s">
        <v>280</v>
      </c>
      <c r="G70" s="17" t="s">
        <v>205</v>
      </c>
    </row>
    <row r="71" spans="1:7" ht="16.5" thickBot="1" x14ac:dyDescent="0.3">
      <c r="A71" s="20"/>
      <c r="B71" s="19"/>
      <c r="C71" s="13" t="s">
        <v>187</v>
      </c>
      <c r="D71" s="20"/>
      <c r="E71" s="28" t="s">
        <v>206</v>
      </c>
      <c r="F71" s="16" t="s">
        <v>281</v>
      </c>
      <c r="G71" s="17" t="s">
        <v>208</v>
      </c>
    </row>
    <row r="72" spans="1:7" ht="16.5" thickBot="1" x14ac:dyDescent="0.3">
      <c r="A72" s="20"/>
      <c r="B72" s="19"/>
      <c r="C72" s="13" t="s">
        <v>187</v>
      </c>
      <c r="D72" s="30" t="s">
        <v>210</v>
      </c>
      <c r="E72" s="31" t="s">
        <v>211</v>
      </c>
      <c r="F72" s="32" t="s">
        <v>282</v>
      </c>
      <c r="G72" s="17" t="s">
        <v>213</v>
      </c>
    </row>
    <row r="73" spans="1:7" ht="16.5" thickBot="1" x14ac:dyDescent="0.3">
      <c r="A73" s="20"/>
      <c r="B73" s="19"/>
      <c r="C73" s="13" t="s">
        <v>187</v>
      </c>
      <c r="D73" s="20"/>
      <c r="E73" s="15" t="s">
        <v>215</v>
      </c>
      <c r="F73" s="32" t="s">
        <v>283</v>
      </c>
      <c r="G73" s="17" t="s">
        <v>217</v>
      </c>
    </row>
    <row r="74" spans="1:7" ht="16.5" thickBot="1" x14ac:dyDescent="0.3">
      <c r="A74" s="20"/>
      <c r="B74" s="19"/>
      <c r="C74" s="13" t="s">
        <v>187</v>
      </c>
      <c r="D74" s="20"/>
      <c r="E74" s="15" t="s">
        <v>219</v>
      </c>
      <c r="F74" s="32" t="s">
        <v>284</v>
      </c>
      <c r="G74" s="17" t="s">
        <v>221</v>
      </c>
    </row>
    <row r="75" spans="1:7" ht="16.5" thickBot="1" x14ac:dyDescent="0.3">
      <c r="A75" s="20"/>
      <c r="B75" s="19"/>
      <c r="C75" s="13" t="s">
        <v>187</v>
      </c>
      <c r="D75" s="20"/>
      <c r="E75" s="15" t="s">
        <v>223</v>
      </c>
      <c r="F75" s="32" t="s">
        <v>285</v>
      </c>
      <c r="G75" s="17" t="s">
        <v>225</v>
      </c>
    </row>
    <row r="76" spans="1:7" ht="16.5" thickBot="1" x14ac:dyDescent="0.3">
      <c r="A76" s="20"/>
      <c r="B76" s="19"/>
      <c r="C76" s="13" t="s">
        <v>187</v>
      </c>
      <c r="D76" s="36" t="s">
        <v>227</v>
      </c>
      <c r="E76" s="15" t="s">
        <v>228</v>
      </c>
      <c r="F76" s="37" t="s">
        <v>286</v>
      </c>
      <c r="G76" s="17" t="s">
        <v>230</v>
      </c>
    </row>
    <row r="77" spans="1:7" ht="16.5" thickBot="1" x14ac:dyDescent="0.3">
      <c r="A77" s="20"/>
      <c r="B77" s="19"/>
      <c r="C77" s="13" t="s">
        <v>187</v>
      </c>
      <c r="D77" s="20"/>
      <c r="E77" s="28" t="s">
        <v>232</v>
      </c>
      <c r="F77" s="37" t="s">
        <v>287</v>
      </c>
      <c r="G77" s="17" t="s">
        <v>234</v>
      </c>
    </row>
    <row r="78" spans="1:7" ht="16.5" thickBot="1" x14ac:dyDescent="0.3">
      <c r="A78" s="20"/>
      <c r="B78" s="19"/>
      <c r="C78" s="13" t="s">
        <v>187</v>
      </c>
      <c r="D78" s="20"/>
      <c r="E78" s="41" t="s">
        <v>236</v>
      </c>
      <c r="F78" s="37" t="s">
        <v>288</v>
      </c>
      <c r="G78" s="17" t="s">
        <v>238</v>
      </c>
    </row>
    <row r="79" spans="1:7" ht="16.5" thickBot="1" x14ac:dyDescent="0.3">
      <c r="A79" s="20"/>
      <c r="B79" s="19"/>
      <c r="C79" s="13" t="s">
        <v>187</v>
      </c>
      <c r="D79" s="20"/>
      <c r="E79" s="15" t="s">
        <v>241</v>
      </c>
      <c r="F79" s="37" t="s">
        <v>289</v>
      </c>
      <c r="G79" s="17" t="s">
        <v>243</v>
      </c>
    </row>
    <row r="80" spans="1:7" ht="16.5" thickBot="1" x14ac:dyDescent="0.3">
      <c r="A80" s="20"/>
      <c r="B80" s="19" t="s">
        <v>240</v>
      </c>
      <c r="C80" s="42">
        <v>5930</v>
      </c>
      <c r="D80" s="20"/>
      <c r="E80" s="15" t="s">
        <v>245</v>
      </c>
      <c r="F80" s="37" t="s">
        <v>435</v>
      </c>
      <c r="G80" s="17" t="s">
        <v>432</v>
      </c>
    </row>
    <row r="81" spans="1:7" ht="16.5" thickBot="1" x14ac:dyDescent="0.3">
      <c r="A81" s="20"/>
      <c r="B81" s="20"/>
      <c r="C81" s="43"/>
      <c r="D81" s="20"/>
      <c r="E81" s="28"/>
      <c r="F81" s="37"/>
      <c r="G81" s="45"/>
    </row>
    <row r="82" spans="1:7" ht="15.75" x14ac:dyDescent="0.25">
      <c r="A82" s="20"/>
      <c r="B82" s="20"/>
      <c r="C82" s="46">
        <f>SUM(C67:C81)</f>
        <v>5930</v>
      </c>
      <c r="D82" s="20"/>
      <c r="E82" s="20"/>
      <c r="F82" s="20"/>
      <c r="G82" s="20"/>
    </row>
    <row r="83" spans="1:7" ht="15.75" x14ac:dyDescent="0.25">
      <c r="A83" s="20"/>
      <c r="B83" s="20"/>
      <c r="C83" s="46"/>
      <c r="D83" s="20"/>
      <c r="E83" s="20"/>
      <c r="F83" s="20"/>
      <c r="G83" s="20"/>
    </row>
    <row r="84" spans="1:7" x14ac:dyDescent="0.25">
      <c r="C84" s="48"/>
    </row>
    <row r="85" spans="1:7" ht="15.75" x14ac:dyDescent="0.25">
      <c r="B85" s="49"/>
      <c r="C85" s="50">
        <f>'DATOS ALUMNOS'!G69</f>
        <v>5125</v>
      </c>
      <c r="D85" s="20"/>
      <c r="E85" s="20"/>
      <c r="F85" s="20"/>
      <c r="G85" s="20"/>
    </row>
    <row r="86" spans="1:7" x14ac:dyDescent="0.25">
      <c r="B86" s="11" t="s">
        <v>252</v>
      </c>
      <c r="C86" s="52">
        <f>+C85-C80</f>
        <v>-805</v>
      </c>
      <c r="D86" s="20"/>
      <c r="E86" s="20"/>
      <c r="F86" s="20"/>
      <c r="G86" s="20"/>
    </row>
    <row r="87" spans="1:7" x14ac:dyDescent="0.25">
      <c r="B87" s="11" t="s">
        <v>254</v>
      </c>
      <c r="C87" s="53">
        <f>C86/1.08</f>
        <v>-745.37037037037032</v>
      </c>
      <c r="D87" s="20"/>
      <c r="E87" s="20"/>
      <c r="F87" s="20"/>
      <c r="G87" s="20"/>
    </row>
    <row r="88" spans="1:7" ht="15.75" thickBot="1" x14ac:dyDescent="0.3">
      <c r="B88" s="11" t="s">
        <v>256</v>
      </c>
      <c r="C88" s="53">
        <f>+C87*0.16</f>
        <v>-119.25925925925925</v>
      </c>
      <c r="D88" s="20"/>
      <c r="E88" s="20"/>
      <c r="F88" s="20"/>
      <c r="G88" s="20"/>
    </row>
    <row r="89" spans="1:7" ht="19.5" thickBot="1" x14ac:dyDescent="0.35">
      <c r="A89" s="47"/>
      <c r="B89" s="47" t="s">
        <v>257</v>
      </c>
      <c r="C89" s="56">
        <f>+C87+C88</f>
        <v>-864.62962962962956</v>
      </c>
      <c r="D89" s="20"/>
      <c r="E89" s="20"/>
      <c r="F89" s="20"/>
      <c r="G89" s="20"/>
    </row>
    <row r="90" spans="1:7" ht="15.75" thickBot="1" x14ac:dyDescent="0.3"/>
    <row r="91" spans="1:7" s="58" customFormat="1" ht="6.75" customHeight="1" thickBot="1" x14ac:dyDescent="0.3">
      <c r="A91" s="57"/>
    </row>
    <row r="95" spans="1:7" ht="15.75" thickBot="1" x14ac:dyDescent="0.3">
      <c r="A95" s="108" t="s">
        <v>290</v>
      </c>
      <c r="B95" s="108"/>
      <c r="C95" s="108"/>
      <c r="D95" s="108"/>
      <c r="E95" s="108"/>
      <c r="F95" s="108"/>
      <c r="G95" s="108"/>
    </row>
    <row r="96" spans="1:7" x14ac:dyDescent="0.25">
      <c r="A96" s="109" t="s">
        <v>178</v>
      </c>
      <c r="B96" s="111" t="s">
        <v>179</v>
      </c>
      <c r="C96" s="111" t="s">
        <v>180</v>
      </c>
      <c r="D96" s="113" t="s">
        <v>181</v>
      </c>
      <c r="E96" s="111" t="s">
        <v>182</v>
      </c>
      <c r="F96" s="116" t="s">
        <v>183</v>
      </c>
      <c r="G96" s="111" t="s">
        <v>184</v>
      </c>
    </row>
    <row r="97" spans="1:7" ht="15.75" thickBot="1" x14ac:dyDescent="0.3">
      <c r="A97" s="110"/>
      <c r="B97" s="112"/>
      <c r="C97" s="112"/>
      <c r="D97" s="114"/>
      <c r="E97" s="115"/>
      <c r="F97" s="117"/>
      <c r="G97" s="115"/>
    </row>
    <row r="98" spans="1:7" ht="16.5" thickBot="1" x14ac:dyDescent="0.3">
      <c r="A98" s="12" t="s">
        <v>222</v>
      </c>
      <c r="C98" s="13" t="s">
        <v>187</v>
      </c>
      <c r="D98" s="14" t="s">
        <v>188</v>
      </c>
      <c r="E98" s="15" t="s">
        <v>189</v>
      </c>
      <c r="F98" s="16" t="s">
        <v>291</v>
      </c>
      <c r="G98" s="17" t="s">
        <v>191</v>
      </c>
    </row>
    <row r="99" spans="1:7" ht="16.5" thickBot="1" x14ac:dyDescent="0.3">
      <c r="A99" s="18" t="s">
        <v>193</v>
      </c>
      <c r="B99" s="19"/>
      <c r="C99" s="13" t="s">
        <v>187</v>
      </c>
      <c r="D99" s="20"/>
      <c r="E99" s="15" t="s">
        <v>194</v>
      </c>
      <c r="F99" s="16" t="s">
        <v>292</v>
      </c>
      <c r="G99" s="17" t="s">
        <v>196</v>
      </c>
    </row>
    <row r="100" spans="1:7" ht="16.5" thickBot="1" x14ac:dyDescent="0.3">
      <c r="A100" s="20"/>
      <c r="B100" s="19"/>
      <c r="C100" s="13" t="s">
        <v>187</v>
      </c>
      <c r="D100" s="20"/>
      <c r="E100" s="15" t="s">
        <v>200</v>
      </c>
      <c r="F100" s="16" t="s">
        <v>293</v>
      </c>
      <c r="G100" s="17" t="s">
        <v>202</v>
      </c>
    </row>
    <row r="101" spans="1:7" ht="16.5" thickBot="1" x14ac:dyDescent="0.3">
      <c r="A101" s="20"/>
      <c r="B101" s="19"/>
      <c r="C101" s="13" t="s">
        <v>187</v>
      </c>
      <c r="D101" s="20"/>
      <c r="E101" s="15" t="s">
        <v>203</v>
      </c>
      <c r="F101" s="16" t="s">
        <v>294</v>
      </c>
      <c r="G101" s="17" t="s">
        <v>205</v>
      </c>
    </row>
    <row r="102" spans="1:7" ht="16.5" thickBot="1" x14ac:dyDescent="0.3">
      <c r="A102" s="20"/>
      <c r="B102" s="19"/>
      <c r="C102" s="13" t="s">
        <v>187</v>
      </c>
      <c r="D102" s="20"/>
      <c r="E102" s="28" t="s">
        <v>206</v>
      </c>
      <c r="F102" s="16" t="s">
        <v>295</v>
      </c>
      <c r="G102" s="17" t="s">
        <v>208</v>
      </c>
    </row>
    <row r="103" spans="1:7" ht="16.5" thickBot="1" x14ac:dyDescent="0.3">
      <c r="A103" s="20"/>
      <c r="B103" s="19"/>
      <c r="C103" s="13" t="s">
        <v>187</v>
      </c>
      <c r="D103" s="30" t="s">
        <v>210</v>
      </c>
      <c r="E103" s="31" t="s">
        <v>211</v>
      </c>
      <c r="F103" s="63" t="s">
        <v>296</v>
      </c>
      <c r="G103" s="17" t="s">
        <v>213</v>
      </c>
    </row>
    <row r="104" spans="1:7" ht="16.5" thickBot="1" x14ac:dyDescent="0.3">
      <c r="A104" s="20"/>
      <c r="B104" s="19"/>
      <c r="C104" s="13" t="s">
        <v>187</v>
      </c>
      <c r="D104" s="20"/>
      <c r="E104" s="15" t="s">
        <v>215</v>
      </c>
      <c r="F104" s="32" t="s">
        <v>297</v>
      </c>
      <c r="G104" s="17" t="s">
        <v>217</v>
      </c>
    </row>
    <row r="105" spans="1:7" ht="16.5" thickBot="1" x14ac:dyDescent="0.3">
      <c r="A105" s="20"/>
      <c r="B105" s="19"/>
      <c r="C105" s="13" t="s">
        <v>187</v>
      </c>
      <c r="D105" s="20"/>
      <c r="E105" s="15" t="s">
        <v>219</v>
      </c>
      <c r="F105" s="32" t="s">
        <v>298</v>
      </c>
      <c r="G105" s="17" t="s">
        <v>221</v>
      </c>
    </row>
    <row r="106" spans="1:7" ht="16.5" thickBot="1" x14ac:dyDescent="0.3">
      <c r="A106" s="20"/>
      <c r="B106" s="19"/>
      <c r="C106" s="13" t="s">
        <v>187</v>
      </c>
      <c r="D106" s="20"/>
      <c r="E106" s="15" t="s">
        <v>223</v>
      </c>
      <c r="F106" s="32" t="s">
        <v>299</v>
      </c>
      <c r="G106" s="17" t="s">
        <v>225</v>
      </c>
    </row>
    <row r="107" spans="1:7" ht="16.5" thickBot="1" x14ac:dyDescent="0.3">
      <c r="A107" s="20"/>
      <c r="B107" s="19"/>
      <c r="C107" s="13" t="s">
        <v>187</v>
      </c>
      <c r="D107" s="36" t="s">
        <v>227</v>
      </c>
      <c r="E107" s="15" t="s">
        <v>228</v>
      </c>
      <c r="F107" s="37" t="s">
        <v>300</v>
      </c>
      <c r="G107" s="17" t="s">
        <v>230</v>
      </c>
    </row>
    <row r="108" spans="1:7" ht="16.5" thickBot="1" x14ac:dyDescent="0.3">
      <c r="A108" s="20"/>
      <c r="B108" s="19"/>
      <c r="C108" s="13" t="s">
        <v>187</v>
      </c>
      <c r="D108" s="20"/>
      <c r="E108" s="28" t="s">
        <v>232</v>
      </c>
      <c r="F108" s="37" t="s">
        <v>301</v>
      </c>
      <c r="G108" s="17" t="s">
        <v>234</v>
      </c>
    </row>
    <row r="109" spans="1:7" ht="16.5" thickBot="1" x14ac:dyDescent="0.3">
      <c r="A109" s="20"/>
      <c r="B109" s="19"/>
      <c r="C109" s="13" t="s">
        <v>187</v>
      </c>
      <c r="D109" s="20"/>
      <c r="E109" s="41" t="s">
        <v>236</v>
      </c>
      <c r="F109" s="37" t="s">
        <v>302</v>
      </c>
      <c r="G109" s="17" t="s">
        <v>238</v>
      </c>
    </row>
    <row r="110" spans="1:7" ht="16.5" thickBot="1" x14ac:dyDescent="0.3">
      <c r="A110" s="20"/>
      <c r="B110" s="19"/>
      <c r="C110" s="13" t="s">
        <v>187</v>
      </c>
      <c r="D110" s="20"/>
      <c r="E110" s="15" t="s">
        <v>241</v>
      </c>
      <c r="F110" s="37" t="s">
        <v>303</v>
      </c>
      <c r="G110" s="17" t="s">
        <v>243</v>
      </c>
    </row>
    <row r="111" spans="1:7" ht="16.5" thickBot="1" x14ac:dyDescent="0.3">
      <c r="A111" s="20"/>
      <c r="B111" s="19" t="s">
        <v>240</v>
      </c>
      <c r="C111" s="42">
        <v>1853.13</v>
      </c>
      <c r="D111" s="20"/>
      <c r="E111" s="15" t="s">
        <v>245</v>
      </c>
      <c r="F111" s="37" t="s">
        <v>436</v>
      </c>
      <c r="G111" s="17" t="s">
        <v>432</v>
      </c>
    </row>
    <row r="112" spans="1:7" ht="16.5" thickBot="1" x14ac:dyDescent="0.3">
      <c r="A112" s="20"/>
      <c r="B112" s="20"/>
      <c r="C112" s="43"/>
      <c r="D112" s="20"/>
      <c r="E112" s="28"/>
      <c r="F112" s="37"/>
      <c r="G112" s="45"/>
    </row>
    <row r="113" spans="1:7" ht="15.75" x14ac:dyDescent="0.25">
      <c r="A113" s="20"/>
      <c r="B113" s="20"/>
      <c r="C113" s="46">
        <f>SUM(C98:C112)</f>
        <v>1853.13</v>
      </c>
      <c r="D113" s="20"/>
      <c r="E113" s="20"/>
      <c r="F113" s="20"/>
      <c r="G113" s="20"/>
    </row>
    <row r="114" spans="1:7" ht="15.75" x14ac:dyDescent="0.25">
      <c r="A114" s="20"/>
      <c r="B114" s="20"/>
      <c r="C114" s="46"/>
      <c r="D114" s="20"/>
      <c r="E114" s="20"/>
      <c r="F114" s="20"/>
      <c r="G114" s="20"/>
    </row>
    <row r="115" spans="1:7" x14ac:dyDescent="0.25">
      <c r="C115" s="48"/>
    </row>
    <row r="116" spans="1:7" ht="15.75" x14ac:dyDescent="0.25">
      <c r="B116" s="49"/>
      <c r="C116" s="50">
        <f>'DATOS ALUMNOS'!G101</f>
        <v>14750</v>
      </c>
      <c r="D116" s="20"/>
      <c r="E116" s="20"/>
      <c r="F116" s="20"/>
      <c r="G116" s="20"/>
    </row>
    <row r="117" spans="1:7" x14ac:dyDescent="0.25">
      <c r="B117" s="11" t="s">
        <v>252</v>
      </c>
      <c r="C117" s="52">
        <f>+C116-C111</f>
        <v>12896.869999999999</v>
      </c>
      <c r="D117" s="20"/>
      <c r="E117" s="20"/>
      <c r="F117" s="20"/>
      <c r="G117" s="20"/>
    </row>
    <row r="118" spans="1:7" x14ac:dyDescent="0.25">
      <c r="B118" s="11" t="s">
        <v>254</v>
      </c>
      <c r="C118" s="53">
        <f>C117/1.08</f>
        <v>11941.546296296294</v>
      </c>
      <c r="D118" s="20"/>
      <c r="E118" s="20"/>
      <c r="F118" s="20"/>
      <c r="G118" s="20"/>
    </row>
    <row r="119" spans="1:7" ht="15.75" thickBot="1" x14ac:dyDescent="0.3">
      <c r="B119" s="11" t="s">
        <v>256</v>
      </c>
      <c r="C119" s="53">
        <f>+C118*0.16</f>
        <v>1910.6474074074069</v>
      </c>
      <c r="D119" s="20"/>
      <c r="E119" s="20"/>
      <c r="F119" s="20"/>
      <c r="G119" s="20"/>
    </row>
    <row r="120" spans="1:7" ht="19.5" thickBot="1" x14ac:dyDescent="0.35">
      <c r="A120" s="47"/>
      <c r="B120" s="47" t="s">
        <v>257</v>
      </c>
      <c r="C120" s="56">
        <f>+C118+C119</f>
        <v>13852.193703703701</v>
      </c>
      <c r="D120" s="20"/>
      <c r="E120" s="20"/>
      <c r="F120" s="20"/>
      <c r="G120" s="20"/>
    </row>
    <row r="127" spans="1:7" ht="15.75" thickBot="1" x14ac:dyDescent="0.3"/>
    <row r="128" spans="1:7" s="58" customFormat="1" ht="6.75" customHeight="1" thickBot="1" x14ac:dyDescent="0.3">
      <c r="A128" s="57"/>
    </row>
    <row r="132" spans="1:7" ht="15.75" thickBot="1" x14ac:dyDescent="0.3">
      <c r="A132" s="108" t="s">
        <v>304</v>
      </c>
      <c r="B132" s="108"/>
      <c r="C132" s="108"/>
      <c r="D132" s="108"/>
      <c r="E132" s="108"/>
      <c r="F132" s="108"/>
      <c r="G132" s="108"/>
    </row>
    <row r="133" spans="1:7" x14ac:dyDescent="0.25">
      <c r="A133" s="109" t="s">
        <v>178</v>
      </c>
      <c r="B133" s="111" t="s">
        <v>179</v>
      </c>
      <c r="C133" s="111" t="s">
        <v>180</v>
      </c>
      <c r="D133" s="113" t="s">
        <v>181</v>
      </c>
      <c r="E133" s="111" t="s">
        <v>182</v>
      </c>
      <c r="F133" s="116" t="s">
        <v>183</v>
      </c>
      <c r="G133" s="111" t="s">
        <v>184</v>
      </c>
    </row>
    <row r="134" spans="1:7" ht="15.75" thickBot="1" x14ac:dyDescent="0.3">
      <c r="A134" s="110"/>
      <c r="B134" s="112"/>
      <c r="C134" s="112"/>
      <c r="D134" s="114"/>
      <c r="E134" s="115"/>
      <c r="F134" s="117"/>
      <c r="G134" s="115"/>
    </row>
    <row r="135" spans="1:7" ht="16.5" thickBot="1" x14ac:dyDescent="0.3">
      <c r="A135" s="12" t="s">
        <v>226</v>
      </c>
      <c r="C135" s="13" t="s">
        <v>187</v>
      </c>
      <c r="D135" s="14" t="s">
        <v>188</v>
      </c>
      <c r="E135" s="15" t="s">
        <v>189</v>
      </c>
      <c r="F135" s="16" t="s">
        <v>305</v>
      </c>
      <c r="G135" s="17" t="s">
        <v>217</v>
      </c>
    </row>
    <row r="136" spans="1:7" ht="16.5" thickBot="1" x14ac:dyDescent="0.3">
      <c r="A136" s="18" t="s">
        <v>193</v>
      </c>
      <c r="B136" s="19"/>
      <c r="C136" s="13" t="s">
        <v>187</v>
      </c>
      <c r="D136" s="20"/>
      <c r="E136" s="15" t="s">
        <v>194</v>
      </c>
      <c r="F136" s="16" t="s">
        <v>306</v>
      </c>
      <c r="G136" s="17" t="s">
        <v>221</v>
      </c>
    </row>
    <row r="137" spans="1:7" ht="16.5" thickBot="1" x14ac:dyDescent="0.3">
      <c r="A137" s="20"/>
      <c r="B137" s="19"/>
      <c r="C137" s="13" t="s">
        <v>187</v>
      </c>
      <c r="D137" s="20"/>
      <c r="E137" s="15" t="s">
        <v>200</v>
      </c>
      <c r="F137" s="16" t="s">
        <v>307</v>
      </c>
      <c r="G137" s="17" t="s">
        <v>225</v>
      </c>
    </row>
    <row r="138" spans="1:7" ht="16.5" thickBot="1" x14ac:dyDescent="0.3">
      <c r="A138" s="20"/>
      <c r="B138" s="19"/>
      <c r="C138" s="13" t="s">
        <v>187</v>
      </c>
      <c r="D138" s="20"/>
      <c r="E138" s="15" t="s">
        <v>203</v>
      </c>
      <c r="F138" s="16" t="s">
        <v>308</v>
      </c>
      <c r="G138" s="17" t="s">
        <v>230</v>
      </c>
    </row>
    <row r="139" spans="1:7" ht="16.5" thickBot="1" x14ac:dyDescent="0.3">
      <c r="A139" s="20"/>
      <c r="B139" s="19"/>
      <c r="C139" s="13" t="s">
        <v>187</v>
      </c>
      <c r="D139" s="20"/>
      <c r="E139" s="28" t="s">
        <v>206</v>
      </c>
      <c r="F139" s="16" t="s">
        <v>309</v>
      </c>
      <c r="G139" s="17" t="s">
        <v>234</v>
      </c>
    </row>
    <row r="140" spans="1:7" ht="16.5" thickBot="1" x14ac:dyDescent="0.3">
      <c r="A140" s="20"/>
      <c r="B140" s="19"/>
      <c r="C140" s="13" t="s">
        <v>187</v>
      </c>
      <c r="D140" s="30" t="s">
        <v>210</v>
      </c>
      <c r="E140" s="31" t="s">
        <v>211</v>
      </c>
      <c r="F140" s="63" t="s">
        <v>310</v>
      </c>
      <c r="G140" s="17" t="s">
        <v>238</v>
      </c>
    </row>
    <row r="141" spans="1:7" ht="16.5" thickBot="1" x14ac:dyDescent="0.3">
      <c r="A141" s="20"/>
      <c r="B141" s="19"/>
      <c r="C141" s="13" t="s">
        <v>187</v>
      </c>
      <c r="D141" s="20"/>
      <c r="E141" s="15" t="s">
        <v>215</v>
      </c>
      <c r="F141" s="32" t="s">
        <v>311</v>
      </c>
      <c r="G141" s="17" t="s">
        <v>243</v>
      </c>
    </row>
    <row r="142" spans="1:7" ht="16.5" thickBot="1" x14ac:dyDescent="0.3">
      <c r="A142" s="20"/>
      <c r="B142" s="19" t="s">
        <v>240</v>
      </c>
      <c r="C142" s="42">
        <v>15469.57</v>
      </c>
      <c r="D142" s="20"/>
      <c r="E142" s="15" t="s">
        <v>219</v>
      </c>
      <c r="F142" s="32" t="s">
        <v>437</v>
      </c>
      <c r="G142" s="17" t="s">
        <v>432</v>
      </c>
    </row>
    <row r="143" spans="1:7" ht="16.5" thickBot="1" x14ac:dyDescent="0.3">
      <c r="A143" s="20"/>
      <c r="B143" s="20"/>
      <c r="C143" s="43">
        <v>15469.57</v>
      </c>
      <c r="D143" s="20"/>
      <c r="E143" s="15" t="s">
        <v>223</v>
      </c>
      <c r="F143" s="32"/>
      <c r="G143" s="17"/>
    </row>
    <row r="144" spans="1:7" ht="16.5" thickBot="1" x14ac:dyDescent="0.3">
      <c r="A144" s="20"/>
      <c r="B144" s="20"/>
      <c r="C144" s="43">
        <v>15469.57</v>
      </c>
      <c r="D144" s="36" t="s">
        <v>227</v>
      </c>
      <c r="E144" s="15" t="s">
        <v>228</v>
      </c>
      <c r="F144" s="37"/>
      <c r="G144" s="17"/>
    </row>
    <row r="145" spans="1:7" ht="16.5" thickBot="1" x14ac:dyDescent="0.3">
      <c r="A145" s="20"/>
      <c r="B145" s="20"/>
      <c r="C145" s="43">
        <v>15469.57</v>
      </c>
      <c r="D145" s="20"/>
      <c r="E145" s="28" t="s">
        <v>232</v>
      </c>
      <c r="F145" s="37"/>
      <c r="G145" s="17"/>
    </row>
    <row r="146" spans="1:7" ht="16.5" thickBot="1" x14ac:dyDescent="0.3">
      <c r="A146" s="20"/>
      <c r="B146" s="20"/>
      <c r="C146" s="43">
        <v>15469.57</v>
      </c>
      <c r="D146" s="20"/>
      <c r="E146" s="41" t="s">
        <v>236</v>
      </c>
      <c r="F146" s="37"/>
      <c r="G146" s="17"/>
    </row>
    <row r="147" spans="1:7" ht="16.5" thickBot="1" x14ac:dyDescent="0.3">
      <c r="A147" s="20"/>
      <c r="B147" s="20"/>
      <c r="C147" s="43">
        <v>15469.57</v>
      </c>
      <c r="D147" s="20"/>
      <c r="E147" s="15" t="s">
        <v>241</v>
      </c>
      <c r="F147" s="37"/>
      <c r="G147" s="17"/>
    </row>
    <row r="148" spans="1:7" ht="16.5" thickBot="1" x14ac:dyDescent="0.3">
      <c r="A148" s="20"/>
      <c r="B148" s="20"/>
      <c r="C148" s="43">
        <v>15469.57</v>
      </c>
      <c r="D148" s="20"/>
      <c r="E148" s="15" t="s">
        <v>245</v>
      </c>
      <c r="F148" s="37"/>
      <c r="G148" s="17"/>
    </row>
    <row r="149" spans="1:7" ht="16.5" thickBot="1" x14ac:dyDescent="0.3">
      <c r="A149" s="20"/>
      <c r="B149" s="20"/>
      <c r="C149" s="43"/>
      <c r="D149" s="20"/>
      <c r="E149" s="28"/>
      <c r="F149" s="37"/>
      <c r="G149" s="45"/>
    </row>
    <row r="150" spans="1:7" ht="15.75" x14ac:dyDescent="0.25">
      <c r="A150" s="20"/>
      <c r="B150" s="20"/>
      <c r="C150" s="46">
        <f>SUM(C135:C149)</f>
        <v>108286.99000000002</v>
      </c>
      <c r="D150" s="20"/>
      <c r="E150" s="20"/>
      <c r="F150" s="20"/>
      <c r="G150" s="20"/>
    </row>
    <row r="151" spans="1:7" ht="15.75" x14ac:dyDescent="0.25">
      <c r="A151" s="20"/>
      <c r="B151" s="20"/>
      <c r="C151" s="46"/>
      <c r="D151" s="20"/>
      <c r="E151" s="20"/>
      <c r="F151" s="20"/>
      <c r="G151" s="20"/>
    </row>
    <row r="152" spans="1:7" x14ac:dyDescent="0.25">
      <c r="C152" s="48"/>
    </row>
    <row r="153" spans="1:7" ht="15.75" x14ac:dyDescent="0.25">
      <c r="B153" s="49"/>
      <c r="C153" s="50">
        <f>'DATOS ALUMNOS'!G23</f>
        <v>10612</v>
      </c>
      <c r="D153" s="20"/>
      <c r="E153" s="20"/>
      <c r="F153" s="20"/>
      <c r="G153" s="20"/>
    </row>
    <row r="154" spans="1:7" x14ac:dyDescent="0.25">
      <c r="B154" s="11" t="s">
        <v>252</v>
      </c>
      <c r="C154" s="52">
        <f>+C153-C142</f>
        <v>-4857.57</v>
      </c>
      <c r="D154" s="20"/>
      <c r="E154" s="20"/>
      <c r="F154" s="20"/>
      <c r="G154" s="20"/>
    </row>
    <row r="155" spans="1:7" x14ac:dyDescent="0.25">
      <c r="B155" s="11" t="s">
        <v>254</v>
      </c>
      <c r="C155" s="53">
        <f>C154/1.08</f>
        <v>-4497.7499999999991</v>
      </c>
      <c r="D155" s="20"/>
      <c r="E155" s="20"/>
      <c r="F155" s="20"/>
      <c r="G155" s="20"/>
    </row>
    <row r="156" spans="1:7" ht="15.75" thickBot="1" x14ac:dyDescent="0.3">
      <c r="B156" s="11" t="s">
        <v>256</v>
      </c>
      <c r="C156" s="53">
        <f>+C155*0.16</f>
        <v>-719.63999999999987</v>
      </c>
      <c r="D156" s="20"/>
      <c r="E156" s="20"/>
      <c r="F156" s="20"/>
      <c r="G156" s="20"/>
    </row>
    <row r="157" spans="1:7" ht="19.5" thickBot="1" x14ac:dyDescent="0.35">
      <c r="A157" s="47"/>
      <c r="B157" s="47" t="s">
        <v>257</v>
      </c>
      <c r="C157" s="56">
        <f>+C155+C156</f>
        <v>-5217.3899999999994</v>
      </c>
      <c r="D157" s="20"/>
      <c r="E157" s="20"/>
      <c r="F157" s="20"/>
      <c r="G157" s="20"/>
    </row>
    <row r="163" spans="1:7" ht="15.75" thickBot="1" x14ac:dyDescent="0.3"/>
    <row r="164" spans="1:7" s="58" customFormat="1" ht="6.75" customHeight="1" thickBot="1" x14ac:dyDescent="0.3">
      <c r="A164" s="57"/>
    </row>
    <row r="168" spans="1:7" ht="15.75" thickBot="1" x14ac:dyDescent="0.3">
      <c r="A168" s="108" t="s">
        <v>312</v>
      </c>
      <c r="B168" s="108"/>
      <c r="C168" s="108"/>
      <c r="D168" s="108"/>
      <c r="E168" s="108"/>
      <c r="F168" s="108"/>
      <c r="G168" s="108"/>
    </row>
    <row r="169" spans="1:7" x14ac:dyDescent="0.25">
      <c r="A169" s="109" t="s">
        <v>178</v>
      </c>
      <c r="B169" s="111" t="s">
        <v>179</v>
      </c>
      <c r="C169" s="111" t="s">
        <v>180</v>
      </c>
      <c r="D169" s="113" t="s">
        <v>181</v>
      </c>
      <c r="E169" s="111" t="s">
        <v>182</v>
      </c>
      <c r="F169" s="116" t="s">
        <v>183</v>
      </c>
      <c r="G169" s="111" t="s">
        <v>184</v>
      </c>
    </row>
    <row r="170" spans="1:7" ht="15.75" thickBot="1" x14ac:dyDescent="0.3">
      <c r="A170" s="110"/>
      <c r="B170" s="112"/>
      <c r="C170" s="112"/>
      <c r="D170" s="114"/>
      <c r="E170" s="115"/>
      <c r="F170" s="117"/>
      <c r="G170" s="115"/>
    </row>
    <row r="171" spans="1:7" ht="16.5" thickBot="1" x14ac:dyDescent="0.3">
      <c r="A171" s="12" t="s">
        <v>231</v>
      </c>
      <c r="C171" s="13" t="s">
        <v>187</v>
      </c>
      <c r="D171" s="14" t="s">
        <v>188</v>
      </c>
      <c r="E171" s="15" t="s">
        <v>189</v>
      </c>
      <c r="F171" s="16" t="s">
        <v>278</v>
      </c>
      <c r="G171" s="17" t="s">
        <v>217</v>
      </c>
    </row>
    <row r="172" spans="1:7" ht="16.5" thickBot="1" x14ac:dyDescent="0.3">
      <c r="A172" s="18" t="s">
        <v>193</v>
      </c>
      <c r="B172" s="19"/>
      <c r="C172" s="13" t="s">
        <v>187</v>
      </c>
      <c r="D172" s="20"/>
      <c r="E172" s="15" t="s">
        <v>194</v>
      </c>
      <c r="F172" s="16" t="s">
        <v>313</v>
      </c>
      <c r="G172" s="17" t="s">
        <v>221</v>
      </c>
    </row>
    <row r="173" spans="1:7" ht="16.5" thickBot="1" x14ac:dyDescent="0.3">
      <c r="A173" s="20"/>
      <c r="B173" s="19"/>
      <c r="C173" s="13" t="s">
        <v>187</v>
      </c>
      <c r="D173" s="20"/>
      <c r="E173" s="15" t="s">
        <v>200</v>
      </c>
      <c r="F173" s="16" t="s">
        <v>314</v>
      </c>
      <c r="G173" s="17" t="s">
        <v>225</v>
      </c>
    </row>
    <row r="174" spans="1:7" ht="16.5" thickBot="1" x14ac:dyDescent="0.3">
      <c r="A174" s="20"/>
      <c r="B174" s="19"/>
      <c r="C174" s="13" t="s">
        <v>187</v>
      </c>
      <c r="D174" s="20"/>
      <c r="E174" s="15" t="s">
        <v>203</v>
      </c>
      <c r="F174" s="16" t="s">
        <v>315</v>
      </c>
      <c r="G174" s="17" t="s">
        <v>230</v>
      </c>
    </row>
    <row r="175" spans="1:7" ht="16.5" thickBot="1" x14ac:dyDescent="0.3">
      <c r="A175" s="20"/>
      <c r="B175" s="19"/>
      <c r="C175" s="13" t="s">
        <v>187</v>
      </c>
      <c r="D175" s="20"/>
      <c r="E175" s="28" t="s">
        <v>206</v>
      </c>
      <c r="F175" s="16" t="s">
        <v>316</v>
      </c>
      <c r="G175" s="17" t="s">
        <v>234</v>
      </c>
    </row>
    <row r="176" spans="1:7" ht="16.5" thickBot="1" x14ac:dyDescent="0.3">
      <c r="A176" s="20"/>
      <c r="B176" s="19"/>
      <c r="C176" s="13" t="s">
        <v>187</v>
      </c>
      <c r="D176" s="30" t="s">
        <v>210</v>
      </c>
      <c r="E176" s="31" t="s">
        <v>211</v>
      </c>
      <c r="F176" s="63" t="s">
        <v>317</v>
      </c>
      <c r="G176" s="17" t="s">
        <v>318</v>
      </c>
    </row>
    <row r="177" spans="1:7" ht="16.5" thickBot="1" x14ac:dyDescent="0.3">
      <c r="A177" s="20"/>
      <c r="B177" s="19"/>
      <c r="C177" s="13" t="s">
        <v>187</v>
      </c>
      <c r="D177" s="20"/>
      <c r="E177" s="15" t="s">
        <v>215</v>
      </c>
      <c r="F177" s="32" t="s">
        <v>289</v>
      </c>
      <c r="G177" s="17" t="s">
        <v>243</v>
      </c>
    </row>
    <row r="178" spans="1:7" ht="16.5" thickBot="1" x14ac:dyDescent="0.3">
      <c r="A178" s="20"/>
      <c r="B178" s="19" t="s">
        <v>240</v>
      </c>
      <c r="C178" s="42">
        <v>16800</v>
      </c>
      <c r="D178" s="20"/>
      <c r="E178" s="15" t="s">
        <v>219</v>
      </c>
      <c r="F178" s="32" t="s">
        <v>438</v>
      </c>
      <c r="G178" s="17" t="s">
        <v>432</v>
      </c>
    </row>
    <row r="179" spans="1:7" ht="16.5" thickBot="1" x14ac:dyDescent="0.3">
      <c r="A179" s="20"/>
      <c r="B179" s="20"/>
      <c r="C179" s="43">
        <v>16800</v>
      </c>
      <c r="D179" s="20"/>
      <c r="E179" s="15" t="s">
        <v>223</v>
      </c>
      <c r="F179" s="32"/>
      <c r="G179" s="17"/>
    </row>
    <row r="180" spans="1:7" ht="16.5" thickBot="1" x14ac:dyDescent="0.3">
      <c r="A180" s="20"/>
      <c r="B180" s="20"/>
      <c r="C180" s="43">
        <v>16800</v>
      </c>
      <c r="D180" s="36" t="s">
        <v>227</v>
      </c>
      <c r="E180" s="15" t="s">
        <v>228</v>
      </c>
      <c r="F180" s="37"/>
      <c r="G180" s="17"/>
    </row>
    <row r="181" spans="1:7" ht="16.5" thickBot="1" x14ac:dyDescent="0.3">
      <c r="A181" s="20"/>
      <c r="B181" s="20"/>
      <c r="C181" s="43">
        <v>16800</v>
      </c>
      <c r="D181" s="20"/>
      <c r="E181" s="28" t="s">
        <v>232</v>
      </c>
      <c r="F181" s="37"/>
      <c r="G181" s="17"/>
    </row>
    <row r="182" spans="1:7" ht="16.5" thickBot="1" x14ac:dyDescent="0.3">
      <c r="A182" s="20"/>
      <c r="B182" s="20"/>
      <c r="C182" s="43">
        <v>16800</v>
      </c>
      <c r="D182" s="20"/>
      <c r="E182" s="41" t="s">
        <v>236</v>
      </c>
      <c r="F182" s="37"/>
      <c r="G182" s="17"/>
    </row>
    <row r="183" spans="1:7" ht="16.5" thickBot="1" x14ac:dyDescent="0.3">
      <c r="A183" s="20"/>
      <c r="B183" s="20"/>
      <c r="C183" s="43">
        <v>16800</v>
      </c>
      <c r="D183" s="20"/>
      <c r="E183" s="15" t="s">
        <v>241</v>
      </c>
      <c r="F183" s="37"/>
      <c r="G183" s="17"/>
    </row>
    <row r="184" spans="1:7" ht="16.5" thickBot="1" x14ac:dyDescent="0.3">
      <c r="A184" s="20"/>
      <c r="B184" s="20"/>
      <c r="C184" s="43">
        <v>16800</v>
      </c>
      <c r="D184" s="20"/>
      <c r="E184" s="15" t="s">
        <v>245</v>
      </c>
      <c r="F184" s="37"/>
      <c r="G184" s="17"/>
    </row>
    <row r="185" spans="1:7" ht="16.5" thickBot="1" x14ac:dyDescent="0.3">
      <c r="A185" s="20"/>
      <c r="B185" s="20"/>
      <c r="C185" s="43"/>
      <c r="D185" s="20"/>
      <c r="E185" s="28"/>
      <c r="F185" s="37"/>
      <c r="G185" s="45"/>
    </row>
    <row r="186" spans="1:7" ht="15.75" x14ac:dyDescent="0.25">
      <c r="A186" s="20"/>
      <c r="B186" s="20"/>
      <c r="C186" s="46">
        <f>SUM(C171:C185)</f>
        <v>117600</v>
      </c>
      <c r="D186" s="20"/>
      <c r="E186" s="20"/>
      <c r="F186" s="20"/>
      <c r="G186" s="20"/>
    </row>
    <row r="187" spans="1:7" ht="15.75" x14ac:dyDescent="0.25">
      <c r="A187" s="20"/>
      <c r="B187" s="20"/>
      <c r="C187" s="46"/>
      <c r="D187" s="20"/>
      <c r="E187" s="20"/>
      <c r="F187" s="20"/>
      <c r="G187" s="20"/>
    </row>
    <row r="188" spans="1:7" x14ac:dyDescent="0.25">
      <c r="C188" s="48"/>
    </row>
    <row r="189" spans="1:7" ht="15.75" x14ac:dyDescent="0.25">
      <c r="B189" s="49"/>
      <c r="C189" s="50">
        <f>'DATOS ALUMNOS'!G80</f>
        <v>17885</v>
      </c>
      <c r="D189" s="20"/>
      <c r="E189" s="20"/>
      <c r="F189" s="20"/>
      <c r="G189" s="20"/>
    </row>
    <row r="190" spans="1:7" x14ac:dyDescent="0.25">
      <c r="B190" s="11" t="s">
        <v>252</v>
      </c>
      <c r="C190" s="52">
        <f>+C189-C178</f>
        <v>1085</v>
      </c>
      <c r="D190" s="20"/>
      <c r="E190" s="20"/>
      <c r="F190" s="20"/>
      <c r="G190" s="20"/>
    </row>
    <row r="191" spans="1:7" x14ac:dyDescent="0.25">
      <c r="B191" s="11" t="s">
        <v>254</v>
      </c>
      <c r="C191" s="53">
        <f>C190/1.08</f>
        <v>1004.6296296296296</v>
      </c>
      <c r="D191" s="20"/>
      <c r="E191" s="20"/>
      <c r="F191" s="20"/>
      <c r="G191" s="20"/>
    </row>
    <row r="192" spans="1:7" ht="15.75" thickBot="1" x14ac:dyDescent="0.3">
      <c r="B192" s="11" t="s">
        <v>256</v>
      </c>
      <c r="C192" s="53">
        <f>+C191*0.16</f>
        <v>160.74074074074073</v>
      </c>
      <c r="D192" s="20"/>
      <c r="E192" s="20"/>
      <c r="F192" s="20"/>
      <c r="G192" s="20"/>
    </row>
    <row r="193" spans="1:7" ht="19.5" thickBot="1" x14ac:dyDescent="0.35">
      <c r="A193" s="47"/>
      <c r="B193" s="47" t="s">
        <v>257</v>
      </c>
      <c r="C193" s="56">
        <f>+C191+C192</f>
        <v>1165.3703703703702</v>
      </c>
      <c r="D193" s="20"/>
      <c r="E193" s="20"/>
      <c r="F193" s="20"/>
      <c r="G193" s="20"/>
    </row>
    <row r="198" spans="1:7" ht="15.75" thickBot="1" x14ac:dyDescent="0.3"/>
    <row r="199" spans="1:7" s="58" customFormat="1" ht="6.75" customHeight="1" thickBot="1" x14ac:dyDescent="0.3">
      <c r="A199" s="57"/>
    </row>
    <row r="203" spans="1:7" ht="15.75" thickBot="1" x14ac:dyDescent="0.3">
      <c r="A203" s="108" t="s">
        <v>319</v>
      </c>
      <c r="B203" s="108"/>
      <c r="C203" s="108"/>
      <c r="D203" s="108"/>
      <c r="E203" s="108"/>
      <c r="F203" s="108"/>
      <c r="G203" s="108"/>
    </row>
    <row r="204" spans="1:7" x14ac:dyDescent="0.25">
      <c r="A204" s="109" t="s">
        <v>178</v>
      </c>
      <c r="B204" s="111" t="s">
        <v>179</v>
      </c>
      <c r="C204" s="111" t="s">
        <v>180</v>
      </c>
      <c r="D204" s="113" t="s">
        <v>181</v>
      </c>
      <c r="E204" s="111" t="s">
        <v>182</v>
      </c>
      <c r="F204" s="116" t="s">
        <v>183</v>
      </c>
      <c r="G204" s="111" t="s">
        <v>184</v>
      </c>
    </row>
    <row r="205" spans="1:7" ht="15.75" thickBot="1" x14ac:dyDescent="0.3">
      <c r="A205" s="110"/>
      <c r="B205" s="112"/>
      <c r="C205" s="112"/>
      <c r="D205" s="114"/>
      <c r="E205" s="115"/>
      <c r="F205" s="117"/>
      <c r="G205" s="115"/>
    </row>
    <row r="206" spans="1:7" ht="16.5" thickBot="1" x14ac:dyDescent="0.3">
      <c r="A206" s="12" t="s">
        <v>235</v>
      </c>
      <c r="C206" s="13" t="s">
        <v>187</v>
      </c>
      <c r="D206" s="14" t="s">
        <v>188</v>
      </c>
      <c r="E206" s="15" t="s">
        <v>189</v>
      </c>
      <c r="F206" s="16" t="s">
        <v>320</v>
      </c>
      <c r="G206" s="17" t="s">
        <v>217</v>
      </c>
    </row>
    <row r="207" spans="1:7" ht="16.5" thickBot="1" x14ac:dyDescent="0.3">
      <c r="A207" s="18" t="s">
        <v>193</v>
      </c>
      <c r="B207" s="19"/>
      <c r="C207" s="13" t="s">
        <v>187</v>
      </c>
      <c r="D207" s="20"/>
      <c r="E207" s="15" t="s">
        <v>194</v>
      </c>
      <c r="F207" s="16" t="s">
        <v>321</v>
      </c>
      <c r="G207" s="17" t="s">
        <v>221</v>
      </c>
    </row>
    <row r="208" spans="1:7" ht="16.5" thickBot="1" x14ac:dyDescent="0.3">
      <c r="A208" s="20"/>
      <c r="B208" s="19"/>
      <c r="C208" s="13" t="s">
        <v>187</v>
      </c>
      <c r="D208" s="20"/>
      <c r="E208" s="15" t="s">
        <v>200</v>
      </c>
      <c r="F208" s="16" t="s">
        <v>322</v>
      </c>
      <c r="G208" s="17" t="s">
        <v>225</v>
      </c>
    </row>
    <row r="209" spans="1:7" ht="16.5" thickBot="1" x14ac:dyDescent="0.3">
      <c r="A209" s="20"/>
      <c r="B209" s="19"/>
      <c r="C209" s="13" t="s">
        <v>187</v>
      </c>
      <c r="D209" s="20"/>
      <c r="E209" s="15" t="s">
        <v>203</v>
      </c>
      <c r="F209" s="16" t="s">
        <v>323</v>
      </c>
      <c r="G209" s="17" t="s">
        <v>230</v>
      </c>
    </row>
    <row r="210" spans="1:7" ht="16.5" thickBot="1" x14ac:dyDescent="0.3">
      <c r="A210" s="20"/>
      <c r="B210" s="19"/>
      <c r="C210" s="13" t="s">
        <v>187</v>
      </c>
      <c r="D210" s="20"/>
      <c r="E210" s="28" t="s">
        <v>206</v>
      </c>
      <c r="F210" s="16" t="s">
        <v>324</v>
      </c>
      <c r="G210" s="17" t="s">
        <v>234</v>
      </c>
    </row>
    <row r="211" spans="1:7" ht="16.5" thickBot="1" x14ac:dyDescent="0.3">
      <c r="A211" s="20"/>
      <c r="B211" s="19"/>
      <c r="C211" s="13" t="s">
        <v>187</v>
      </c>
      <c r="D211" s="30" t="s">
        <v>210</v>
      </c>
      <c r="E211" s="31" t="s">
        <v>211</v>
      </c>
      <c r="F211" s="16" t="s">
        <v>325</v>
      </c>
      <c r="G211" s="17" t="s">
        <v>318</v>
      </c>
    </row>
    <row r="212" spans="1:7" ht="16.5" thickBot="1" x14ac:dyDescent="0.3">
      <c r="A212" s="20"/>
      <c r="B212" s="19"/>
      <c r="C212" s="13" t="s">
        <v>187</v>
      </c>
      <c r="D212" s="20"/>
      <c r="E212" s="15" t="s">
        <v>215</v>
      </c>
      <c r="F212" s="32" t="s">
        <v>326</v>
      </c>
      <c r="G212" s="17" t="s">
        <v>243</v>
      </c>
    </row>
    <row r="213" spans="1:7" ht="16.5" thickBot="1" x14ac:dyDescent="0.3">
      <c r="A213" s="20"/>
      <c r="B213" s="19" t="s">
        <v>240</v>
      </c>
      <c r="C213" s="42">
        <v>2823.81</v>
      </c>
      <c r="D213" s="20"/>
      <c r="E213" s="15" t="s">
        <v>219</v>
      </c>
      <c r="F213" s="32" t="s">
        <v>439</v>
      </c>
      <c r="G213" s="17" t="s">
        <v>432</v>
      </c>
    </row>
    <row r="214" spans="1:7" ht="16.5" thickBot="1" x14ac:dyDescent="0.3">
      <c r="A214" s="20"/>
      <c r="B214" s="20"/>
      <c r="C214" s="43">
        <v>2823.81</v>
      </c>
      <c r="D214" s="20"/>
      <c r="E214" s="15" t="s">
        <v>223</v>
      </c>
      <c r="F214" s="32"/>
      <c r="G214" s="17"/>
    </row>
    <row r="215" spans="1:7" ht="16.5" thickBot="1" x14ac:dyDescent="0.3">
      <c r="A215" s="20"/>
      <c r="B215" s="20"/>
      <c r="C215" s="43">
        <v>2823.81</v>
      </c>
      <c r="D215" s="36" t="s">
        <v>227</v>
      </c>
      <c r="E215" s="15" t="s">
        <v>228</v>
      </c>
      <c r="F215" s="37"/>
      <c r="G215" s="17"/>
    </row>
    <row r="216" spans="1:7" ht="16.5" thickBot="1" x14ac:dyDescent="0.3">
      <c r="A216" s="20"/>
      <c r="B216" s="20"/>
      <c r="C216" s="43">
        <v>2823.81</v>
      </c>
      <c r="D216" s="20"/>
      <c r="E216" s="28" t="s">
        <v>232</v>
      </c>
      <c r="F216" s="37"/>
      <c r="G216" s="17"/>
    </row>
    <row r="217" spans="1:7" ht="16.5" thickBot="1" x14ac:dyDescent="0.3">
      <c r="A217" s="20"/>
      <c r="B217" s="20"/>
      <c r="C217" s="43">
        <v>2823.81</v>
      </c>
      <c r="D217" s="20"/>
      <c r="E217" s="41" t="s">
        <v>236</v>
      </c>
      <c r="F217" s="37"/>
      <c r="G217" s="17"/>
    </row>
    <row r="218" spans="1:7" ht="16.5" thickBot="1" x14ac:dyDescent="0.3">
      <c r="A218" s="20"/>
      <c r="B218" s="20"/>
      <c r="C218" s="43">
        <v>2823.81</v>
      </c>
      <c r="D218" s="20"/>
      <c r="E218" s="15" t="s">
        <v>241</v>
      </c>
      <c r="F218" s="37"/>
      <c r="G218" s="17"/>
    </row>
    <row r="219" spans="1:7" ht="16.5" thickBot="1" x14ac:dyDescent="0.3">
      <c r="A219" s="20"/>
      <c r="B219" s="20"/>
      <c r="C219" s="43">
        <v>2823.81</v>
      </c>
      <c r="D219" s="20"/>
      <c r="E219" s="15" t="s">
        <v>245</v>
      </c>
      <c r="F219" s="37"/>
      <c r="G219" s="17"/>
    </row>
    <row r="220" spans="1:7" ht="16.5" thickBot="1" x14ac:dyDescent="0.3">
      <c r="A220" s="20"/>
      <c r="B220" s="20"/>
      <c r="C220" s="43"/>
      <c r="D220" s="20"/>
      <c r="E220" s="28"/>
      <c r="F220" s="37"/>
      <c r="G220" s="45"/>
    </row>
    <row r="221" spans="1:7" ht="15.75" x14ac:dyDescent="0.25">
      <c r="A221" s="20"/>
      <c r="B221" s="20"/>
      <c r="C221" s="46">
        <f>SUM(C206:C220)</f>
        <v>19766.670000000002</v>
      </c>
      <c r="D221" s="20"/>
      <c r="E221" s="20"/>
      <c r="F221" s="20"/>
      <c r="G221" s="20"/>
    </row>
    <row r="222" spans="1:7" ht="15.75" x14ac:dyDescent="0.25">
      <c r="A222" s="20"/>
      <c r="B222" s="20"/>
      <c r="C222" s="46"/>
      <c r="D222" s="20"/>
      <c r="E222" s="20"/>
      <c r="F222" s="20"/>
      <c r="G222" s="20"/>
    </row>
    <row r="223" spans="1:7" x14ac:dyDescent="0.25">
      <c r="C223" s="48"/>
    </row>
    <row r="224" spans="1:7" ht="15.75" x14ac:dyDescent="0.25">
      <c r="B224" s="49"/>
      <c r="C224" s="50"/>
      <c r="D224" s="20"/>
      <c r="E224" s="20"/>
      <c r="F224" s="20"/>
      <c r="G224" s="20"/>
    </row>
    <row r="225" spans="1:7" x14ac:dyDescent="0.25">
      <c r="B225" s="11" t="s">
        <v>252</v>
      </c>
      <c r="C225" s="52">
        <f>+C224-C213</f>
        <v>-2823.81</v>
      </c>
      <c r="D225" s="20"/>
      <c r="E225" s="20"/>
      <c r="F225" s="20"/>
      <c r="G225" s="20"/>
    </row>
    <row r="226" spans="1:7" x14ac:dyDescent="0.25">
      <c r="B226" s="11" t="s">
        <v>254</v>
      </c>
      <c r="C226" s="53">
        <f>C225/1.08</f>
        <v>-2614.6388888888887</v>
      </c>
      <c r="D226" s="20"/>
      <c r="E226" s="20"/>
      <c r="F226" s="20"/>
      <c r="G226" s="20"/>
    </row>
    <row r="227" spans="1:7" ht="15.75" thickBot="1" x14ac:dyDescent="0.3">
      <c r="B227" s="11" t="s">
        <v>256</v>
      </c>
      <c r="C227" s="53">
        <f>+C226*0.16</f>
        <v>-418.34222222222218</v>
      </c>
      <c r="D227" s="20"/>
      <c r="E227" s="20"/>
      <c r="F227" s="20"/>
      <c r="G227" s="20"/>
    </row>
    <row r="228" spans="1:7" ht="19.5" thickBot="1" x14ac:dyDescent="0.35">
      <c r="A228" s="47"/>
      <c r="B228" s="47" t="s">
        <v>257</v>
      </c>
      <c r="C228" s="56">
        <f>+C226+C227</f>
        <v>-3032.9811111111107</v>
      </c>
      <c r="D228" s="20"/>
      <c r="E228" s="20"/>
      <c r="F228" s="20"/>
      <c r="G228" s="20"/>
    </row>
    <row r="234" spans="1:7" ht="14.25" customHeight="1" thickBot="1" x14ac:dyDescent="0.3"/>
    <row r="235" spans="1:7" s="58" customFormat="1" ht="6.75" customHeight="1" thickBot="1" x14ac:dyDescent="0.3">
      <c r="A235" s="57"/>
    </row>
    <row r="239" spans="1:7" ht="15.75" thickBot="1" x14ac:dyDescent="0.3">
      <c r="A239" s="108" t="s">
        <v>327</v>
      </c>
      <c r="B239" s="108"/>
      <c r="C239" s="108"/>
      <c r="D239" s="108"/>
      <c r="E239" s="108"/>
      <c r="F239" s="108"/>
      <c r="G239" s="108"/>
    </row>
    <row r="240" spans="1:7" x14ac:dyDescent="0.25">
      <c r="A240" s="109" t="s">
        <v>178</v>
      </c>
      <c r="B240" s="111" t="s">
        <v>179</v>
      </c>
      <c r="C240" s="111" t="s">
        <v>180</v>
      </c>
      <c r="D240" s="113" t="s">
        <v>181</v>
      </c>
      <c r="E240" s="111" t="s">
        <v>182</v>
      </c>
      <c r="F240" s="116" t="s">
        <v>183</v>
      </c>
      <c r="G240" s="111" t="s">
        <v>184</v>
      </c>
    </row>
    <row r="241" spans="1:7" ht="15.75" thickBot="1" x14ac:dyDescent="0.3">
      <c r="A241" s="110"/>
      <c r="B241" s="112"/>
      <c r="C241" s="112"/>
      <c r="D241" s="114"/>
      <c r="E241" s="115"/>
      <c r="F241" s="117"/>
      <c r="G241" s="115"/>
    </row>
    <row r="242" spans="1:7" ht="16.5" thickBot="1" x14ac:dyDescent="0.3">
      <c r="A242" s="12" t="s">
        <v>239</v>
      </c>
      <c r="C242" s="13" t="s">
        <v>187</v>
      </c>
      <c r="D242" s="14" t="s">
        <v>188</v>
      </c>
      <c r="E242" s="15" t="s">
        <v>189</v>
      </c>
      <c r="F242" s="16" t="s">
        <v>328</v>
      </c>
      <c r="G242" s="17" t="s">
        <v>217</v>
      </c>
    </row>
    <row r="243" spans="1:7" ht="16.5" thickBot="1" x14ac:dyDescent="0.3">
      <c r="A243" s="18" t="s">
        <v>193</v>
      </c>
      <c r="B243" s="19"/>
      <c r="C243" s="13" t="s">
        <v>187</v>
      </c>
      <c r="D243" s="20"/>
      <c r="E243" s="15" t="s">
        <v>194</v>
      </c>
      <c r="F243" s="16" t="s">
        <v>329</v>
      </c>
      <c r="G243" s="17" t="s">
        <v>221</v>
      </c>
    </row>
    <row r="244" spans="1:7" ht="16.5" thickBot="1" x14ac:dyDescent="0.3">
      <c r="A244" s="20"/>
      <c r="B244" s="19"/>
      <c r="C244" s="13" t="s">
        <v>187</v>
      </c>
      <c r="D244" s="20"/>
      <c r="E244" s="15" t="s">
        <v>200</v>
      </c>
      <c r="F244" s="16" t="s">
        <v>330</v>
      </c>
      <c r="G244" s="17" t="s">
        <v>225</v>
      </c>
    </row>
    <row r="245" spans="1:7" ht="16.5" thickBot="1" x14ac:dyDescent="0.3">
      <c r="A245" s="20"/>
      <c r="B245" s="19"/>
      <c r="C245" s="13" t="s">
        <v>187</v>
      </c>
      <c r="D245" s="20"/>
      <c r="E245" s="15" t="s">
        <v>203</v>
      </c>
      <c r="F245" s="16" t="s">
        <v>331</v>
      </c>
      <c r="G245" s="17" t="s">
        <v>230</v>
      </c>
    </row>
    <row r="246" spans="1:7" ht="16.5" thickBot="1" x14ac:dyDescent="0.3">
      <c r="A246" s="20"/>
      <c r="B246" s="19"/>
      <c r="C246" s="13" t="s">
        <v>187</v>
      </c>
      <c r="D246" s="20"/>
      <c r="E246" s="28" t="s">
        <v>206</v>
      </c>
      <c r="F246" s="16" t="s">
        <v>332</v>
      </c>
      <c r="G246" s="17" t="s">
        <v>318</v>
      </c>
    </row>
    <row r="247" spans="1:7" ht="16.5" thickBot="1" x14ac:dyDescent="0.3">
      <c r="A247" s="20"/>
      <c r="B247" s="19"/>
      <c r="C247" s="13" t="s">
        <v>187</v>
      </c>
      <c r="D247" s="30" t="s">
        <v>210</v>
      </c>
      <c r="E247" s="31" t="s">
        <v>211</v>
      </c>
      <c r="F247" s="63" t="s">
        <v>333</v>
      </c>
      <c r="G247" s="17" t="s">
        <v>318</v>
      </c>
    </row>
    <row r="248" spans="1:7" ht="16.5" thickBot="1" x14ac:dyDescent="0.3">
      <c r="A248" s="20"/>
      <c r="B248" s="19"/>
      <c r="C248" s="13" t="s">
        <v>187</v>
      </c>
      <c r="D248" s="20"/>
      <c r="E248" s="15" t="s">
        <v>215</v>
      </c>
      <c r="F248" s="32" t="s">
        <v>334</v>
      </c>
      <c r="G248" s="17" t="s">
        <v>243</v>
      </c>
    </row>
    <row r="249" spans="1:7" ht="16.5" thickBot="1" x14ac:dyDescent="0.3">
      <c r="A249" s="20"/>
      <c r="B249" s="19" t="s">
        <v>240</v>
      </c>
      <c r="C249" s="42">
        <v>8086.36</v>
      </c>
      <c r="D249" s="20"/>
      <c r="E249" s="15" t="s">
        <v>219</v>
      </c>
      <c r="F249" s="32" t="s">
        <v>440</v>
      </c>
      <c r="G249" s="17" t="s">
        <v>432</v>
      </c>
    </row>
    <row r="250" spans="1:7" ht="16.5" thickBot="1" x14ac:dyDescent="0.3">
      <c r="A250" s="20"/>
      <c r="B250" s="20"/>
      <c r="C250" s="43">
        <v>8086.36</v>
      </c>
      <c r="D250" s="20"/>
      <c r="E250" s="15" t="s">
        <v>223</v>
      </c>
      <c r="F250" s="32"/>
      <c r="G250" s="17"/>
    </row>
    <row r="251" spans="1:7" ht="16.5" thickBot="1" x14ac:dyDescent="0.3">
      <c r="A251" s="20"/>
      <c r="B251" s="20"/>
      <c r="C251" s="43">
        <v>8086.36</v>
      </c>
      <c r="D251" s="36" t="s">
        <v>227</v>
      </c>
      <c r="E251" s="15" t="s">
        <v>228</v>
      </c>
      <c r="F251" s="37"/>
      <c r="G251" s="17"/>
    </row>
    <row r="252" spans="1:7" ht="16.5" thickBot="1" x14ac:dyDescent="0.3">
      <c r="A252" s="20"/>
      <c r="B252" s="20"/>
      <c r="C252" s="43">
        <v>8086.36</v>
      </c>
      <c r="D252" s="20"/>
      <c r="E252" s="28" t="s">
        <v>232</v>
      </c>
      <c r="F252" s="37"/>
      <c r="G252" s="17"/>
    </row>
    <row r="253" spans="1:7" ht="16.5" thickBot="1" x14ac:dyDescent="0.3">
      <c r="A253" s="20"/>
      <c r="B253" s="20"/>
      <c r="C253" s="43">
        <v>8086.36</v>
      </c>
      <c r="D253" s="20"/>
      <c r="E253" s="41" t="s">
        <v>236</v>
      </c>
      <c r="F253" s="37"/>
      <c r="G253" s="17"/>
    </row>
    <row r="254" spans="1:7" ht="16.5" thickBot="1" x14ac:dyDescent="0.3">
      <c r="A254" s="20"/>
      <c r="B254" s="20"/>
      <c r="C254" s="43">
        <v>8086.36</v>
      </c>
      <c r="D254" s="20"/>
      <c r="E254" s="15" t="s">
        <v>241</v>
      </c>
      <c r="F254" s="37"/>
      <c r="G254" s="17"/>
    </row>
    <row r="255" spans="1:7" ht="16.5" thickBot="1" x14ac:dyDescent="0.3">
      <c r="A255" s="20"/>
      <c r="B255" s="20"/>
      <c r="C255" s="43">
        <v>8086.36</v>
      </c>
      <c r="D255" s="20"/>
      <c r="E255" s="15" t="s">
        <v>245</v>
      </c>
      <c r="F255" s="37"/>
      <c r="G255" s="17"/>
    </row>
    <row r="256" spans="1:7" ht="16.5" thickBot="1" x14ac:dyDescent="0.3">
      <c r="A256" s="20"/>
      <c r="B256" s="20"/>
      <c r="C256" s="43"/>
      <c r="D256" s="20"/>
      <c r="E256" s="28"/>
      <c r="F256" s="37"/>
      <c r="G256" s="45"/>
    </row>
    <row r="257" spans="1:7" ht="15.75" x14ac:dyDescent="0.25">
      <c r="A257" s="20"/>
      <c r="B257" s="20"/>
      <c r="C257" s="46">
        <f>SUM(C242:C256)</f>
        <v>56604.52</v>
      </c>
      <c r="D257" s="20"/>
      <c r="E257" s="20"/>
      <c r="F257" s="20"/>
      <c r="G257" s="20"/>
    </row>
    <row r="258" spans="1:7" ht="15.75" x14ac:dyDescent="0.25">
      <c r="A258" s="20"/>
      <c r="B258" s="20"/>
      <c r="C258" s="46"/>
      <c r="D258" s="20"/>
      <c r="E258" s="20"/>
      <c r="F258" s="20"/>
      <c r="G258" s="20"/>
    </row>
    <row r="259" spans="1:7" x14ac:dyDescent="0.25">
      <c r="C259" s="48"/>
    </row>
    <row r="260" spans="1:7" ht="15.75" x14ac:dyDescent="0.25">
      <c r="B260" s="49"/>
      <c r="C260" s="50">
        <f>'DATOS ALUMNOS'!G110</f>
        <v>13665</v>
      </c>
      <c r="D260" s="20"/>
      <c r="E260" s="20"/>
      <c r="F260" s="20"/>
      <c r="G260" s="20"/>
    </row>
    <row r="261" spans="1:7" x14ac:dyDescent="0.25">
      <c r="B261" s="11" t="s">
        <v>252</v>
      </c>
      <c r="C261" s="52">
        <f>+C260-C249</f>
        <v>5578.64</v>
      </c>
      <c r="D261" s="20"/>
      <c r="E261" s="20"/>
      <c r="F261" s="20"/>
      <c r="G261" s="20"/>
    </row>
    <row r="262" spans="1:7" x14ac:dyDescent="0.25">
      <c r="B262" s="11" t="s">
        <v>254</v>
      </c>
      <c r="C262" s="53">
        <f>C261/1.08</f>
        <v>5165.4074074074069</v>
      </c>
      <c r="D262" s="20"/>
      <c r="E262" s="20"/>
      <c r="F262" s="20"/>
      <c r="G262" s="20"/>
    </row>
    <row r="263" spans="1:7" ht="15.75" thickBot="1" x14ac:dyDescent="0.3">
      <c r="B263" s="11" t="s">
        <v>256</v>
      </c>
      <c r="C263" s="53">
        <f>+C262*0.16</f>
        <v>826.46518518518508</v>
      </c>
      <c r="D263" s="20"/>
      <c r="E263" s="20"/>
      <c r="F263" s="20"/>
      <c r="G263" s="20"/>
    </row>
    <row r="264" spans="1:7" ht="19.5" thickBot="1" x14ac:dyDescent="0.35">
      <c r="A264" s="47"/>
      <c r="B264" s="47" t="s">
        <v>257</v>
      </c>
      <c r="C264" s="56">
        <f>+C262+C263</f>
        <v>5991.8725925925919</v>
      </c>
      <c r="D264" s="20"/>
      <c r="E264" s="20"/>
      <c r="F264" s="20"/>
      <c r="G264" s="20"/>
    </row>
    <row r="270" spans="1:7" ht="15.75" thickBot="1" x14ac:dyDescent="0.3"/>
    <row r="271" spans="1:7" s="58" customFormat="1" ht="6.75" customHeight="1" thickBot="1" x14ac:dyDescent="0.3">
      <c r="A271" s="57"/>
    </row>
    <row r="275" spans="1:7" ht="15.75" thickBot="1" x14ac:dyDescent="0.3">
      <c r="A275" s="108" t="s">
        <v>335</v>
      </c>
      <c r="B275" s="108"/>
      <c r="C275" s="108"/>
      <c r="D275" s="108"/>
      <c r="E275" s="108"/>
      <c r="F275" s="108"/>
      <c r="G275" s="108"/>
    </row>
    <row r="276" spans="1:7" x14ac:dyDescent="0.25">
      <c r="A276" s="109" t="s">
        <v>178</v>
      </c>
      <c r="B276" s="111" t="s">
        <v>179</v>
      </c>
      <c r="C276" s="111" t="s">
        <v>180</v>
      </c>
      <c r="D276" s="113" t="s">
        <v>181</v>
      </c>
      <c r="E276" s="111" t="s">
        <v>182</v>
      </c>
      <c r="F276" s="116" t="s">
        <v>183</v>
      </c>
      <c r="G276" s="111" t="s">
        <v>184</v>
      </c>
    </row>
    <row r="277" spans="1:7" ht="15.75" thickBot="1" x14ac:dyDescent="0.3">
      <c r="A277" s="110"/>
      <c r="B277" s="112"/>
      <c r="C277" s="112"/>
      <c r="D277" s="114"/>
      <c r="E277" s="115"/>
      <c r="F277" s="117"/>
      <c r="G277" s="115"/>
    </row>
    <row r="278" spans="1:7" ht="16.5" thickBot="1" x14ac:dyDescent="0.3">
      <c r="A278" s="12" t="s">
        <v>239</v>
      </c>
      <c r="B278" s="19"/>
      <c r="C278" s="13" t="s">
        <v>187</v>
      </c>
      <c r="D278" s="14" t="s">
        <v>188</v>
      </c>
      <c r="E278" s="15" t="s">
        <v>189</v>
      </c>
      <c r="F278" s="16" t="s">
        <v>336</v>
      </c>
      <c r="G278" s="17" t="s">
        <v>217</v>
      </c>
    </row>
    <row r="279" spans="1:7" ht="16.5" thickBot="1" x14ac:dyDescent="0.3">
      <c r="A279" s="18" t="s">
        <v>193</v>
      </c>
      <c r="B279" s="19"/>
      <c r="C279" s="13" t="s">
        <v>187</v>
      </c>
      <c r="D279" s="20"/>
      <c r="E279" s="15" t="s">
        <v>194</v>
      </c>
      <c r="F279" s="16" t="s">
        <v>337</v>
      </c>
      <c r="G279" s="17" t="s">
        <v>221</v>
      </c>
    </row>
    <row r="280" spans="1:7" ht="16.5" thickBot="1" x14ac:dyDescent="0.3">
      <c r="A280" s="20"/>
      <c r="B280" s="19"/>
      <c r="C280" s="13" t="s">
        <v>187</v>
      </c>
      <c r="D280" s="20"/>
      <c r="E280" s="15" t="s">
        <v>200</v>
      </c>
      <c r="F280" s="16" t="s">
        <v>338</v>
      </c>
      <c r="G280" s="17" t="s">
        <v>225</v>
      </c>
    </row>
    <row r="281" spans="1:7" ht="16.5" thickBot="1" x14ac:dyDescent="0.3">
      <c r="A281" s="20"/>
      <c r="B281" s="19"/>
      <c r="C281" s="13" t="s">
        <v>187</v>
      </c>
      <c r="D281" s="20"/>
      <c r="E281" s="15" t="s">
        <v>203</v>
      </c>
      <c r="F281" s="16" t="s">
        <v>339</v>
      </c>
      <c r="G281" s="17" t="s">
        <v>230</v>
      </c>
    </row>
    <row r="282" spans="1:7" ht="16.5" thickBot="1" x14ac:dyDescent="0.3">
      <c r="A282" s="20"/>
      <c r="B282" s="19"/>
      <c r="C282" s="13" t="s">
        <v>187</v>
      </c>
      <c r="D282" s="20"/>
      <c r="E282" s="28" t="s">
        <v>206</v>
      </c>
      <c r="F282" s="16" t="s">
        <v>340</v>
      </c>
      <c r="G282" s="17" t="s">
        <v>234</v>
      </c>
    </row>
    <row r="283" spans="1:7" ht="16.5" thickBot="1" x14ac:dyDescent="0.3">
      <c r="A283" s="20"/>
      <c r="B283" s="19"/>
      <c r="C283" s="13" t="s">
        <v>187</v>
      </c>
      <c r="D283" s="30" t="s">
        <v>210</v>
      </c>
      <c r="E283" s="31" t="s">
        <v>211</v>
      </c>
      <c r="F283" s="63" t="s">
        <v>341</v>
      </c>
      <c r="G283" s="17" t="s">
        <v>238</v>
      </c>
    </row>
    <row r="284" spans="1:7" ht="16.5" thickBot="1" x14ac:dyDescent="0.3">
      <c r="A284" s="20"/>
      <c r="B284" s="19" t="s">
        <v>240</v>
      </c>
      <c r="C284" s="42">
        <v>2280.77</v>
      </c>
      <c r="D284" s="20"/>
      <c r="E284" s="15" t="s">
        <v>215</v>
      </c>
      <c r="F284" s="32" t="s">
        <v>441</v>
      </c>
      <c r="G284" s="17" t="s">
        <v>243</v>
      </c>
    </row>
    <row r="285" spans="1:7" ht="16.5" thickBot="1" x14ac:dyDescent="0.3">
      <c r="A285" s="20"/>
      <c r="B285" s="20"/>
      <c r="C285" s="43">
        <v>2280.77</v>
      </c>
      <c r="D285" s="20"/>
      <c r="E285" s="15" t="s">
        <v>219</v>
      </c>
      <c r="F285" s="32"/>
      <c r="G285" s="17"/>
    </row>
    <row r="286" spans="1:7" ht="16.5" thickBot="1" x14ac:dyDescent="0.3">
      <c r="A286" s="20"/>
      <c r="B286" s="20"/>
      <c r="C286" s="43">
        <v>2280.77</v>
      </c>
      <c r="D286" s="20"/>
      <c r="E286" s="15" t="s">
        <v>223</v>
      </c>
      <c r="F286" s="32"/>
      <c r="G286" s="17"/>
    </row>
    <row r="287" spans="1:7" ht="16.5" thickBot="1" x14ac:dyDescent="0.3">
      <c r="A287" s="20"/>
      <c r="B287" s="20"/>
      <c r="C287" s="43">
        <v>2280.77</v>
      </c>
      <c r="D287" s="36" t="s">
        <v>227</v>
      </c>
      <c r="E287" s="15" t="s">
        <v>228</v>
      </c>
      <c r="F287" s="37"/>
      <c r="G287" s="17"/>
    </row>
    <row r="288" spans="1:7" ht="16.5" thickBot="1" x14ac:dyDescent="0.3">
      <c r="A288" s="20"/>
      <c r="B288" s="20"/>
      <c r="C288" s="43">
        <v>2280.77</v>
      </c>
      <c r="D288" s="20"/>
      <c r="E288" s="28" t="s">
        <v>232</v>
      </c>
      <c r="F288" s="37"/>
      <c r="G288" s="17"/>
    </row>
    <row r="289" spans="1:7" ht="16.5" thickBot="1" x14ac:dyDescent="0.3">
      <c r="A289" s="20"/>
      <c r="B289" s="20"/>
      <c r="C289" s="43">
        <v>2280.77</v>
      </c>
      <c r="D289" s="20"/>
      <c r="E289" s="41" t="s">
        <v>236</v>
      </c>
      <c r="F289" s="37"/>
      <c r="G289" s="17"/>
    </row>
    <row r="290" spans="1:7" ht="16.5" thickBot="1" x14ac:dyDescent="0.3">
      <c r="A290" s="20"/>
      <c r="B290" s="20"/>
      <c r="C290" s="43">
        <v>2280.77</v>
      </c>
      <c r="D290" s="20"/>
      <c r="E290" s="15" t="s">
        <v>241</v>
      </c>
      <c r="F290" s="37"/>
      <c r="G290" s="17"/>
    </row>
    <row r="291" spans="1:7" ht="16.5" thickBot="1" x14ac:dyDescent="0.3">
      <c r="A291" s="20"/>
      <c r="B291" s="20"/>
      <c r="C291" s="43">
        <v>2280.77</v>
      </c>
      <c r="D291" s="20"/>
      <c r="E291" s="15" t="s">
        <v>245</v>
      </c>
      <c r="F291" s="37"/>
      <c r="G291" s="17"/>
    </row>
    <row r="292" spans="1:7" ht="16.5" thickBot="1" x14ac:dyDescent="0.3">
      <c r="A292" s="20"/>
      <c r="B292" s="20"/>
      <c r="C292" s="43"/>
      <c r="D292" s="20"/>
      <c r="E292" s="28"/>
      <c r="F292" s="37"/>
      <c r="G292" s="45"/>
    </row>
    <row r="293" spans="1:7" ht="15.75" x14ac:dyDescent="0.25">
      <c r="A293" s="20"/>
      <c r="B293" s="20"/>
      <c r="C293" s="46">
        <f>SUM(C278:C292)</f>
        <v>18246.16</v>
      </c>
      <c r="D293" s="20"/>
      <c r="E293" s="20"/>
      <c r="F293" s="20"/>
      <c r="G293" s="20"/>
    </row>
    <row r="294" spans="1:7" ht="15.75" x14ac:dyDescent="0.25">
      <c r="A294" s="20"/>
      <c r="B294" s="20"/>
      <c r="C294" s="46"/>
      <c r="D294" s="20"/>
      <c r="E294" s="20"/>
      <c r="F294" s="20"/>
      <c r="G294" s="20"/>
    </row>
    <row r="295" spans="1:7" x14ac:dyDescent="0.25">
      <c r="C295" s="48"/>
    </row>
    <row r="296" spans="1:7" ht="15.75" x14ac:dyDescent="0.25">
      <c r="B296" s="49"/>
      <c r="C296" s="50">
        <f>'DATOS ALUMNOS'!G132</f>
        <v>6333</v>
      </c>
      <c r="D296" s="20"/>
      <c r="E296" s="20"/>
      <c r="F296" s="20"/>
      <c r="G296" s="20"/>
    </row>
    <row r="297" spans="1:7" x14ac:dyDescent="0.25">
      <c r="B297" s="11" t="s">
        <v>252</v>
      </c>
      <c r="C297" s="52">
        <f>+C296-C284</f>
        <v>4052.23</v>
      </c>
      <c r="D297" s="20"/>
      <c r="E297" s="20"/>
      <c r="F297" s="20"/>
      <c r="G297" s="20"/>
    </row>
    <row r="298" spans="1:7" x14ac:dyDescent="0.25">
      <c r="B298" s="11" t="s">
        <v>254</v>
      </c>
      <c r="C298" s="53">
        <f>C297/1.08</f>
        <v>3752.0648148148148</v>
      </c>
      <c r="D298" s="20"/>
      <c r="E298" s="20"/>
      <c r="F298" s="20"/>
      <c r="G298" s="20"/>
    </row>
    <row r="299" spans="1:7" ht="15.75" thickBot="1" x14ac:dyDescent="0.3">
      <c r="B299" s="11" t="s">
        <v>256</v>
      </c>
      <c r="C299" s="53">
        <f>+C298*0.16</f>
        <v>600.33037037037036</v>
      </c>
      <c r="D299" s="20"/>
      <c r="E299" s="20"/>
      <c r="F299" s="20"/>
      <c r="G299" s="20"/>
    </row>
    <row r="300" spans="1:7" ht="19.5" thickBot="1" x14ac:dyDescent="0.35">
      <c r="A300" s="47"/>
      <c r="B300" s="47" t="s">
        <v>257</v>
      </c>
      <c r="C300" s="56">
        <f>+C298+C299</f>
        <v>4352.3951851851853</v>
      </c>
      <c r="D300" s="20"/>
      <c r="E300" s="20"/>
      <c r="F300" s="20"/>
      <c r="G300" s="20"/>
    </row>
    <row r="305" spans="1:7" ht="15.75" thickBot="1" x14ac:dyDescent="0.3"/>
    <row r="306" spans="1:7" s="58" customFormat="1" ht="6.75" customHeight="1" thickBot="1" x14ac:dyDescent="0.3">
      <c r="A306" s="57"/>
    </row>
    <row r="310" spans="1:7" ht="15.75" thickBot="1" x14ac:dyDescent="0.3">
      <c r="A310" s="108" t="s">
        <v>342</v>
      </c>
      <c r="B310" s="108"/>
      <c r="C310" s="108"/>
      <c r="D310" s="108"/>
      <c r="E310" s="108"/>
      <c r="F310" s="108"/>
      <c r="G310" s="108"/>
    </row>
    <row r="311" spans="1:7" x14ac:dyDescent="0.25">
      <c r="A311" s="109" t="s">
        <v>178</v>
      </c>
      <c r="B311" s="111" t="s">
        <v>179</v>
      </c>
      <c r="C311" s="111" t="s">
        <v>180</v>
      </c>
      <c r="D311" s="113" t="s">
        <v>181</v>
      </c>
      <c r="E311" s="111" t="s">
        <v>182</v>
      </c>
      <c r="F311" s="116" t="s">
        <v>183</v>
      </c>
      <c r="G311" s="111" t="s">
        <v>184</v>
      </c>
    </row>
    <row r="312" spans="1:7" ht="15.75" thickBot="1" x14ac:dyDescent="0.3">
      <c r="A312" s="110"/>
      <c r="B312" s="112"/>
      <c r="C312" s="112"/>
      <c r="D312" s="114"/>
      <c r="E312" s="115"/>
      <c r="F312" s="117"/>
      <c r="G312" s="115"/>
    </row>
    <row r="313" spans="1:7" ht="16.5" thickBot="1" x14ac:dyDescent="0.3">
      <c r="A313" s="12" t="s">
        <v>246</v>
      </c>
      <c r="B313" s="19"/>
      <c r="C313" s="13" t="s">
        <v>187</v>
      </c>
      <c r="D313" s="14" t="s">
        <v>188</v>
      </c>
      <c r="E313" s="15" t="s">
        <v>189</v>
      </c>
      <c r="F313" s="16" t="s">
        <v>443</v>
      </c>
      <c r="G313" s="17" t="s">
        <v>238</v>
      </c>
    </row>
    <row r="314" spans="1:7" ht="16.5" thickBot="1" x14ac:dyDescent="0.3">
      <c r="A314" s="18" t="s">
        <v>193</v>
      </c>
      <c r="B314" s="19" t="s">
        <v>240</v>
      </c>
      <c r="C314" s="42">
        <v>2965</v>
      </c>
      <c r="D314" s="20"/>
      <c r="E314" s="15" t="s">
        <v>194</v>
      </c>
      <c r="F314" s="16" t="s">
        <v>442</v>
      </c>
      <c r="G314" s="17" t="s">
        <v>243</v>
      </c>
    </row>
    <row r="315" spans="1:7" ht="16.5" thickBot="1" x14ac:dyDescent="0.3">
      <c r="A315" s="20"/>
      <c r="B315" s="19"/>
      <c r="C315" s="13"/>
      <c r="D315" s="20"/>
      <c r="E315" s="15" t="s">
        <v>200</v>
      </c>
      <c r="F315" s="16"/>
      <c r="G315" s="17"/>
    </row>
    <row r="316" spans="1:7" ht="16.5" thickBot="1" x14ac:dyDescent="0.3">
      <c r="A316" s="20"/>
      <c r="B316" s="19"/>
      <c r="C316" s="13"/>
      <c r="D316" s="20"/>
      <c r="E316" s="15" t="s">
        <v>203</v>
      </c>
      <c r="F316" s="16"/>
      <c r="G316" s="17"/>
    </row>
    <row r="317" spans="1:7" ht="16.5" thickBot="1" x14ac:dyDescent="0.3">
      <c r="A317" s="20"/>
      <c r="B317" s="19"/>
      <c r="C317" s="13"/>
      <c r="D317" s="20"/>
      <c r="E317" s="28" t="s">
        <v>206</v>
      </c>
      <c r="F317" s="16"/>
      <c r="G317" s="17"/>
    </row>
    <row r="318" spans="1:7" ht="16.5" thickBot="1" x14ac:dyDescent="0.3">
      <c r="A318" s="20"/>
      <c r="B318" s="19"/>
      <c r="C318" s="13"/>
      <c r="D318" s="30" t="s">
        <v>210</v>
      </c>
      <c r="E318" s="31" t="s">
        <v>211</v>
      </c>
      <c r="F318" s="63"/>
      <c r="G318" s="17"/>
    </row>
    <row r="319" spans="1:7" ht="16.5" thickBot="1" x14ac:dyDescent="0.3">
      <c r="A319" s="20"/>
      <c r="B319" s="19"/>
      <c r="C319" s="43"/>
      <c r="D319" s="20"/>
      <c r="E319" s="15" t="s">
        <v>215</v>
      </c>
      <c r="F319" s="32"/>
      <c r="G319" s="17"/>
    </row>
    <row r="320" spans="1:7" ht="16.5" thickBot="1" x14ac:dyDescent="0.3">
      <c r="A320" s="20"/>
      <c r="B320" s="20"/>
      <c r="C320" s="43"/>
      <c r="D320" s="20"/>
      <c r="E320" s="15" t="s">
        <v>219</v>
      </c>
      <c r="F320" s="32"/>
      <c r="G320" s="17"/>
    </row>
    <row r="321" spans="1:7" ht="16.5" thickBot="1" x14ac:dyDescent="0.3">
      <c r="A321" s="20"/>
      <c r="B321" s="20"/>
      <c r="C321" s="43"/>
      <c r="D321" s="20"/>
      <c r="E321" s="15" t="s">
        <v>223</v>
      </c>
      <c r="F321" s="32"/>
      <c r="G321" s="17"/>
    </row>
    <row r="322" spans="1:7" ht="16.5" thickBot="1" x14ac:dyDescent="0.3">
      <c r="A322" s="20"/>
      <c r="B322" s="20"/>
      <c r="C322" s="43"/>
      <c r="D322" s="36" t="s">
        <v>227</v>
      </c>
      <c r="E322" s="15" t="s">
        <v>228</v>
      </c>
      <c r="F322" s="37"/>
      <c r="G322" s="17"/>
    </row>
    <row r="323" spans="1:7" ht="16.5" thickBot="1" x14ac:dyDescent="0.3">
      <c r="A323" s="20"/>
      <c r="B323" s="20"/>
      <c r="C323" s="43"/>
      <c r="D323" s="20"/>
      <c r="E323" s="28" t="s">
        <v>232</v>
      </c>
      <c r="F323" s="37"/>
      <c r="G323" s="17"/>
    </row>
    <row r="324" spans="1:7" ht="16.5" thickBot="1" x14ac:dyDescent="0.3">
      <c r="A324" s="20"/>
      <c r="B324" s="20"/>
      <c r="C324" s="43"/>
      <c r="D324" s="20"/>
      <c r="E324" s="41" t="s">
        <v>236</v>
      </c>
      <c r="F324" s="37"/>
      <c r="G324" s="17"/>
    </row>
    <row r="325" spans="1:7" ht="16.5" thickBot="1" x14ac:dyDescent="0.3">
      <c r="A325" s="20"/>
      <c r="B325" s="20"/>
      <c r="C325" s="43"/>
      <c r="D325" s="20"/>
      <c r="E325" s="15" t="s">
        <v>241</v>
      </c>
      <c r="F325" s="37"/>
      <c r="G325" s="17"/>
    </row>
    <row r="326" spans="1:7" ht="16.5" thickBot="1" x14ac:dyDescent="0.3">
      <c r="A326" s="20"/>
      <c r="B326" s="20"/>
      <c r="C326" s="43"/>
      <c r="D326" s="20"/>
      <c r="E326" s="15" t="s">
        <v>245</v>
      </c>
      <c r="F326" s="37"/>
      <c r="G326" s="17"/>
    </row>
    <row r="327" spans="1:7" ht="16.5" thickBot="1" x14ac:dyDescent="0.3">
      <c r="A327" s="20"/>
      <c r="B327" s="20"/>
      <c r="C327" s="43"/>
      <c r="D327" s="20"/>
      <c r="E327" s="28"/>
      <c r="F327" s="37"/>
      <c r="G327" s="45"/>
    </row>
    <row r="328" spans="1:7" ht="15.75" x14ac:dyDescent="0.25">
      <c r="A328" s="20"/>
      <c r="B328" s="20"/>
      <c r="C328" s="46">
        <f>SUM(C313:C327)</f>
        <v>2965</v>
      </c>
      <c r="D328" s="20"/>
      <c r="E328" s="20"/>
      <c r="F328" s="20"/>
      <c r="G328" s="20"/>
    </row>
    <row r="329" spans="1:7" ht="15.75" x14ac:dyDescent="0.25">
      <c r="A329" s="20"/>
      <c r="B329" s="20"/>
      <c r="C329" s="46"/>
      <c r="D329" s="20"/>
      <c r="E329" s="20"/>
      <c r="F329" s="20"/>
      <c r="G329" s="20"/>
    </row>
    <row r="330" spans="1:7" x14ac:dyDescent="0.25">
      <c r="C330" s="48"/>
    </row>
    <row r="331" spans="1:7" ht="15.75" x14ac:dyDescent="0.25">
      <c r="B331" s="49"/>
      <c r="C331" s="50">
        <f>'DATOS ALUMNOS'!G33</f>
        <v>6250</v>
      </c>
      <c r="D331" s="20"/>
      <c r="E331" s="20"/>
      <c r="F331" s="20"/>
      <c r="G331" s="20"/>
    </row>
    <row r="332" spans="1:7" x14ac:dyDescent="0.25">
      <c r="B332" s="11" t="s">
        <v>252</v>
      </c>
      <c r="C332" s="52">
        <f>+C331-C314</f>
        <v>3285</v>
      </c>
      <c r="D332" s="20"/>
      <c r="E332" s="20"/>
      <c r="F332" s="20"/>
      <c r="G332" s="20"/>
    </row>
    <row r="333" spans="1:7" x14ac:dyDescent="0.25">
      <c r="B333" s="11" t="s">
        <v>254</v>
      </c>
      <c r="C333" s="53">
        <f>C332/1.08</f>
        <v>3041.6666666666665</v>
      </c>
      <c r="D333" s="20"/>
      <c r="E333" s="20"/>
      <c r="F333" s="20"/>
      <c r="G333" s="20"/>
    </row>
    <row r="334" spans="1:7" ht="15.75" thickBot="1" x14ac:dyDescent="0.3">
      <c r="B334" s="11" t="s">
        <v>256</v>
      </c>
      <c r="C334" s="53">
        <f>+C333*0.16</f>
        <v>486.66666666666663</v>
      </c>
      <c r="D334" s="20"/>
      <c r="E334" s="20"/>
      <c r="F334" s="20"/>
      <c r="G334" s="20"/>
    </row>
    <row r="335" spans="1:7" ht="19.5" thickBot="1" x14ac:dyDescent="0.35">
      <c r="A335" s="47"/>
      <c r="B335" s="47" t="s">
        <v>257</v>
      </c>
      <c r="C335" s="56">
        <f>+C333+C334</f>
        <v>3528.333333333333</v>
      </c>
      <c r="D335" s="20"/>
      <c r="E335" s="20"/>
      <c r="F335" s="20"/>
      <c r="G335" s="20"/>
    </row>
    <row r="338" spans="1:7" ht="15.75" thickBot="1" x14ac:dyDescent="0.3"/>
    <row r="339" spans="1:7" s="58" customFormat="1" ht="6.75" customHeight="1" thickBot="1" x14ac:dyDescent="0.3">
      <c r="A339" s="57"/>
    </row>
    <row r="343" spans="1:7" ht="15.75" thickBot="1" x14ac:dyDescent="0.3">
      <c r="A343" s="108" t="s">
        <v>343</v>
      </c>
      <c r="B343" s="108"/>
      <c r="C343" s="108"/>
      <c r="D343" s="108"/>
      <c r="E343" s="108"/>
      <c r="F343" s="108"/>
      <c r="G343" s="108"/>
    </row>
    <row r="344" spans="1:7" x14ac:dyDescent="0.25">
      <c r="A344" s="109" t="s">
        <v>178</v>
      </c>
      <c r="B344" s="111" t="s">
        <v>179</v>
      </c>
      <c r="C344" s="111" t="s">
        <v>180</v>
      </c>
      <c r="D344" s="113" t="s">
        <v>181</v>
      </c>
      <c r="E344" s="111" t="s">
        <v>182</v>
      </c>
      <c r="F344" s="116" t="s">
        <v>183</v>
      </c>
      <c r="G344" s="111" t="s">
        <v>184</v>
      </c>
    </row>
    <row r="345" spans="1:7" ht="15.75" thickBot="1" x14ac:dyDescent="0.3">
      <c r="A345" s="110"/>
      <c r="B345" s="112"/>
      <c r="C345" s="112"/>
      <c r="D345" s="114"/>
      <c r="E345" s="115"/>
      <c r="F345" s="117"/>
      <c r="G345" s="115"/>
    </row>
    <row r="346" spans="1:7" ht="16.5" thickBot="1" x14ac:dyDescent="0.3">
      <c r="A346" s="12"/>
      <c r="B346" s="19"/>
      <c r="C346" s="13" t="s">
        <v>187</v>
      </c>
      <c r="D346" s="14" t="s">
        <v>188</v>
      </c>
      <c r="E346" s="15" t="s">
        <v>189</v>
      </c>
      <c r="F346" s="16" t="s">
        <v>444</v>
      </c>
      <c r="G346" s="17" t="s">
        <v>238</v>
      </c>
    </row>
    <row r="347" spans="1:7" ht="16.5" thickBot="1" x14ac:dyDescent="0.3">
      <c r="A347" s="18"/>
      <c r="B347" s="19" t="s">
        <v>240</v>
      </c>
      <c r="C347" s="42">
        <v>16942.86</v>
      </c>
      <c r="D347" s="20"/>
      <c r="E347" s="15" t="s">
        <v>194</v>
      </c>
      <c r="F347" s="16" t="s">
        <v>445</v>
      </c>
      <c r="G347" s="17" t="s">
        <v>243</v>
      </c>
    </row>
    <row r="348" spans="1:7" ht="16.5" thickBot="1" x14ac:dyDescent="0.3">
      <c r="A348" s="20"/>
      <c r="B348" s="19"/>
      <c r="C348" s="13"/>
      <c r="D348" s="20"/>
      <c r="E348" s="15" t="s">
        <v>200</v>
      </c>
      <c r="F348" s="16"/>
      <c r="G348" s="17"/>
    </row>
    <row r="349" spans="1:7" ht="16.5" thickBot="1" x14ac:dyDescent="0.3">
      <c r="A349" s="20"/>
      <c r="B349" s="19"/>
      <c r="C349" s="13"/>
      <c r="D349" s="20"/>
      <c r="E349" s="15" t="s">
        <v>203</v>
      </c>
      <c r="F349" s="16"/>
      <c r="G349" s="17"/>
    </row>
    <row r="350" spans="1:7" ht="16.5" thickBot="1" x14ac:dyDescent="0.3">
      <c r="A350" s="20"/>
      <c r="B350" s="19"/>
      <c r="C350" s="13"/>
      <c r="D350" s="20"/>
      <c r="E350" s="28" t="s">
        <v>206</v>
      </c>
      <c r="F350" s="16"/>
      <c r="G350" s="17"/>
    </row>
    <row r="351" spans="1:7" ht="16.5" thickBot="1" x14ac:dyDescent="0.3">
      <c r="A351" s="20"/>
      <c r="B351" s="19"/>
      <c r="C351" s="13"/>
      <c r="D351" s="30" t="s">
        <v>210</v>
      </c>
      <c r="E351" s="31" t="s">
        <v>211</v>
      </c>
      <c r="F351" s="63"/>
      <c r="G351" s="17"/>
    </row>
    <row r="352" spans="1:7" ht="16.5" thickBot="1" x14ac:dyDescent="0.3">
      <c r="A352" s="20"/>
      <c r="B352" s="19"/>
      <c r="C352" s="43"/>
      <c r="D352" s="20"/>
      <c r="E352" s="15" t="s">
        <v>215</v>
      </c>
      <c r="F352" s="32"/>
      <c r="G352" s="17"/>
    </row>
    <row r="353" spans="1:7" ht="16.5" thickBot="1" x14ac:dyDescent="0.3">
      <c r="A353" s="20"/>
      <c r="B353" s="20"/>
      <c r="C353" s="43"/>
      <c r="D353" s="20"/>
      <c r="E353" s="15" t="s">
        <v>219</v>
      </c>
      <c r="F353" s="32"/>
      <c r="G353" s="17"/>
    </row>
    <row r="354" spans="1:7" ht="16.5" thickBot="1" x14ac:dyDescent="0.3">
      <c r="A354" s="20"/>
      <c r="B354" s="20"/>
      <c r="C354" s="43"/>
      <c r="D354" s="20"/>
      <c r="E354" s="15" t="s">
        <v>223</v>
      </c>
      <c r="F354" s="32"/>
      <c r="G354" s="17"/>
    </row>
    <row r="355" spans="1:7" ht="16.5" thickBot="1" x14ac:dyDescent="0.3">
      <c r="A355" s="20"/>
      <c r="B355" s="20"/>
      <c r="C355" s="43"/>
      <c r="D355" s="36" t="s">
        <v>227</v>
      </c>
      <c r="E355" s="15" t="s">
        <v>228</v>
      </c>
      <c r="F355" s="37"/>
      <c r="G355" s="17"/>
    </row>
    <row r="356" spans="1:7" ht="16.5" thickBot="1" x14ac:dyDescent="0.3">
      <c r="A356" s="20"/>
      <c r="B356" s="20"/>
      <c r="C356" s="43"/>
      <c r="D356" s="20"/>
      <c r="E356" s="28" t="s">
        <v>232</v>
      </c>
      <c r="F356" s="37"/>
      <c r="G356" s="17"/>
    </row>
    <row r="357" spans="1:7" ht="16.5" thickBot="1" x14ac:dyDescent="0.3">
      <c r="A357" s="20"/>
      <c r="B357" s="20"/>
      <c r="C357" s="43"/>
      <c r="D357" s="20"/>
      <c r="E357" s="41" t="s">
        <v>236</v>
      </c>
      <c r="F357" s="37"/>
      <c r="G357" s="17"/>
    </row>
    <row r="358" spans="1:7" ht="16.5" thickBot="1" x14ac:dyDescent="0.3">
      <c r="A358" s="20"/>
      <c r="B358" s="20"/>
      <c r="C358" s="43"/>
      <c r="D358" s="20"/>
      <c r="E358" s="15" t="s">
        <v>241</v>
      </c>
      <c r="F358" s="37"/>
      <c r="G358" s="17"/>
    </row>
    <row r="359" spans="1:7" ht="16.5" thickBot="1" x14ac:dyDescent="0.3">
      <c r="A359" s="20"/>
      <c r="B359" s="20"/>
      <c r="C359" s="43"/>
      <c r="D359" s="20"/>
      <c r="E359" s="15" t="s">
        <v>245</v>
      </c>
      <c r="F359" s="37"/>
      <c r="G359" s="17"/>
    </row>
    <row r="360" spans="1:7" ht="16.5" thickBot="1" x14ac:dyDescent="0.3">
      <c r="A360" s="20"/>
      <c r="B360" s="20"/>
      <c r="C360" s="43"/>
      <c r="D360" s="20"/>
      <c r="E360" s="28"/>
      <c r="F360" s="37"/>
      <c r="G360" s="45"/>
    </row>
    <row r="361" spans="1:7" ht="15.75" x14ac:dyDescent="0.25">
      <c r="A361" s="20"/>
      <c r="B361" s="20"/>
      <c r="C361" s="46">
        <f>SUM(C346:C360)</f>
        <v>16942.86</v>
      </c>
      <c r="D361" s="20"/>
      <c r="E361" s="20"/>
      <c r="F361" s="20"/>
      <c r="G361" s="20"/>
    </row>
    <row r="362" spans="1:7" ht="15.75" x14ac:dyDescent="0.25">
      <c r="A362" s="20"/>
      <c r="B362" s="20"/>
      <c r="C362" s="46"/>
      <c r="D362" s="20"/>
      <c r="E362" s="20"/>
      <c r="F362" s="20"/>
      <c r="G362" s="20"/>
    </row>
    <row r="363" spans="1:7" x14ac:dyDescent="0.25">
      <c r="C363" s="48"/>
    </row>
    <row r="364" spans="1:7" ht="15.75" x14ac:dyDescent="0.25">
      <c r="B364" s="49"/>
      <c r="C364" s="50">
        <f>'DATOS ALUMNOS'!G57</f>
        <v>37875</v>
      </c>
      <c r="D364" s="20"/>
      <c r="E364" s="20"/>
      <c r="F364" s="20"/>
      <c r="G364" s="20"/>
    </row>
    <row r="365" spans="1:7" x14ac:dyDescent="0.25">
      <c r="B365" s="11" t="s">
        <v>252</v>
      </c>
      <c r="C365" s="52">
        <f>+C364-C347</f>
        <v>20932.14</v>
      </c>
      <c r="D365" s="20"/>
      <c r="E365" s="20"/>
      <c r="F365" s="20"/>
      <c r="G365" s="20"/>
    </row>
    <row r="366" spans="1:7" x14ac:dyDescent="0.25">
      <c r="B366" s="11" t="s">
        <v>254</v>
      </c>
      <c r="C366" s="53">
        <f>C365/1.08</f>
        <v>19381.611111111109</v>
      </c>
      <c r="D366" s="20"/>
      <c r="E366" s="20"/>
      <c r="F366" s="20"/>
      <c r="G366" s="20"/>
    </row>
    <row r="367" spans="1:7" ht="15.75" thickBot="1" x14ac:dyDescent="0.3">
      <c r="B367" s="11" t="s">
        <v>256</v>
      </c>
      <c r="C367" s="53">
        <f>+C366*0.16</f>
        <v>3101.0577777777776</v>
      </c>
      <c r="D367" s="20"/>
      <c r="E367" s="20"/>
      <c r="F367" s="20"/>
      <c r="G367" s="20"/>
    </row>
    <row r="368" spans="1:7" ht="19.5" thickBot="1" x14ac:dyDescent="0.35">
      <c r="A368" s="47"/>
      <c r="B368" s="47" t="s">
        <v>257</v>
      </c>
      <c r="C368" s="56">
        <f>+C366+C367</f>
        <v>22482.668888888886</v>
      </c>
      <c r="D368" s="20"/>
      <c r="E368" s="20"/>
      <c r="F368" s="20"/>
      <c r="G368" s="20"/>
    </row>
    <row r="374" spans="1:7" ht="15.75" thickBot="1" x14ac:dyDescent="0.3"/>
    <row r="375" spans="1:7" s="58" customFormat="1" ht="6.75" customHeight="1" thickBot="1" x14ac:dyDescent="0.3">
      <c r="A375" s="57"/>
    </row>
    <row r="379" spans="1:7" ht="15.75" thickBot="1" x14ac:dyDescent="0.3">
      <c r="A379" s="108" t="s">
        <v>344</v>
      </c>
      <c r="B379" s="108"/>
      <c r="C379" s="108"/>
      <c r="D379" s="108"/>
      <c r="E379" s="108"/>
      <c r="F379" s="108"/>
      <c r="G379" s="108"/>
    </row>
    <row r="380" spans="1:7" x14ac:dyDescent="0.25">
      <c r="A380" s="109" t="s">
        <v>178</v>
      </c>
      <c r="B380" s="111" t="s">
        <v>179</v>
      </c>
      <c r="C380" s="111" t="s">
        <v>180</v>
      </c>
      <c r="D380" s="113" t="s">
        <v>181</v>
      </c>
      <c r="E380" s="111" t="s">
        <v>182</v>
      </c>
      <c r="F380" s="116" t="s">
        <v>183</v>
      </c>
      <c r="G380" s="111" t="s">
        <v>184</v>
      </c>
    </row>
    <row r="381" spans="1:7" ht="15.75" thickBot="1" x14ac:dyDescent="0.3">
      <c r="A381" s="110"/>
      <c r="B381" s="112"/>
      <c r="C381" s="112"/>
      <c r="D381" s="114"/>
      <c r="E381" s="115"/>
      <c r="F381" s="117"/>
      <c r="G381" s="115"/>
    </row>
    <row r="382" spans="1:7" ht="16.5" thickBot="1" x14ac:dyDescent="0.3">
      <c r="A382" s="12"/>
      <c r="B382" s="19"/>
      <c r="C382" s="13" t="s">
        <v>187</v>
      </c>
      <c r="D382" s="14" t="s">
        <v>188</v>
      </c>
      <c r="E382" s="15" t="s">
        <v>189</v>
      </c>
      <c r="F382" s="16" t="s">
        <v>446</v>
      </c>
      <c r="G382" s="17" t="s">
        <v>238</v>
      </c>
    </row>
    <row r="383" spans="1:7" ht="16.5" thickBot="1" x14ac:dyDescent="0.3">
      <c r="A383" s="18"/>
      <c r="B383" s="19" t="s">
        <v>240</v>
      </c>
      <c r="C383" s="42">
        <v>7906.67</v>
      </c>
      <c r="D383" s="20"/>
      <c r="E383" s="15" t="s">
        <v>194</v>
      </c>
      <c r="F383" s="16" t="s">
        <v>447</v>
      </c>
      <c r="G383" s="17" t="s">
        <v>243</v>
      </c>
    </row>
    <row r="384" spans="1:7" ht="16.5" thickBot="1" x14ac:dyDescent="0.3">
      <c r="A384" s="20"/>
      <c r="B384" s="19"/>
      <c r="C384" s="13"/>
      <c r="D384" s="20"/>
      <c r="E384" s="15" t="s">
        <v>200</v>
      </c>
      <c r="F384" s="16"/>
      <c r="G384" s="17"/>
    </row>
    <row r="385" spans="1:7" ht="16.5" thickBot="1" x14ac:dyDescent="0.3">
      <c r="A385" s="20"/>
      <c r="B385" s="19"/>
      <c r="C385" s="13"/>
      <c r="D385" s="20"/>
      <c r="E385" s="15" t="s">
        <v>203</v>
      </c>
      <c r="F385" s="16"/>
      <c r="G385" s="17"/>
    </row>
    <row r="386" spans="1:7" ht="16.5" thickBot="1" x14ac:dyDescent="0.3">
      <c r="A386" s="20"/>
      <c r="B386" s="19"/>
      <c r="C386" s="13"/>
      <c r="D386" s="20"/>
      <c r="E386" s="28" t="s">
        <v>206</v>
      </c>
      <c r="F386" s="16"/>
      <c r="G386" s="17"/>
    </row>
    <row r="387" spans="1:7" ht="16.5" thickBot="1" x14ac:dyDescent="0.3">
      <c r="A387" s="20"/>
      <c r="B387" s="19"/>
      <c r="C387" s="13"/>
      <c r="D387" s="30" t="s">
        <v>210</v>
      </c>
      <c r="E387" s="31" t="s">
        <v>211</v>
      </c>
      <c r="F387" s="63"/>
      <c r="G387" s="17"/>
    </row>
    <row r="388" spans="1:7" ht="16.5" thickBot="1" x14ac:dyDescent="0.3">
      <c r="A388" s="20"/>
      <c r="B388" s="19"/>
      <c r="C388" s="43"/>
      <c r="D388" s="20"/>
      <c r="E388" s="15" t="s">
        <v>215</v>
      </c>
      <c r="F388" s="32"/>
      <c r="G388" s="17"/>
    </row>
    <row r="389" spans="1:7" ht="16.5" thickBot="1" x14ac:dyDescent="0.3">
      <c r="A389" s="20"/>
      <c r="B389" s="20"/>
      <c r="C389" s="43"/>
      <c r="D389" s="20"/>
      <c r="E389" s="15" t="s">
        <v>219</v>
      </c>
      <c r="F389" s="32"/>
      <c r="G389" s="17"/>
    </row>
    <row r="390" spans="1:7" ht="16.5" thickBot="1" x14ac:dyDescent="0.3">
      <c r="A390" s="20"/>
      <c r="B390" s="20"/>
      <c r="C390" s="43"/>
      <c r="D390" s="20"/>
      <c r="E390" s="15" t="s">
        <v>223</v>
      </c>
      <c r="F390" s="32"/>
      <c r="G390" s="17"/>
    </row>
    <row r="391" spans="1:7" ht="16.5" thickBot="1" x14ac:dyDescent="0.3">
      <c r="A391" s="20"/>
      <c r="B391" s="20"/>
      <c r="C391" s="43"/>
      <c r="D391" s="36" t="s">
        <v>227</v>
      </c>
      <c r="E391" s="15" t="s">
        <v>228</v>
      </c>
      <c r="F391" s="37"/>
      <c r="G391" s="17"/>
    </row>
    <row r="392" spans="1:7" ht="16.5" thickBot="1" x14ac:dyDescent="0.3">
      <c r="A392" s="20"/>
      <c r="B392" s="20"/>
      <c r="C392" s="43"/>
      <c r="D392" s="20"/>
      <c r="E392" s="28" t="s">
        <v>232</v>
      </c>
      <c r="F392" s="37"/>
      <c r="G392" s="17"/>
    </row>
    <row r="393" spans="1:7" ht="16.5" thickBot="1" x14ac:dyDescent="0.3">
      <c r="A393" s="20"/>
      <c r="B393" s="20"/>
      <c r="C393" s="43"/>
      <c r="D393" s="20"/>
      <c r="E393" s="41" t="s">
        <v>236</v>
      </c>
      <c r="F393" s="37"/>
      <c r="G393" s="17"/>
    </row>
    <row r="394" spans="1:7" ht="16.5" thickBot="1" x14ac:dyDescent="0.3">
      <c r="A394" s="20"/>
      <c r="B394" s="20"/>
      <c r="C394" s="43"/>
      <c r="D394" s="20"/>
      <c r="E394" s="15" t="s">
        <v>241</v>
      </c>
      <c r="F394" s="37"/>
      <c r="G394" s="17"/>
    </row>
    <row r="395" spans="1:7" ht="16.5" thickBot="1" x14ac:dyDescent="0.3">
      <c r="A395" s="20"/>
      <c r="B395" s="20"/>
      <c r="C395" s="43"/>
      <c r="D395" s="20"/>
      <c r="E395" s="15" t="s">
        <v>245</v>
      </c>
      <c r="F395" s="37"/>
      <c r="G395" s="17"/>
    </row>
    <row r="396" spans="1:7" ht="16.5" thickBot="1" x14ac:dyDescent="0.3">
      <c r="A396" s="20"/>
      <c r="B396" s="20"/>
      <c r="C396" s="43"/>
      <c r="D396" s="20"/>
      <c r="E396" s="28"/>
      <c r="F396" s="37"/>
      <c r="G396" s="45"/>
    </row>
    <row r="397" spans="1:7" ht="15.75" x14ac:dyDescent="0.25">
      <c r="A397" s="20"/>
      <c r="B397" s="20"/>
      <c r="C397" s="46">
        <f>SUM(C382:C396)</f>
        <v>7906.67</v>
      </c>
      <c r="D397" s="20"/>
      <c r="E397" s="20"/>
      <c r="F397" s="20"/>
      <c r="G397" s="20"/>
    </row>
    <row r="398" spans="1:7" ht="15.75" x14ac:dyDescent="0.25">
      <c r="A398" s="20"/>
      <c r="B398" s="20"/>
      <c r="C398" s="46"/>
      <c r="D398" s="20"/>
      <c r="E398" s="20"/>
      <c r="F398" s="20"/>
      <c r="G398" s="20"/>
    </row>
    <row r="399" spans="1:7" x14ac:dyDescent="0.25">
      <c r="C399" s="48"/>
    </row>
    <row r="400" spans="1:7" ht="15.75" x14ac:dyDescent="0.25">
      <c r="B400" s="49"/>
      <c r="C400" s="50">
        <f>'DATOS ALUMNOS'!G89</f>
        <v>11310</v>
      </c>
      <c r="D400" s="20"/>
      <c r="E400" s="20"/>
      <c r="F400" s="20"/>
      <c r="G400" s="20"/>
    </row>
    <row r="401" spans="1:7" x14ac:dyDescent="0.25">
      <c r="B401" s="11" t="s">
        <v>252</v>
      </c>
      <c r="C401" s="52">
        <f>+C400-C383</f>
        <v>3403.33</v>
      </c>
      <c r="D401" s="20"/>
      <c r="E401" s="20"/>
      <c r="F401" s="20"/>
      <c r="G401" s="20"/>
    </row>
    <row r="402" spans="1:7" x14ac:dyDescent="0.25">
      <c r="B402" s="11" t="s">
        <v>254</v>
      </c>
      <c r="C402" s="53">
        <f>C401/1.08</f>
        <v>3151.2314814814813</v>
      </c>
      <c r="D402" s="20"/>
      <c r="E402" s="20"/>
      <c r="F402" s="20"/>
      <c r="G402" s="20"/>
    </row>
    <row r="403" spans="1:7" ht="15.75" thickBot="1" x14ac:dyDescent="0.3">
      <c r="B403" s="11" t="s">
        <v>256</v>
      </c>
      <c r="C403" s="53">
        <f>+C402*0.16</f>
        <v>504.19703703703703</v>
      </c>
      <c r="D403" s="20"/>
      <c r="E403" s="20"/>
      <c r="F403" s="20"/>
      <c r="G403" s="20"/>
    </row>
    <row r="404" spans="1:7" ht="19.5" thickBot="1" x14ac:dyDescent="0.35">
      <c r="A404" s="47"/>
      <c r="B404" s="47" t="s">
        <v>257</v>
      </c>
      <c r="C404" s="56">
        <f>+C402+C403</f>
        <v>3655.4285185185181</v>
      </c>
      <c r="D404" s="20"/>
      <c r="E404" s="20"/>
      <c r="F404" s="20"/>
      <c r="G404" s="20"/>
    </row>
    <row r="409" spans="1:7" ht="15.75" thickBot="1" x14ac:dyDescent="0.3"/>
    <row r="410" spans="1:7" s="58" customFormat="1" ht="6.75" customHeight="1" thickBot="1" x14ac:dyDescent="0.3">
      <c r="A410" s="57"/>
    </row>
    <row r="414" spans="1:7" ht="15.75" thickBot="1" x14ac:dyDescent="0.3">
      <c r="A414" s="108" t="s">
        <v>345</v>
      </c>
      <c r="B414" s="108"/>
      <c r="C414" s="108"/>
      <c r="D414" s="108"/>
      <c r="E414" s="108"/>
      <c r="F414" s="108"/>
      <c r="G414" s="108"/>
    </row>
    <row r="415" spans="1:7" x14ac:dyDescent="0.25">
      <c r="A415" s="109" t="s">
        <v>178</v>
      </c>
      <c r="B415" s="111" t="s">
        <v>179</v>
      </c>
      <c r="C415" s="111" t="s">
        <v>180</v>
      </c>
      <c r="D415" s="113" t="s">
        <v>181</v>
      </c>
      <c r="E415" s="111" t="s">
        <v>182</v>
      </c>
      <c r="F415" s="116" t="s">
        <v>183</v>
      </c>
      <c r="G415" s="111" t="s">
        <v>184</v>
      </c>
    </row>
    <row r="416" spans="1:7" ht="15.75" thickBot="1" x14ac:dyDescent="0.3">
      <c r="A416" s="110"/>
      <c r="B416" s="112"/>
      <c r="C416" s="112"/>
      <c r="D416" s="114"/>
      <c r="E416" s="115"/>
      <c r="F416" s="117"/>
      <c r="G416" s="115"/>
    </row>
    <row r="417" spans="1:11" ht="16.5" thickBot="1" x14ac:dyDescent="0.3">
      <c r="A417" s="12"/>
      <c r="B417" s="19"/>
      <c r="C417" s="13" t="s">
        <v>187</v>
      </c>
      <c r="D417" s="14" t="s">
        <v>188</v>
      </c>
      <c r="E417" s="15" t="s">
        <v>189</v>
      </c>
      <c r="F417" s="16" t="s">
        <v>448</v>
      </c>
      <c r="G417" s="17" t="s">
        <v>238</v>
      </c>
    </row>
    <row r="418" spans="1:11" ht="16.5" thickBot="1" x14ac:dyDescent="0.3">
      <c r="A418" s="18"/>
      <c r="B418" s="19" t="s">
        <v>240</v>
      </c>
      <c r="C418" s="42">
        <v>2695.45</v>
      </c>
      <c r="D418" s="20"/>
      <c r="E418" s="15" t="s">
        <v>194</v>
      </c>
      <c r="F418" s="16" t="s">
        <v>449</v>
      </c>
      <c r="G418" s="17" t="s">
        <v>243</v>
      </c>
    </row>
    <row r="419" spans="1:11" ht="16.5" thickBot="1" x14ac:dyDescent="0.3">
      <c r="A419" s="20"/>
      <c r="B419" s="19"/>
      <c r="C419" s="13"/>
      <c r="D419" s="20"/>
      <c r="E419" s="15" t="s">
        <v>200</v>
      </c>
      <c r="F419" s="16"/>
      <c r="G419" s="17"/>
    </row>
    <row r="420" spans="1:11" ht="16.5" thickBot="1" x14ac:dyDescent="0.3">
      <c r="A420" s="20"/>
      <c r="B420" s="19"/>
      <c r="C420" s="13"/>
      <c r="D420" s="20"/>
      <c r="E420" s="15" t="s">
        <v>203</v>
      </c>
      <c r="F420" s="16"/>
      <c r="G420" s="17"/>
      <c r="K420" s="107" t="s">
        <v>450</v>
      </c>
    </row>
    <row r="421" spans="1:11" ht="16.5" thickBot="1" x14ac:dyDescent="0.3">
      <c r="A421" s="20"/>
      <c r="B421" s="19"/>
      <c r="C421" s="13"/>
      <c r="D421" s="20"/>
      <c r="E421" s="28" t="s">
        <v>206</v>
      </c>
      <c r="F421" s="16"/>
      <c r="G421" s="17"/>
    </row>
    <row r="422" spans="1:11" ht="16.5" thickBot="1" x14ac:dyDescent="0.3">
      <c r="A422" s="20"/>
      <c r="B422" s="19"/>
      <c r="C422" s="13"/>
      <c r="D422" s="30" t="s">
        <v>210</v>
      </c>
      <c r="E422" s="31" t="s">
        <v>211</v>
      </c>
      <c r="F422" s="63"/>
      <c r="G422" s="17"/>
    </row>
    <row r="423" spans="1:11" ht="16.5" thickBot="1" x14ac:dyDescent="0.3">
      <c r="A423" s="20"/>
      <c r="B423" s="19"/>
      <c r="C423" s="43"/>
      <c r="D423" s="20"/>
      <c r="E423" s="15" t="s">
        <v>215</v>
      </c>
      <c r="F423" s="32"/>
      <c r="G423" s="17"/>
    </row>
    <row r="424" spans="1:11" ht="16.5" thickBot="1" x14ac:dyDescent="0.3">
      <c r="A424" s="20"/>
      <c r="B424" s="20"/>
      <c r="C424" s="43"/>
      <c r="D424" s="20"/>
      <c r="E424" s="15" t="s">
        <v>219</v>
      </c>
      <c r="F424" s="32"/>
      <c r="G424" s="17"/>
    </row>
    <row r="425" spans="1:11" ht="16.5" thickBot="1" x14ac:dyDescent="0.3">
      <c r="A425" s="20"/>
      <c r="B425" s="20"/>
      <c r="C425" s="43"/>
      <c r="D425" s="20"/>
      <c r="E425" s="15" t="s">
        <v>223</v>
      </c>
      <c r="F425" s="32"/>
      <c r="G425" s="17"/>
    </row>
    <row r="426" spans="1:11" ht="16.5" thickBot="1" x14ac:dyDescent="0.3">
      <c r="A426" s="20"/>
      <c r="B426" s="20"/>
      <c r="C426" s="43"/>
      <c r="D426" s="36" t="s">
        <v>227</v>
      </c>
      <c r="E426" s="15" t="s">
        <v>228</v>
      </c>
      <c r="F426" s="37"/>
      <c r="G426" s="17"/>
    </row>
    <row r="427" spans="1:11" ht="16.5" thickBot="1" x14ac:dyDescent="0.3">
      <c r="A427" s="20"/>
      <c r="B427" s="20"/>
      <c r="C427" s="43"/>
      <c r="D427" s="20"/>
      <c r="E427" s="28" t="s">
        <v>232</v>
      </c>
      <c r="F427" s="37"/>
      <c r="G427" s="17"/>
    </row>
    <row r="428" spans="1:11" ht="16.5" thickBot="1" x14ac:dyDescent="0.3">
      <c r="A428" s="20"/>
      <c r="B428" s="20"/>
      <c r="C428" s="43"/>
      <c r="D428" s="20"/>
      <c r="E428" s="41" t="s">
        <v>236</v>
      </c>
      <c r="F428" s="37"/>
      <c r="G428" s="17"/>
    </row>
    <row r="429" spans="1:11" ht="16.5" thickBot="1" x14ac:dyDescent="0.3">
      <c r="A429" s="20"/>
      <c r="B429" s="20"/>
      <c r="C429" s="43"/>
      <c r="D429" s="20"/>
      <c r="E429" s="15" t="s">
        <v>241</v>
      </c>
      <c r="F429" s="37"/>
      <c r="G429" s="17"/>
    </row>
    <row r="430" spans="1:11" ht="16.5" thickBot="1" x14ac:dyDescent="0.3">
      <c r="A430" s="20"/>
      <c r="B430" s="20"/>
      <c r="C430" s="43"/>
      <c r="D430" s="20"/>
      <c r="E430" s="15" t="s">
        <v>245</v>
      </c>
      <c r="F430" s="37"/>
      <c r="G430" s="17"/>
    </row>
    <row r="431" spans="1:11" ht="16.5" thickBot="1" x14ac:dyDescent="0.3">
      <c r="A431" s="20"/>
      <c r="B431" s="20"/>
      <c r="C431" s="43"/>
      <c r="D431" s="20"/>
      <c r="E431" s="28"/>
      <c r="F431" s="37"/>
      <c r="G431" s="45"/>
    </row>
    <row r="432" spans="1:11" ht="15.75" x14ac:dyDescent="0.25">
      <c r="A432" s="20"/>
      <c r="B432" s="20"/>
      <c r="C432" s="46">
        <f>SUM(C417:C431)</f>
        <v>2695.45</v>
      </c>
      <c r="D432" s="20"/>
      <c r="E432" s="20"/>
      <c r="F432" s="20"/>
      <c r="G432" s="20"/>
    </row>
    <row r="433" spans="1:7" ht="15.75" x14ac:dyDescent="0.25">
      <c r="A433" s="20"/>
      <c r="B433" s="20"/>
      <c r="C433" s="46"/>
      <c r="D433" s="20"/>
      <c r="E433" s="20"/>
      <c r="F433" s="20"/>
      <c r="G433" s="20"/>
    </row>
    <row r="434" spans="1:7" x14ac:dyDescent="0.25">
      <c r="C434" s="48"/>
    </row>
    <row r="435" spans="1:7" ht="15.75" x14ac:dyDescent="0.25">
      <c r="B435" s="49"/>
      <c r="C435" s="50">
        <f>'DATOS ALUMNOS'!G121</f>
        <v>10625</v>
      </c>
      <c r="D435" s="20"/>
      <c r="E435" s="20"/>
      <c r="F435" s="20"/>
      <c r="G435" s="20"/>
    </row>
    <row r="436" spans="1:7" x14ac:dyDescent="0.25">
      <c r="B436" s="11" t="s">
        <v>252</v>
      </c>
      <c r="C436" s="52">
        <f>+C435-C418</f>
        <v>7929.55</v>
      </c>
      <c r="D436" s="20"/>
      <c r="E436" s="20"/>
      <c r="F436" s="20"/>
      <c r="G436" s="20"/>
    </row>
    <row r="437" spans="1:7" x14ac:dyDescent="0.25">
      <c r="B437" s="11" t="s">
        <v>254</v>
      </c>
      <c r="C437" s="53">
        <f>C436/1.08</f>
        <v>7342.1759259259252</v>
      </c>
      <c r="D437" s="20"/>
      <c r="E437" s="20"/>
      <c r="F437" s="20"/>
      <c r="G437" s="20"/>
    </row>
    <row r="438" spans="1:7" ht="15.75" thickBot="1" x14ac:dyDescent="0.3">
      <c r="B438" s="11" t="s">
        <v>256</v>
      </c>
      <c r="C438" s="53">
        <f>+C437*0.16</f>
        <v>1174.7481481481479</v>
      </c>
      <c r="D438" s="20"/>
      <c r="E438" s="20"/>
      <c r="F438" s="20"/>
      <c r="G438" s="20"/>
    </row>
    <row r="439" spans="1:7" ht="19.5" thickBot="1" x14ac:dyDescent="0.35">
      <c r="A439" s="47"/>
      <c r="B439" s="47" t="s">
        <v>257</v>
      </c>
      <c r="C439" s="56">
        <f>+C437+C438</f>
        <v>8516.9240740740734</v>
      </c>
      <c r="D439" s="20"/>
      <c r="E439" s="20"/>
      <c r="F439" s="20"/>
      <c r="G439" s="20"/>
    </row>
  </sheetData>
  <mergeCells count="107">
    <mergeCell ref="A414:G414"/>
    <mergeCell ref="A415:A416"/>
    <mergeCell ref="B415:B416"/>
    <mergeCell ref="C415:C416"/>
    <mergeCell ref="D415:D416"/>
    <mergeCell ref="E415:E416"/>
    <mergeCell ref="F415:F416"/>
    <mergeCell ref="G415:G416"/>
    <mergeCell ref="A379:G379"/>
    <mergeCell ref="A380:A381"/>
    <mergeCell ref="B380:B381"/>
    <mergeCell ref="C380:C381"/>
    <mergeCell ref="D380:D381"/>
    <mergeCell ref="E380:E381"/>
    <mergeCell ref="F380:F381"/>
    <mergeCell ref="G380:G381"/>
    <mergeCell ref="A343:G343"/>
    <mergeCell ref="A344:A345"/>
    <mergeCell ref="B344:B345"/>
    <mergeCell ref="C344:C345"/>
    <mergeCell ref="D344:D345"/>
    <mergeCell ref="E344:E345"/>
    <mergeCell ref="F344:F345"/>
    <mergeCell ref="G344:G345"/>
    <mergeCell ref="A310:G310"/>
    <mergeCell ref="A311:A312"/>
    <mergeCell ref="B311:B312"/>
    <mergeCell ref="C311:C312"/>
    <mergeCell ref="D311:D312"/>
    <mergeCell ref="E311:E312"/>
    <mergeCell ref="F311:F312"/>
    <mergeCell ref="G311:G312"/>
    <mergeCell ref="A275:G275"/>
    <mergeCell ref="A276:A277"/>
    <mergeCell ref="B276:B277"/>
    <mergeCell ref="C276:C277"/>
    <mergeCell ref="D276:D277"/>
    <mergeCell ref="E276:E277"/>
    <mergeCell ref="F276:F277"/>
    <mergeCell ref="G276:G277"/>
    <mergeCell ref="A239:G239"/>
    <mergeCell ref="A240:A241"/>
    <mergeCell ref="B240:B241"/>
    <mergeCell ref="C240:C241"/>
    <mergeCell ref="D240:D241"/>
    <mergeCell ref="E240:E241"/>
    <mergeCell ref="F240:F241"/>
    <mergeCell ref="G240:G241"/>
    <mergeCell ref="A203:G203"/>
    <mergeCell ref="A204:A205"/>
    <mergeCell ref="B204:B205"/>
    <mergeCell ref="C204:C205"/>
    <mergeCell ref="D204:D205"/>
    <mergeCell ref="E204:E205"/>
    <mergeCell ref="F204:F205"/>
    <mergeCell ref="G204:G205"/>
    <mergeCell ref="A168:G168"/>
    <mergeCell ref="A169:A170"/>
    <mergeCell ref="B169:B170"/>
    <mergeCell ref="C169:C170"/>
    <mergeCell ref="D169:D170"/>
    <mergeCell ref="E169:E170"/>
    <mergeCell ref="F169:F170"/>
    <mergeCell ref="G169:G170"/>
    <mergeCell ref="A133:A134"/>
    <mergeCell ref="B133:B134"/>
    <mergeCell ref="C133:C134"/>
    <mergeCell ref="D133:D134"/>
    <mergeCell ref="E133:E134"/>
    <mergeCell ref="F133:F134"/>
    <mergeCell ref="G133:G134"/>
    <mergeCell ref="A95:G95"/>
    <mergeCell ref="A96:A97"/>
    <mergeCell ref="B96:B97"/>
    <mergeCell ref="C96:C97"/>
    <mergeCell ref="D96:D97"/>
    <mergeCell ref="E96:E97"/>
    <mergeCell ref="F96:F97"/>
    <mergeCell ref="G96:G97"/>
    <mergeCell ref="A64:G64"/>
    <mergeCell ref="A65:A66"/>
    <mergeCell ref="B65:B66"/>
    <mergeCell ref="C65:C66"/>
    <mergeCell ref="D65:D66"/>
    <mergeCell ref="E65:E66"/>
    <mergeCell ref="F65:F66"/>
    <mergeCell ref="G65:G66"/>
    <mergeCell ref="A132:G132"/>
    <mergeCell ref="L5:N5"/>
    <mergeCell ref="A33:G33"/>
    <mergeCell ref="K33:L33"/>
    <mergeCell ref="A34:A35"/>
    <mergeCell ref="B34:B35"/>
    <mergeCell ref="C34:C35"/>
    <mergeCell ref="D34:D35"/>
    <mergeCell ref="E34:E35"/>
    <mergeCell ref="F34:F35"/>
    <mergeCell ref="G34:G35"/>
    <mergeCell ref="A2:G2"/>
    <mergeCell ref="A3:A4"/>
    <mergeCell ref="B3:B4"/>
    <mergeCell ref="C3:C4"/>
    <mergeCell ref="D3:D4"/>
    <mergeCell ref="E3:E4"/>
    <mergeCell ref="F3:F4"/>
    <mergeCell ref="G3:G4"/>
    <mergeCell ref="L4:N4"/>
  </mergeCells>
  <conditionalFormatting sqref="G5:G19">
    <cfRule type="containsBlanks" dxfId="23" priority="28">
      <formula>LEN(TRIM(G5))=0</formula>
    </cfRule>
  </conditionalFormatting>
  <conditionalFormatting sqref="G36:G48 G50">
    <cfRule type="containsBlanks" dxfId="22" priority="26">
      <formula>LEN(TRIM(G36))=0</formula>
    </cfRule>
  </conditionalFormatting>
  <conditionalFormatting sqref="G67:G79 G81">
    <cfRule type="containsBlanks" dxfId="21" priority="22">
      <formula>LEN(TRIM(G67))=0</formula>
    </cfRule>
  </conditionalFormatting>
  <conditionalFormatting sqref="G98:G110 G112">
    <cfRule type="containsBlanks" dxfId="20" priority="20">
      <formula>LEN(TRIM(G98))=0</formula>
    </cfRule>
  </conditionalFormatting>
  <conditionalFormatting sqref="G135:G141 G143:G149">
    <cfRule type="containsBlanks" dxfId="19" priority="18">
      <formula>LEN(TRIM(G135))=0</formula>
    </cfRule>
  </conditionalFormatting>
  <conditionalFormatting sqref="G171:G177 G179:G185">
    <cfRule type="containsBlanks" dxfId="18" priority="33">
      <formula>LEN(TRIM(G171))=0</formula>
    </cfRule>
  </conditionalFormatting>
  <conditionalFormatting sqref="G206:G212 G214:G220">
    <cfRule type="containsBlanks" dxfId="17" priority="32">
      <formula>LEN(TRIM(G206))=0</formula>
    </cfRule>
  </conditionalFormatting>
  <conditionalFormatting sqref="G242:G248 G250:G256">
    <cfRule type="containsBlanks" dxfId="16" priority="24">
      <formula>LEN(TRIM(G242))=0</formula>
    </cfRule>
  </conditionalFormatting>
  <conditionalFormatting sqref="G278:G292">
    <cfRule type="containsBlanks" dxfId="15" priority="16">
      <formula>LEN(TRIM(G278))=0</formula>
    </cfRule>
  </conditionalFormatting>
  <conditionalFormatting sqref="G313 G315:G327">
    <cfRule type="containsBlanks" dxfId="14" priority="15">
      <formula>LEN(TRIM(G313))=0</formula>
    </cfRule>
  </conditionalFormatting>
  <conditionalFormatting sqref="G346 G348:G360">
    <cfRule type="containsBlanks" dxfId="13" priority="14">
      <formula>LEN(TRIM(G346))=0</formula>
    </cfRule>
  </conditionalFormatting>
  <conditionalFormatting sqref="G382 G384:G396">
    <cfRule type="containsBlanks" dxfId="12" priority="13">
      <formula>LEN(TRIM(G382))=0</formula>
    </cfRule>
  </conditionalFormatting>
  <conditionalFormatting sqref="G417 G419:G431">
    <cfRule type="containsBlanks" dxfId="11" priority="12">
      <formula>LEN(TRIM(G417))=0</formula>
    </cfRule>
  </conditionalFormatting>
  <conditionalFormatting sqref="G49">
    <cfRule type="containsBlanks" dxfId="10" priority="11">
      <formula>LEN(TRIM(G49))=0</formula>
    </cfRule>
  </conditionalFormatting>
  <conditionalFormatting sqref="G80">
    <cfRule type="containsBlanks" dxfId="9" priority="10">
      <formula>LEN(TRIM(G80))=0</formula>
    </cfRule>
  </conditionalFormatting>
  <conditionalFormatting sqref="G111">
    <cfRule type="containsBlanks" dxfId="8" priority="9">
      <formula>LEN(TRIM(G111))=0</formula>
    </cfRule>
  </conditionalFormatting>
  <conditionalFormatting sqref="G142">
    <cfRule type="containsBlanks" dxfId="7" priority="8">
      <formula>LEN(TRIM(G142))=0</formula>
    </cfRule>
  </conditionalFormatting>
  <conditionalFormatting sqref="G178">
    <cfRule type="containsBlanks" dxfId="6" priority="7">
      <formula>LEN(TRIM(G178))=0</formula>
    </cfRule>
  </conditionalFormatting>
  <conditionalFormatting sqref="G213">
    <cfRule type="containsBlanks" dxfId="5" priority="6">
      <formula>LEN(TRIM(G213))=0</formula>
    </cfRule>
  </conditionalFormatting>
  <conditionalFormatting sqref="G249">
    <cfRule type="containsBlanks" dxfId="4" priority="5">
      <formula>LEN(TRIM(G249))=0</formula>
    </cfRule>
  </conditionalFormatting>
  <conditionalFormatting sqref="G314">
    <cfRule type="containsBlanks" dxfId="3" priority="4">
      <formula>LEN(TRIM(G314))=0</formula>
    </cfRule>
  </conditionalFormatting>
  <conditionalFormatting sqref="G347">
    <cfRule type="containsBlanks" dxfId="2" priority="3">
      <formula>LEN(TRIM(G347))=0</formula>
    </cfRule>
  </conditionalFormatting>
  <conditionalFormatting sqref="G383">
    <cfRule type="containsBlanks" dxfId="1" priority="2">
      <formula>LEN(TRIM(G383))=0</formula>
    </cfRule>
  </conditionalFormatting>
  <conditionalFormatting sqref="G418">
    <cfRule type="containsBlanks" dxfId="0" priority="1">
      <formula>LEN(TRIM(G418))=0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116" zoomScale="86" zoomScaleNormal="86" workbookViewId="0">
      <selection activeCell="G138" sqref="G138"/>
    </sheetView>
  </sheetViews>
  <sheetFormatPr baseColWidth="10" defaultColWidth="11.42578125" defaultRowHeight="15" x14ac:dyDescent="0.25"/>
  <cols>
    <col min="1" max="1" width="11.42578125" style="92"/>
    <col min="2" max="2" width="11.42578125" style="67"/>
    <col min="3" max="3" width="49.28515625" style="67" bestFit="1" customWidth="1"/>
    <col min="4" max="4" width="28.28515625" style="67" bestFit="1" customWidth="1"/>
    <col min="5" max="5" width="27.28515625" style="67" customWidth="1"/>
    <col min="6" max="6" width="11.42578125" style="67"/>
    <col min="7" max="7" width="17.5703125" style="67" customWidth="1"/>
    <col min="8" max="8" width="11.42578125" style="67"/>
    <col min="9" max="9" width="30.28515625" style="67" customWidth="1"/>
    <col min="10" max="10" width="11.42578125" style="67"/>
    <col min="11" max="11" width="17.42578125" style="67" customWidth="1"/>
    <col min="12" max="12" width="16.85546875" style="67" customWidth="1"/>
    <col min="13" max="16384" width="11.42578125" style="67"/>
  </cols>
  <sheetData>
    <row r="1" spans="1:9" x14ac:dyDescent="0.25">
      <c r="A1" s="64"/>
      <c r="B1" s="65"/>
      <c r="C1" s="66" t="s">
        <v>346</v>
      </c>
      <c r="D1" s="66"/>
      <c r="E1" s="66"/>
      <c r="F1" s="66"/>
      <c r="G1" s="65"/>
      <c r="H1" s="65"/>
      <c r="I1" s="65"/>
    </row>
    <row r="2" spans="1:9" x14ac:dyDescent="0.25">
      <c r="A2" s="64"/>
      <c r="B2" s="68" t="s">
        <v>347</v>
      </c>
      <c r="C2" s="69" t="s">
        <v>348</v>
      </c>
      <c r="D2" s="69"/>
      <c r="E2" s="69"/>
      <c r="F2" s="69"/>
      <c r="G2" s="65"/>
      <c r="H2" s="65"/>
      <c r="I2" s="65"/>
    </row>
    <row r="3" spans="1:9" x14ac:dyDescent="0.25">
      <c r="A3" s="64"/>
      <c r="B3" s="68" t="s">
        <v>349</v>
      </c>
      <c r="C3" s="66" t="s">
        <v>350</v>
      </c>
      <c r="D3" s="66"/>
      <c r="E3" s="66"/>
      <c r="F3" s="66"/>
      <c r="G3" s="65"/>
      <c r="H3" s="65"/>
      <c r="I3" s="65"/>
    </row>
    <row r="4" spans="1:9" x14ac:dyDescent="0.25">
      <c r="A4" s="64"/>
      <c r="B4" s="68"/>
      <c r="C4" s="66"/>
      <c r="D4" s="66"/>
      <c r="E4" s="66"/>
      <c r="F4" s="66"/>
      <c r="G4" s="65"/>
      <c r="H4" s="65"/>
      <c r="I4" s="65"/>
    </row>
    <row r="6" spans="1:9" ht="15.75" thickBot="1" x14ac:dyDescent="0.3">
      <c r="A6" s="64"/>
      <c r="B6" s="70" t="s">
        <v>186</v>
      </c>
      <c r="C6" s="65"/>
      <c r="D6" s="65"/>
      <c r="E6" s="65"/>
      <c r="F6" s="65"/>
      <c r="G6" s="65"/>
      <c r="H6" s="65"/>
      <c r="I6" s="65"/>
    </row>
    <row r="7" spans="1:9" ht="30" x14ac:dyDescent="0.25">
      <c r="A7" s="71" t="s">
        <v>351</v>
      </c>
      <c r="B7" s="72" t="s">
        <v>352</v>
      </c>
      <c r="C7" s="73" t="s">
        <v>353</v>
      </c>
      <c r="D7" s="74" t="s">
        <v>354</v>
      </c>
      <c r="E7" s="71" t="s">
        <v>355</v>
      </c>
      <c r="F7" s="71" t="s">
        <v>356</v>
      </c>
      <c r="G7" s="75" t="s">
        <v>357</v>
      </c>
      <c r="H7" s="73" t="s">
        <v>347</v>
      </c>
      <c r="I7" s="76" t="s">
        <v>358</v>
      </c>
    </row>
    <row r="8" spans="1:9" x14ac:dyDescent="0.25">
      <c r="A8" s="77">
        <v>1</v>
      </c>
      <c r="B8" s="78"/>
      <c r="C8" s="80" t="s">
        <v>376</v>
      </c>
      <c r="D8" s="79" t="s">
        <v>360</v>
      </c>
      <c r="E8" s="79" t="s">
        <v>365</v>
      </c>
      <c r="F8" s="78"/>
      <c r="G8" s="81">
        <v>6298</v>
      </c>
      <c r="H8" s="82"/>
      <c r="I8" s="78"/>
    </row>
    <row r="9" spans="1:9" x14ac:dyDescent="0.25">
      <c r="A9" s="77">
        <v>2</v>
      </c>
      <c r="B9" s="78"/>
      <c r="C9" s="80" t="s">
        <v>377</v>
      </c>
      <c r="D9" s="79" t="s">
        <v>360</v>
      </c>
      <c r="E9" s="79" t="s">
        <v>365</v>
      </c>
      <c r="F9" s="78"/>
      <c r="G9" s="81">
        <v>6700</v>
      </c>
      <c r="H9" s="82"/>
      <c r="I9" s="78"/>
    </row>
    <row r="10" spans="1:9" x14ac:dyDescent="0.25">
      <c r="A10" s="77">
        <v>3</v>
      </c>
      <c r="B10" s="78"/>
      <c r="C10" s="80" t="s">
        <v>379</v>
      </c>
      <c r="D10" s="79" t="s">
        <v>360</v>
      </c>
      <c r="E10" s="79" t="s">
        <v>367</v>
      </c>
      <c r="F10" s="78"/>
      <c r="G10" s="81">
        <v>5105</v>
      </c>
      <c r="H10" s="82"/>
      <c r="I10" s="78"/>
    </row>
    <row r="11" spans="1:9" x14ac:dyDescent="0.25">
      <c r="A11" s="77">
        <v>4</v>
      </c>
      <c r="B11" s="78"/>
      <c r="C11" s="80" t="s">
        <v>381</v>
      </c>
      <c r="D11" s="79" t="s">
        <v>360</v>
      </c>
      <c r="E11" s="79" t="s">
        <v>365</v>
      </c>
      <c r="F11" s="78"/>
      <c r="G11" s="81">
        <v>6700</v>
      </c>
      <c r="H11" s="82"/>
      <c r="I11" s="78"/>
    </row>
    <row r="12" spans="1:9" x14ac:dyDescent="0.25">
      <c r="A12" s="77">
        <v>5</v>
      </c>
      <c r="B12" s="78"/>
      <c r="C12" s="80" t="s">
        <v>359</v>
      </c>
      <c r="D12" s="79" t="s">
        <v>360</v>
      </c>
      <c r="E12" s="79" t="s">
        <v>365</v>
      </c>
      <c r="F12" s="78"/>
      <c r="G12" s="81">
        <v>6700</v>
      </c>
      <c r="H12" s="82"/>
      <c r="I12" s="78"/>
    </row>
    <row r="13" spans="1:9" x14ac:dyDescent="0.25">
      <c r="A13" s="64"/>
      <c r="B13" s="65"/>
      <c r="C13" s="65"/>
      <c r="D13" s="65"/>
      <c r="E13" s="65"/>
      <c r="F13" s="65"/>
      <c r="G13" s="83"/>
      <c r="H13" s="65"/>
      <c r="I13" s="65"/>
    </row>
    <row r="14" spans="1:9" x14ac:dyDescent="0.25">
      <c r="A14" s="64"/>
      <c r="B14" s="65"/>
      <c r="C14" s="65"/>
      <c r="D14" s="65"/>
      <c r="E14" s="127" t="s">
        <v>362</v>
      </c>
      <c r="F14" s="127"/>
      <c r="G14" s="84">
        <f>SUM(G8:G12)</f>
        <v>31503</v>
      </c>
      <c r="H14" s="85"/>
      <c r="I14" s="65"/>
    </row>
    <row r="15" spans="1:9" ht="24" customHeight="1" x14ac:dyDescent="0.25">
      <c r="A15" s="64"/>
      <c r="B15" s="65"/>
      <c r="C15" s="65"/>
      <c r="D15" s="65"/>
      <c r="E15" s="86"/>
      <c r="F15" s="86"/>
      <c r="G15" s="83"/>
      <c r="H15" s="65"/>
      <c r="I15" s="65"/>
    </row>
    <row r="16" spans="1:9" ht="15.75" thickBot="1" x14ac:dyDescent="0.3">
      <c r="A16" s="64"/>
      <c r="B16" s="70" t="s">
        <v>226</v>
      </c>
      <c r="C16" s="65"/>
      <c r="D16" s="65"/>
      <c r="E16" s="65"/>
      <c r="F16" s="65"/>
      <c r="G16" s="65"/>
      <c r="H16" s="65"/>
      <c r="I16" s="65"/>
    </row>
    <row r="17" spans="1:9" ht="30" x14ac:dyDescent="0.25">
      <c r="A17" s="71" t="s">
        <v>351</v>
      </c>
      <c r="B17" s="72" t="s">
        <v>352</v>
      </c>
      <c r="C17" s="73" t="s">
        <v>353</v>
      </c>
      <c r="D17" s="74" t="s">
        <v>354</v>
      </c>
      <c r="E17" s="71" t="s">
        <v>355</v>
      </c>
      <c r="F17" s="71" t="s">
        <v>356</v>
      </c>
      <c r="G17" s="75" t="s">
        <v>357</v>
      </c>
      <c r="H17" s="73" t="s">
        <v>347</v>
      </c>
      <c r="I17" s="76" t="s">
        <v>358</v>
      </c>
    </row>
    <row r="18" spans="1:9" x14ac:dyDescent="0.25">
      <c r="A18" s="77">
        <v>1</v>
      </c>
      <c r="B18" s="78"/>
      <c r="C18" s="87" t="s">
        <v>391</v>
      </c>
      <c r="D18" s="79" t="s">
        <v>360</v>
      </c>
      <c r="E18" s="79" t="s">
        <v>365</v>
      </c>
      <c r="F18" s="78"/>
      <c r="G18" s="81">
        <v>3825</v>
      </c>
      <c r="H18" s="82"/>
      <c r="I18" s="78"/>
    </row>
    <row r="19" spans="1:9" x14ac:dyDescent="0.25">
      <c r="A19" s="77">
        <v>2</v>
      </c>
      <c r="B19" s="78"/>
      <c r="C19" s="80" t="s">
        <v>391</v>
      </c>
      <c r="D19" s="79" t="s">
        <v>360</v>
      </c>
      <c r="E19" s="79" t="s">
        <v>390</v>
      </c>
      <c r="F19" s="78"/>
      <c r="G19" s="81">
        <v>405</v>
      </c>
      <c r="H19" s="82"/>
      <c r="I19" s="78"/>
    </row>
    <row r="20" spans="1:9" x14ac:dyDescent="0.25">
      <c r="A20" s="77">
        <v>3</v>
      </c>
      <c r="B20" s="78"/>
      <c r="C20" s="80" t="s">
        <v>363</v>
      </c>
      <c r="D20" s="79" t="s">
        <v>360</v>
      </c>
      <c r="E20" s="79" t="s">
        <v>365</v>
      </c>
      <c r="F20" s="78"/>
      <c r="G20" s="81">
        <v>6016</v>
      </c>
      <c r="H20" s="82"/>
      <c r="I20" s="78"/>
    </row>
    <row r="21" spans="1:9" x14ac:dyDescent="0.25">
      <c r="A21" s="77">
        <v>4</v>
      </c>
      <c r="B21" s="78"/>
      <c r="C21" s="80" t="s">
        <v>363</v>
      </c>
      <c r="D21" s="79" t="s">
        <v>360</v>
      </c>
      <c r="E21" s="79" t="s">
        <v>365</v>
      </c>
      <c r="F21" s="78"/>
      <c r="G21" s="81">
        <v>366</v>
      </c>
      <c r="H21" s="82"/>
      <c r="I21" s="78"/>
    </row>
    <row r="22" spans="1:9" x14ac:dyDescent="0.25">
      <c r="A22" s="64"/>
      <c r="B22" s="65"/>
      <c r="C22" s="65"/>
      <c r="D22" s="88"/>
      <c r="E22" s="88"/>
      <c r="F22" s="65"/>
      <c r="G22" s="89"/>
      <c r="H22" s="88"/>
      <c r="I22" s="65"/>
    </row>
    <row r="23" spans="1:9" x14ac:dyDescent="0.25">
      <c r="A23" s="64"/>
      <c r="B23" s="65"/>
      <c r="C23" s="65"/>
      <c r="D23" s="65"/>
      <c r="E23" s="127" t="s">
        <v>362</v>
      </c>
      <c r="F23" s="127"/>
      <c r="G23" s="84">
        <f>SUM(G18:G21)</f>
        <v>10612</v>
      </c>
      <c r="H23" s="85"/>
      <c r="I23" s="65"/>
    </row>
    <row r="24" spans="1:9" x14ac:dyDescent="0.25">
      <c r="A24" s="64"/>
      <c r="B24" s="65"/>
      <c r="C24" s="65"/>
      <c r="D24" s="65"/>
      <c r="E24" s="86"/>
      <c r="F24" s="86"/>
      <c r="G24" s="65"/>
      <c r="H24" s="65"/>
      <c r="I24" s="65"/>
    </row>
    <row r="25" spans="1:9" x14ac:dyDescent="0.25">
      <c r="A25" s="64"/>
      <c r="B25" s="65"/>
      <c r="C25" s="65"/>
      <c r="D25" s="65"/>
      <c r="E25" s="86"/>
      <c r="F25" s="86"/>
      <c r="G25" s="65"/>
      <c r="H25" s="65"/>
      <c r="I25" s="65"/>
    </row>
    <row r="26" spans="1:9" x14ac:dyDescent="0.25">
      <c r="A26" s="64"/>
      <c r="B26" s="65"/>
      <c r="C26" s="65"/>
      <c r="D26" s="65"/>
      <c r="E26" s="86"/>
      <c r="F26" s="86"/>
      <c r="G26" s="65"/>
      <c r="H26" s="65"/>
      <c r="I26" s="65"/>
    </row>
    <row r="27" spans="1:9" x14ac:dyDescent="0.25">
      <c r="A27" s="64"/>
      <c r="B27" s="65"/>
      <c r="C27" s="65"/>
      <c r="D27" s="65"/>
      <c r="E27" s="86"/>
      <c r="F27" s="86"/>
      <c r="G27" s="65"/>
      <c r="H27" s="65"/>
      <c r="I27" s="65"/>
    </row>
    <row r="28" spans="1:9" ht="15.75" thickBot="1" x14ac:dyDescent="0.3">
      <c r="A28" s="64"/>
      <c r="B28" s="70" t="s">
        <v>246</v>
      </c>
      <c r="C28" s="65"/>
      <c r="D28" s="65"/>
      <c r="E28" s="65"/>
      <c r="F28" s="65"/>
      <c r="G28" s="65"/>
      <c r="H28" s="65"/>
      <c r="I28" s="65"/>
    </row>
    <row r="29" spans="1:9" ht="30" x14ac:dyDescent="0.25">
      <c r="A29" s="71" t="s">
        <v>351</v>
      </c>
      <c r="B29" s="72" t="s">
        <v>352</v>
      </c>
      <c r="C29" s="73" t="s">
        <v>353</v>
      </c>
      <c r="D29" s="74" t="s">
        <v>354</v>
      </c>
      <c r="E29" s="71" t="s">
        <v>355</v>
      </c>
      <c r="F29" s="71" t="s">
        <v>356</v>
      </c>
      <c r="G29" s="75" t="s">
        <v>357</v>
      </c>
      <c r="H29" s="73" t="s">
        <v>347</v>
      </c>
      <c r="I29" s="76" t="s">
        <v>358</v>
      </c>
    </row>
    <row r="30" spans="1:9" x14ac:dyDescent="0.25">
      <c r="A30" s="77">
        <v>1</v>
      </c>
      <c r="B30" s="78"/>
      <c r="C30" s="80" t="s">
        <v>364</v>
      </c>
      <c r="D30" s="79" t="s">
        <v>360</v>
      </c>
      <c r="E30" s="79" t="s">
        <v>389</v>
      </c>
      <c r="F30" s="78"/>
      <c r="G30" s="81">
        <v>6250</v>
      </c>
      <c r="H30" s="82"/>
      <c r="I30" s="78"/>
    </row>
    <row r="31" spans="1:9" x14ac:dyDescent="0.25">
      <c r="A31" s="77">
        <v>2</v>
      </c>
      <c r="B31" s="78"/>
      <c r="C31" s="80"/>
      <c r="D31" s="79" t="s">
        <v>360</v>
      </c>
      <c r="E31" s="79"/>
      <c r="F31" s="78"/>
      <c r="G31" s="81"/>
      <c r="H31" s="82"/>
      <c r="I31" s="78"/>
    </row>
    <row r="32" spans="1:9" x14ac:dyDescent="0.25">
      <c r="A32" s="64"/>
      <c r="B32" s="65"/>
      <c r="C32" s="65"/>
      <c r="D32" s="88"/>
      <c r="E32" s="88"/>
      <c r="F32" s="65"/>
      <c r="G32" s="89"/>
      <c r="H32" s="88"/>
      <c r="I32" s="65"/>
    </row>
    <row r="33" spans="1:9" x14ac:dyDescent="0.25">
      <c r="A33" s="64"/>
      <c r="B33" s="65"/>
      <c r="C33" s="65"/>
      <c r="D33" s="65"/>
      <c r="E33" s="127" t="s">
        <v>362</v>
      </c>
      <c r="F33" s="127"/>
      <c r="G33" s="84">
        <f>SUM(G30:G31)</f>
        <v>6250</v>
      </c>
      <c r="H33" s="85"/>
      <c r="I33" s="65"/>
    </row>
    <row r="34" spans="1:9" x14ac:dyDescent="0.25">
      <c r="A34" s="64"/>
      <c r="B34" s="65"/>
      <c r="C34" s="65"/>
      <c r="D34" s="65"/>
      <c r="E34" s="86"/>
      <c r="F34" s="86"/>
      <c r="G34" s="65"/>
      <c r="H34" s="65"/>
      <c r="I34" s="65"/>
    </row>
    <row r="35" spans="1:9" ht="15.75" thickBot="1" x14ac:dyDescent="0.3">
      <c r="A35" s="64"/>
      <c r="B35" s="70" t="s">
        <v>214</v>
      </c>
      <c r="C35" s="65"/>
      <c r="D35" s="65"/>
      <c r="E35" s="65"/>
      <c r="F35" s="65"/>
      <c r="G35" s="65"/>
      <c r="H35" s="65"/>
      <c r="I35" s="65"/>
    </row>
    <row r="36" spans="1:9" ht="30" x14ac:dyDescent="0.25">
      <c r="A36" s="71" t="s">
        <v>351</v>
      </c>
      <c r="B36" s="72" t="s">
        <v>352</v>
      </c>
      <c r="C36" s="73" t="s">
        <v>353</v>
      </c>
      <c r="D36" s="74" t="s">
        <v>354</v>
      </c>
      <c r="E36" s="71" t="s">
        <v>355</v>
      </c>
      <c r="F36" s="71" t="s">
        <v>356</v>
      </c>
      <c r="G36" s="75" t="s">
        <v>357</v>
      </c>
      <c r="H36" s="73" t="s">
        <v>347</v>
      </c>
      <c r="I36" s="76" t="s">
        <v>358</v>
      </c>
    </row>
    <row r="37" spans="1:9" x14ac:dyDescent="0.25">
      <c r="A37" s="77">
        <v>1</v>
      </c>
      <c r="B37" s="78"/>
      <c r="C37" s="80" t="s">
        <v>366</v>
      </c>
      <c r="D37" s="79" t="s">
        <v>360</v>
      </c>
      <c r="E37" s="79" t="s">
        <v>365</v>
      </c>
      <c r="F37" s="78"/>
      <c r="G37" s="81">
        <v>4512</v>
      </c>
      <c r="H37" s="82"/>
      <c r="I37" s="78"/>
    </row>
    <row r="38" spans="1:9" x14ac:dyDescent="0.25">
      <c r="A38" s="77"/>
      <c r="B38" s="78"/>
      <c r="C38" s="80" t="s">
        <v>422</v>
      </c>
      <c r="D38" s="79" t="s">
        <v>360</v>
      </c>
      <c r="E38" s="79" t="s">
        <v>365</v>
      </c>
      <c r="F38" s="78"/>
      <c r="G38" s="81">
        <v>150</v>
      </c>
      <c r="H38" s="82"/>
      <c r="I38" s="78"/>
    </row>
    <row r="39" spans="1:9" x14ac:dyDescent="0.25">
      <c r="A39" s="77"/>
      <c r="B39" s="78"/>
      <c r="C39" s="80" t="s">
        <v>424</v>
      </c>
      <c r="D39" s="79" t="s">
        <v>360</v>
      </c>
      <c r="E39" s="79" t="s">
        <v>365</v>
      </c>
      <c r="F39" s="78"/>
      <c r="G39" s="81">
        <v>2400</v>
      </c>
      <c r="H39" s="82"/>
      <c r="I39" s="78"/>
    </row>
    <row r="40" spans="1:9" x14ac:dyDescent="0.25">
      <c r="A40" s="77"/>
      <c r="B40" s="78"/>
      <c r="C40" s="80" t="s">
        <v>422</v>
      </c>
      <c r="D40" s="79" t="s">
        <v>360</v>
      </c>
      <c r="E40" s="79" t="s">
        <v>365</v>
      </c>
      <c r="F40" s="78"/>
      <c r="G40" s="81">
        <v>6700</v>
      </c>
      <c r="H40" s="82"/>
      <c r="I40" s="78"/>
    </row>
    <row r="41" spans="1:9" x14ac:dyDescent="0.25">
      <c r="A41" s="77"/>
      <c r="B41" s="78"/>
      <c r="C41" s="80"/>
      <c r="D41" s="79" t="s">
        <v>360</v>
      </c>
      <c r="E41" s="79" t="s">
        <v>365</v>
      </c>
      <c r="F41" s="78"/>
      <c r="G41" s="81">
        <v>6500</v>
      </c>
      <c r="H41" s="82"/>
      <c r="I41" s="78"/>
    </row>
    <row r="42" spans="1:9" x14ac:dyDescent="0.25">
      <c r="A42" s="65"/>
      <c r="B42" s="65"/>
      <c r="C42" s="65"/>
      <c r="D42" s="65"/>
      <c r="E42" s="65"/>
      <c r="F42" s="65"/>
      <c r="G42" s="65"/>
      <c r="H42" s="65"/>
      <c r="I42" s="65"/>
    </row>
    <row r="43" spans="1:9" x14ac:dyDescent="0.25">
      <c r="A43" s="64"/>
      <c r="B43" s="65"/>
      <c r="C43" s="65"/>
      <c r="D43" s="65"/>
      <c r="E43" s="127" t="s">
        <v>362</v>
      </c>
      <c r="F43" s="127"/>
      <c r="G43" s="84">
        <f>SUM(G37:G41)</f>
        <v>20262</v>
      </c>
      <c r="H43" s="85"/>
      <c r="I43" s="65"/>
    </row>
    <row r="44" spans="1:9" x14ac:dyDescent="0.25">
      <c r="A44" s="64"/>
      <c r="B44" s="65"/>
      <c r="C44" s="65"/>
      <c r="D44" s="65"/>
      <c r="E44" s="86"/>
      <c r="F44" s="86"/>
      <c r="G44" s="83"/>
      <c r="H44" s="65"/>
      <c r="I44" s="65"/>
    </row>
    <row r="45" spans="1:9" ht="15.75" thickBot="1" x14ac:dyDescent="0.3">
      <c r="A45" s="64"/>
      <c r="B45" s="70" t="s">
        <v>249</v>
      </c>
      <c r="C45" s="65"/>
      <c r="D45" s="65"/>
      <c r="E45" s="65"/>
      <c r="F45" s="65"/>
      <c r="G45" s="65"/>
      <c r="H45" s="65"/>
      <c r="I45" s="65"/>
    </row>
    <row r="46" spans="1:9" ht="30" x14ac:dyDescent="0.25">
      <c r="A46" s="71" t="s">
        <v>351</v>
      </c>
      <c r="B46" s="72" t="s">
        <v>352</v>
      </c>
      <c r="C46" s="73" t="s">
        <v>353</v>
      </c>
      <c r="D46" s="74" t="s">
        <v>354</v>
      </c>
      <c r="E46" s="71" t="s">
        <v>355</v>
      </c>
      <c r="F46" s="71" t="s">
        <v>356</v>
      </c>
      <c r="G46" s="75" t="s">
        <v>357</v>
      </c>
      <c r="H46" s="73" t="s">
        <v>347</v>
      </c>
      <c r="I46" s="76" t="s">
        <v>358</v>
      </c>
    </row>
    <row r="47" spans="1:9" x14ac:dyDescent="0.25">
      <c r="A47" s="77"/>
      <c r="B47" s="78"/>
      <c r="C47" s="80" t="s">
        <v>423</v>
      </c>
      <c r="D47" s="79" t="s">
        <v>360</v>
      </c>
      <c r="E47" s="79" t="s">
        <v>390</v>
      </c>
      <c r="F47" s="90"/>
      <c r="G47" s="81">
        <v>5625</v>
      </c>
      <c r="H47" s="82"/>
      <c r="I47" s="91"/>
    </row>
    <row r="48" spans="1:9" x14ac:dyDescent="0.25">
      <c r="A48" s="77"/>
      <c r="B48" s="78"/>
      <c r="C48" s="80" t="s">
        <v>425</v>
      </c>
      <c r="D48" s="79" t="s">
        <v>360</v>
      </c>
      <c r="E48" s="79" t="s">
        <v>390</v>
      </c>
      <c r="F48" s="90"/>
      <c r="G48" s="81">
        <v>4375</v>
      </c>
      <c r="H48" s="82"/>
      <c r="I48" s="91"/>
    </row>
    <row r="49" spans="1:11" x14ac:dyDescent="0.25">
      <c r="A49" s="77"/>
      <c r="B49" s="78"/>
      <c r="C49" s="80" t="s">
        <v>426</v>
      </c>
      <c r="D49" s="79" t="s">
        <v>360</v>
      </c>
      <c r="E49" s="79" t="s">
        <v>390</v>
      </c>
      <c r="F49" s="90"/>
      <c r="G49" s="81">
        <v>6250</v>
      </c>
      <c r="H49" s="82"/>
      <c r="I49" s="91"/>
    </row>
    <row r="50" spans="1:11" x14ac:dyDescent="0.25">
      <c r="A50" s="77"/>
      <c r="B50" s="78"/>
      <c r="C50" s="80" t="s">
        <v>430</v>
      </c>
      <c r="D50" s="79" t="s">
        <v>360</v>
      </c>
      <c r="E50" s="79" t="s">
        <v>390</v>
      </c>
      <c r="F50" s="90"/>
      <c r="G50" s="81">
        <v>4375</v>
      </c>
      <c r="H50" s="82"/>
      <c r="I50" s="91"/>
    </row>
    <row r="51" spans="1:11" x14ac:dyDescent="0.25">
      <c r="A51" s="77"/>
      <c r="B51" s="78"/>
      <c r="C51" s="80" t="s">
        <v>423</v>
      </c>
      <c r="D51" s="79" t="s">
        <v>360</v>
      </c>
      <c r="E51" s="79" t="s">
        <v>390</v>
      </c>
      <c r="F51" s="90"/>
      <c r="G51" s="81">
        <v>625</v>
      </c>
      <c r="H51" s="82"/>
      <c r="I51" s="91"/>
    </row>
    <row r="52" spans="1:11" x14ac:dyDescent="0.25">
      <c r="A52" s="77"/>
      <c r="B52" s="78"/>
      <c r="C52" s="80" t="s">
        <v>431</v>
      </c>
      <c r="D52" s="79" t="s">
        <v>360</v>
      </c>
      <c r="E52" s="79" t="s">
        <v>390</v>
      </c>
      <c r="F52" s="90"/>
      <c r="G52" s="81">
        <v>1000</v>
      </c>
      <c r="H52" s="82"/>
      <c r="I52" s="91"/>
    </row>
    <row r="53" spans="1:11" x14ac:dyDescent="0.25">
      <c r="A53" s="77"/>
      <c r="B53" s="78"/>
      <c r="C53" s="80" t="s">
        <v>425</v>
      </c>
      <c r="D53" s="79" t="s">
        <v>360</v>
      </c>
      <c r="E53" s="79" t="s">
        <v>389</v>
      </c>
      <c r="F53" s="90"/>
      <c r="G53" s="81">
        <v>4375</v>
      </c>
      <c r="H53" s="82"/>
      <c r="I53" s="91"/>
    </row>
    <row r="54" spans="1:11" x14ac:dyDescent="0.25">
      <c r="A54" s="77"/>
      <c r="B54" s="78"/>
      <c r="C54" s="80" t="s">
        <v>426</v>
      </c>
      <c r="D54" s="79" t="s">
        <v>360</v>
      </c>
      <c r="E54" s="79" t="s">
        <v>389</v>
      </c>
      <c r="F54" s="90"/>
      <c r="G54" s="81">
        <v>6250</v>
      </c>
      <c r="H54" s="82"/>
      <c r="I54" s="91"/>
    </row>
    <row r="55" spans="1:11" x14ac:dyDescent="0.25">
      <c r="A55" s="77"/>
      <c r="B55" s="78"/>
      <c r="C55" s="80" t="s">
        <v>429</v>
      </c>
      <c r="D55" s="79" t="s">
        <v>360</v>
      </c>
      <c r="E55" s="79" t="s">
        <v>390</v>
      </c>
      <c r="F55" s="90"/>
      <c r="G55" s="81">
        <v>5000</v>
      </c>
      <c r="H55" s="82"/>
      <c r="I55" s="91"/>
    </row>
    <row r="56" spans="1:11" x14ac:dyDescent="0.25">
      <c r="A56" s="64"/>
      <c r="B56" s="65"/>
      <c r="C56" s="105"/>
      <c r="D56" s="88"/>
      <c r="E56" s="88"/>
      <c r="F56" s="65"/>
      <c r="G56" s="89"/>
      <c r="H56" s="106"/>
      <c r="I56" s="65"/>
    </row>
    <row r="57" spans="1:11" x14ac:dyDescent="0.25">
      <c r="E57" s="126" t="s">
        <v>362</v>
      </c>
      <c r="F57" s="126"/>
      <c r="G57" s="84">
        <f>SUM(G47:G55)</f>
        <v>37875</v>
      </c>
    </row>
    <row r="58" spans="1:11" x14ac:dyDescent="0.25">
      <c r="A58" s="64"/>
      <c r="B58" s="65"/>
      <c r="C58" s="65"/>
      <c r="D58" s="65"/>
      <c r="E58" s="86"/>
      <c r="F58" s="86"/>
      <c r="G58" s="83"/>
      <c r="H58" s="65"/>
      <c r="I58" s="65"/>
    </row>
    <row r="59" spans="1:11" x14ac:dyDescent="0.25">
      <c r="E59" s="86"/>
      <c r="F59" s="86"/>
      <c r="G59" s="83"/>
      <c r="K59" s="94"/>
    </row>
    <row r="60" spans="1:11" x14ac:dyDescent="0.25">
      <c r="E60" s="86"/>
      <c r="F60" s="86"/>
      <c r="G60" s="83"/>
      <c r="K60" s="94"/>
    </row>
    <row r="62" spans="1:11" x14ac:dyDescent="0.25">
      <c r="E62" s="86"/>
      <c r="F62" s="86"/>
    </row>
    <row r="64" spans="1:11" ht="15.75" thickBot="1" x14ac:dyDescent="0.3">
      <c r="B64" s="70" t="s">
        <v>218</v>
      </c>
    </row>
    <row r="65" spans="1:11" ht="30" x14ac:dyDescent="0.25">
      <c r="A65" s="71" t="s">
        <v>351</v>
      </c>
      <c r="B65" s="72" t="s">
        <v>352</v>
      </c>
      <c r="C65" s="73" t="s">
        <v>353</v>
      </c>
      <c r="D65" s="74" t="s">
        <v>354</v>
      </c>
      <c r="E65" s="71" t="s">
        <v>355</v>
      </c>
      <c r="F65" s="71" t="s">
        <v>356</v>
      </c>
      <c r="G65" s="75" t="s">
        <v>357</v>
      </c>
      <c r="H65" s="73" t="s">
        <v>347</v>
      </c>
      <c r="I65" s="76" t="s">
        <v>358</v>
      </c>
      <c r="K65" s="94"/>
    </row>
    <row r="66" spans="1:11" x14ac:dyDescent="0.25">
      <c r="A66" s="77">
        <v>1</v>
      </c>
      <c r="B66" s="95"/>
      <c r="C66" s="80" t="s">
        <v>392</v>
      </c>
      <c r="D66" s="79" t="s">
        <v>360</v>
      </c>
      <c r="E66" s="80" t="s">
        <v>361</v>
      </c>
      <c r="F66" s="96"/>
      <c r="G66" s="81">
        <v>768.75</v>
      </c>
      <c r="H66" s="82"/>
      <c r="I66" s="95"/>
      <c r="K66" s="94"/>
    </row>
    <row r="67" spans="1:11" x14ac:dyDescent="0.25">
      <c r="A67" s="77">
        <v>2</v>
      </c>
      <c r="B67" s="78"/>
      <c r="C67" s="80" t="s">
        <v>392</v>
      </c>
      <c r="D67" s="79" t="s">
        <v>360</v>
      </c>
      <c r="E67" s="80" t="s">
        <v>361</v>
      </c>
      <c r="F67" s="78"/>
      <c r="G67" s="81">
        <v>4356.25</v>
      </c>
      <c r="H67" s="82"/>
      <c r="I67" s="78"/>
    </row>
    <row r="69" spans="1:11" x14ac:dyDescent="0.25">
      <c r="E69" s="127" t="s">
        <v>362</v>
      </c>
      <c r="F69" s="127"/>
      <c r="G69" s="84">
        <f>SUM(G66:G67)</f>
        <v>5125</v>
      </c>
      <c r="H69" s="97"/>
    </row>
    <row r="70" spans="1:11" x14ac:dyDescent="0.25">
      <c r="E70" s="86"/>
      <c r="F70" s="86"/>
      <c r="G70" s="65"/>
    </row>
    <row r="71" spans="1:11" ht="15.75" thickBot="1" x14ac:dyDescent="0.3">
      <c r="B71" s="70" t="s">
        <v>231</v>
      </c>
    </row>
    <row r="72" spans="1:11" ht="30" x14ac:dyDescent="0.25">
      <c r="A72" s="71" t="s">
        <v>351</v>
      </c>
      <c r="B72" s="72" t="s">
        <v>352</v>
      </c>
      <c r="C72" s="73" t="s">
        <v>353</v>
      </c>
      <c r="D72" s="74" t="s">
        <v>354</v>
      </c>
      <c r="E72" s="71" t="s">
        <v>355</v>
      </c>
      <c r="F72" s="71" t="s">
        <v>356</v>
      </c>
      <c r="G72" s="75" t="s">
        <v>357</v>
      </c>
      <c r="H72" s="73" t="s">
        <v>347</v>
      </c>
      <c r="I72" s="76" t="s">
        <v>358</v>
      </c>
      <c r="K72" s="94"/>
    </row>
    <row r="73" spans="1:11" x14ac:dyDescent="0.25">
      <c r="A73" s="77">
        <v>1</v>
      </c>
      <c r="B73" s="95"/>
      <c r="C73" s="80" t="s">
        <v>393</v>
      </c>
      <c r="D73" s="79" t="s">
        <v>360</v>
      </c>
      <c r="E73" s="80" t="s">
        <v>361</v>
      </c>
      <c r="F73" s="96"/>
      <c r="G73" s="81">
        <v>4350</v>
      </c>
      <c r="H73" s="82"/>
      <c r="I73" s="95"/>
      <c r="K73" s="94"/>
    </row>
    <row r="74" spans="1:11" x14ac:dyDescent="0.25">
      <c r="A74" s="77">
        <v>2</v>
      </c>
      <c r="B74" s="95"/>
      <c r="C74" s="80" t="s">
        <v>398</v>
      </c>
      <c r="D74" s="79" t="s">
        <v>360</v>
      </c>
      <c r="E74" s="80" t="s">
        <v>390</v>
      </c>
      <c r="F74" s="78"/>
      <c r="G74" s="81">
        <v>846</v>
      </c>
      <c r="H74" s="82"/>
      <c r="I74" s="78"/>
    </row>
    <row r="75" spans="1:11" x14ac:dyDescent="0.25">
      <c r="A75" s="77">
        <v>3</v>
      </c>
      <c r="B75" s="95"/>
      <c r="C75" s="80" t="s">
        <v>398</v>
      </c>
      <c r="D75" s="79" t="s">
        <v>360</v>
      </c>
      <c r="E75" s="80" t="s">
        <v>365</v>
      </c>
      <c r="F75" s="78"/>
      <c r="G75" s="81">
        <v>3384</v>
      </c>
      <c r="H75" s="82"/>
      <c r="I75" s="78"/>
    </row>
    <row r="76" spans="1:11" x14ac:dyDescent="0.25">
      <c r="A76" s="77">
        <v>4</v>
      </c>
      <c r="B76" s="95"/>
      <c r="C76" s="80" t="s">
        <v>393</v>
      </c>
      <c r="D76" s="79" t="s">
        <v>360</v>
      </c>
      <c r="E76" s="80" t="s">
        <v>361</v>
      </c>
      <c r="F76" s="78"/>
      <c r="G76" s="81">
        <v>455</v>
      </c>
      <c r="H76" s="82"/>
      <c r="I76" s="78"/>
    </row>
    <row r="77" spans="1:11" x14ac:dyDescent="0.25">
      <c r="A77" s="77">
        <v>5</v>
      </c>
      <c r="B77" s="95"/>
      <c r="C77" s="80" t="s">
        <v>393</v>
      </c>
      <c r="D77" s="79" t="s">
        <v>360</v>
      </c>
      <c r="E77" s="80" t="s">
        <v>390</v>
      </c>
      <c r="F77" s="78"/>
      <c r="G77" s="81">
        <v>4350</v>
      </c>
      <c r="H77" s="82"/>
      <c r="I77" s="78"/>
    </row>
    <row r="78" spans="1:11" x14ac:dyDescent="0.25">
      <c r="A78" s="77">
        <v>6</v>
      </c>
      <c r="B78" s="95"/>
      <c r="C78" s="80" t="s">
        <v>397</v>
      </c>
      <c r="D78" s="79" t="s">
        <v>360</v>
      </c>
      <c r="E78" s="80" t="s">
        <v>365</v>
      </c>
      <c r="F78" s="78"/>
      <c r="G78" s="81">
        <v>4500</v>
      </c>
      <c r="H78" s="82"/>
      <c r="I78" s="78"/>
    </row>
    <row r="80" spans="1:11" x14ac:dyDescent="0.25">
      <c r="E80" s="127" t="s">
        <v>362</v>
      </c>
      <c r="F80" s="127"/>
      <c r="G80" s="84">
        <f>SUM(G73:G78)</f>
        <v>17885</v>
      </c>
      <c r="H80" s="97"/>
    </row>
    <row r="81" spans="1:11" x14ac:dyDescent="0.25">
      <c r="E81" s="86"/>
      <c r="F81" s="86"/>
      <c r="G81" s="65"/>
    </row>
    <row r="82" spans="1:11" x14ac:dyDescent="0.25">
      <c r="E82" s="86"/>
      <c r="F82" s="86"/>
      <c r="G82" s="65"/>
    </row>
    <row r="83" spans="1:11" x14ac:dyDescent="0.25">
      <c r="E83" s="86"/>
      <c r="F83" s="86"/>
      <c r="G83" s="65"/>
    </row>
    <row r="84" spans="1:11" ht="15.75" thickBot="1" x14ac:dyDescent="0.3">
      <c r="B84" s="70" t="s">
        <v>247</v>
      </c>
    </row>
    <row r="85" spans="1:11" ht="30" x14ac:dyDescent="0.25">
      <c r="A85" s="71" t="s">
        <v>351</v>
      </c>
      <c r="B85" s="72" t="s">
        <v>352</v>
      </c>
      <c r="C85" s="73" t="s">
        <v>353</v>
      </c>
      <c r="D85" s="74" t="s">
        <v>354</v>
      </c>
      <c r="E85" s="71" t="s">
        <v>355</v>
      </c>
      <c r="F85" s="71" t="s">
        <v>356</v>
      </c>
      <c r="G85" s="75" t="s">
        <v>357</v>
      </c>
      <c r="H85" s="73" t="s">
        <v>347</v>
      </c>
      <c r="I85" s="76" t="s">
        <v>358</v>
      </c>
      <c r="K85" s="94"/>
    </row>
    <row r="86" spans="1:11" x14ac:dyDescent="0.25">
      <c r="A86" s="77">
        <v>1</v>
      </c>
      <c r="B86" s="95"/>
      <c r="C86" s="80" t="s">
        <v>400</v>
      </c>
      <c r="D86" s="79" t="s">
        <v>360</v>
      </c>
      <c r="E86" s="80" t="s">
        <v>365</v>
      </c>
      <c r="F86" s="78"/>
      <c r="G86" s="81">
        <v>6592.5</v>
      </c>
      <c r="H86" s="82"/>
      <c r="I86" s="78"/>
    </row>
    <row r="87" spans="1:11" x14ac:dyDescent="0.25">
      <c r="A87" s="77">
        <v>2</v>
      </c>
      <c r="B87" s="95"/>
      <c r="C87" s="80" t="s">
        <v>368</v>
      </c>
      <c r="D87" s="78" t="s">
        <v>360</v>
      </c>
      <c r="E87" s="80" t="s">
        <v>365</v>
      </c>
      <c r="F87" s="78"/>
      <c r="G87" s="81">
        <v>4717.5</v>
      </c>
      <c r="H87" s="82"/>
      <c r="I87" s="78"/>
    </row>
    <row r="89" spans="1:11" x14ac:dyDescent="0.25">
      <c r="E89" s="127" t="s">
        <v>362</v>
      </c>
      <c r="F89" s="127"/>
      <c r="G89" s="84">
        <f>SUM(G86:G87)</f>
        <v>11310</v>
      </c>
      <c r="H89" s="97"/>
    </row>
    <row r="90" spans="1:11" x14ac:dyDescent="0.25">
      <c r="E90" s="86"/>
      <c r="F90" s="86"/>
      <c r="G90" s="65"/>
    </row>
    <row r="91" spans="1:11" x14ac:dyDescent="0.25">
      <c r="E91" s="86"/>
      <c r="F91" s="86"/>
      <c r="G91" s="65"/>
    </row>
    <row r="92" spans="1:11" x14ac:dyDescent="0.25">
      <c r="E92" s="86"/>
      <c r="F92" s="86"/>
      <c r="G92" s="65"/>
    </row>
    <row r="93" spans="1:11" x14ac:dyDescent="0.25">
      <c r="E93" s="93"/>
      <c r="F93" s="93"/>
      <c r="G93" s="83"/>
    </row>
    <row r="94" spans="1:11" x14ac:dyDescent="0.25">
      <c r="E94" s="93"/>
      <c r="F94" s="93"/>
      <c r="G94" s="83"/>
    </row>
    <row r="95" spans="1:11" ht="15.75" thickBot="1" x14ac:dyDescent="0.3">
      <c r="A95" s="64"/>
      <c r="B95" s="70" t="s">
        <v>222</v>
      </c>
      <c r="C95" s="65"/>
      <c r="D95" s="65"/>
      <c r="E95" s="65"/>
      <c r="F95" s="65"/>
      <c r="G95" s="65"/>
      <c r="H95" s="65"/>
      <c r="I95" s="65"/>
    </row>
    <row r="96" spans="1:11" ht="30" x14ac:dyDescent="0.25">
      <c r="A96" s="71" t="s">
        <v>351</v>
      </c>
      <c r="B96" s="72" t="s">
        <v>352</v>
      </c>
      <c r="C96" s="73" t="s">
        <v>353</v>
      </c>
      <c r="D96" s="74" t="s">
        <v>354</v>
      </c>
      <c r="E96" s="71" t="s">
        <v>355</v>
      </c>
      <c r="F96" s="71" t="s">
        <v>356</v>
      </c>
      <c r="G96" s="75" t="s">
        <v>357</v>
      </c>
      <c r="H96" s="73" t="s">
        <v>347</v>
      </c>
      <c r="I96" s="76" t="s">
        <v>358</v>
      </c>
    </row>
    <row r="97" spans="1:9" x14ac:dyDescent="0.25">
      <c r="A97" s="77">
        <v>1</v>
      </c>
      <c r="B97" s="78"/>
      <c r="C97" s="80" t="s">
        <v>413</v>
      </c>
      <c r="D97" s="79" t="s">
        <v>360</v>
      </c>
      <c r="E97" s="80" t="s">
        <v>367</v>
      </c>
      <c r="F97" s="90"/>
      <c r="G97" s="81">
        <v>4825</v>
      </c>
      <c r="H97" s="82"/>
      <c r="I97" s="91"/>
    </row>
    <row r="98" spans="1:9" x14ac:dyDescent="0.25">
      <c r="A98" s="77">
        <v>2</v>
      </c>
      <c r="B98" s="78"/>
      <c r="C98" s="80" t="s">
        <v>413</v>
      </c>
      <c r="D98" s="79" t="s">
        <v>360</v>
      </c>
      <c r="E98" s="80" t="s">
        <v>361</v>
      </c>
      <c r="F98" s="90"/>
      <c r="G98" s="81">
        <v>5125</v>
      </c>
      <c r="H98" s="82"/>
      <c r="I98" s="91"/>
    </row>
    <row r="99" spans="1:9" x14ac:dyDescent="0.25">
      <c r="A99" s="77">
        <v>3</v>
      </c>
      <c r="B99" s="78"/>
      <c r="C99" s="80" t="s">
        <v>413</v>
      </c>
      <c r="D99" s="79" t="s">
        <v>360</v>
      </c>
      <c r="E99" s="80" t="s">
        <v>365</v>
      </c>
      <c r="F99" s="90"/>
      <c r="G99" s="81">
        <v>4800</v>
      </c>
      <c r="H99" s="82"/>
      <c r="I99" s="91"/>
    </row>
    <row r="100" spans="1:9" x14ac:dyDescent="0.25">
      <c r="E100" s="93"/>
      <c r="F100" s="93"/>
      <c r="G100" s="83"/>
    </row>
    <row r="101" spans="1:9" x14ac:dyDescent="0.25">
      <c r="E101" s="126" t="s">
        <v>362</v>
      </c>
      <c r="F101" s="126"/>
      <c r="G101" s="84">
        <f>SUM(G97:G99)</f>
        <v>14750</v>
      </c>
    </row>
    <row r="102" spans="1:9" x14ac:dyDescent="0.25">
      <c r="E102" s="93"/>
      <c r="F102" s="93"/>
    </row>
    <row r="103" spans="1:9" x14ac:dyDescent="0.25">
      <c r="E103" s="93"/>
      <c r="F103" s="93"/>
    </row>
    <row r="104" spans="1:9" ht="15.75" thickBot="1" x14ac:dyDescent="0.3">
      <c r="B104" s="70" t="s">
        <v>239</v>
      </c>
      <c r="E104" s="93"/>
      <c r="F104" s="93"/>
    </row>
    <row r="105" spans="1:9" ht="30" x14ac:dyDescent="0.25">
      <c r="A105" s="71" t="s">
        <v>351</v>
      </c>
      <c r="B105" s="72" t="s">
        <v>352</v>
      </c>
      <c r="C105" s="73" t="s">
        <v>353</v>
      </c>
      <c r="D105" s="74" t="s">
        <v>354</v>
      </c>
      <c r="E105" s="71" t="s">
        <v>355</v>
      </c>
      <c r="F105" s="71" t="s">
        <v>356</v>
      </c>
      <c r="G105" s="75" t="s">
        <v>357</v>
      </c>
      <c r="H105" s="73" t="s">
        <v>347</v>
      </c>
      <c r="I105" s="76" t="s">
        <v>358</v>
      </c>
    </row>
    <row r="106" spans="1:9" x14ac:dyDescent="0.25">
      <c r="A106" s="77">
        <v>1</v>
      </c>
      <c r="B106" s="78"/>
      <c r="C106" s="80" t="s">
        <v>370</v>
      </c>
      <c r="D106" s="79" t="s">
        <v>360</v>
      </c>
      <c r="E106" s="79" t="s">
        <v>365</v>
      </c>
      <c r="F106" s="90"/>
      <c r="G106" s="81">
        <v>4230</v>
      </c>
      <c r="H106" s="82"/>
      <c r="I106" s="91"/>
    </row>
    <row r="107" spans="1:9" x14ac:dyDescent="0.25">
      <c r="A107" s="77">
        <v>2</v>
      </c>
      <c r="B107" s="78"/>
      <c r="C107" s="80" t="s">
        <v>371</v>
      </c>
      <c r="D107" s="79" t="s">
        <v>360</v>
      </c>
      <c r="E107" s="79" t="s">
        <v>365</v>
      </c>
      <c r="F107" s="90"/>
      <c r="G107" s="81">
        <v>2700</v>
      </c>
      <c r="H107" s="82"/>
      <c r="I107" s="91"/>
    </row>
    <row r="108" spans="1:9" x14ac:dyDescent="0.25">
      <c r="A108" s="77">
        <v>3</v>
      </c>
      <c r="B108" s="78"/>
      <c r="C108" s="80" t="s">
        <v>369</v>
      </c>
      <c r="D108" s="79" t="s">
        <v>360</v>
      </c>
      <c r="E108" s="79" t="s">
        <v>361</v>
      </c>
      <c r="F108" s="90"/>
      <c r="G108" s="81">
        <v>6735</v>
      </c>
      <c r="H108" s="82"/>
      <c r="I108" s="91"/>
    </row>
    <row r="109" spans="1:9" x14ac:dyDescent="0.25">
      <c r="E109" s="93"/>
      <c r="F109" s="93"/>
      <c r="G109" s="83"/>
    </row>
    <row r="110" spans="1:9" x14ac:dyDescent="0.25">
      <c r="E110" s="126" t="s">
        <v>362</v>
      </c>
      <c r="F110" s="126"/>
      <c r="G110" s="84">
        <f>SUM(G106:G108)</f>
        <v>13665</v>
      </c>
      <c r="H110" s="97"/>
    </row>
    <row r="111" spans="1:9" x14ac:dyDescent="0.25">
      <c r="E111" s="93"/>
      <c r="F111" s="93"/>
      <c r="G111" s="83"/>
    </row>
    <row r="112" spans="1:9" x14ac:dyDescent="0.25">
      <c r="E112" s="93"/>
      <c r="F112" s="93"/>
      <c r="G112" s="83"/>
    </row>
    <row r="113" spans="1:9" x14ac:dyDescent="0.25">
      <c r="E113" s="93"/>
      <c r="F113" s="93"/>
      <c r="G113" s="83"/>
    </row>
    <row r="114" spans="1:9" x14ac:dyDescent="0.25">
      <c r="E114" s="93"/>
      <c r="F114" s="93"/>
      <c r="G114" s="83"/>
    </row>
    <row r="115" spans="1:9" x14ac:dyDescent="0.25">
      <c r="E115" s="93"/>
      <c r="F115" s="93"/>
      <c r="G115" s="83"/>
    </row>
    <row r="116" spans="1:9" ht="15.75" thickBot="1" x14ac:dyDescent="0.3">
      <c r="A116" s="64"/>
      <c r="B116" s="70" t="s">
        <v>248</v>
      </c>
      <c r="C116" s="65"/>
      <c r="D116" s="65"/>
      <c r="E116" s="65"/>
      <c r="F116" s="65"/>
      <c r="G116" s="65"/>
      <c r="H116" s="65"/>
      <c r="I116" s="65"/>
    </row>
    <row r="117" spans="1:9" ht="30" x14ac:dyDescent="0.25">
      <c r="A117" s="71" t="s">
        <v>351</v>
      </c>
      <c r="B117" s="72" t="s">
        <v>352</v>
      </c>
      <c r="C117" s="73" t="s">
        <v>353</v>
      </c>
      <c r="D117" s="74" t="s">
        <v>354</v>
      </c>
      <c r="E117" s="71" t="s">
        <v>355</v>
      </c>
      <c r="F117" s="71" t="s">
        <v>356</v>
      </c>
      <c r="G117" s="75" t="s">
        <v>357</v>
      </c>
      <c r="H117" s="73" t="s">
        <v>347</v>
      </c>
      <c r="I117" s="76" t="s">
        <v>358</v>
      </c>
    </row>
    <row r="118" spans="1:9" x14ac:dyDescent="0.25">
      <c r="A118" s="77">
        <v>1</v>
      </c>
      <c r="B118" s="78"/>
      <c r="C118" s="80" t="s">
        <v>417</v>
      </c>
      <c r="D118" s="79" t="s">
        <v>360</v>
      </c>
      <c r="E118" s="80" t="s">
        <v>390</v>
      </c>
      <c r="F118" s="78"/>
      <c r="G118" s="81">
        <v>4375</v>
      </c>
      <c r="H118" s="82"/>
      <c r="I118" s="91"/>
    </row>
    <row r="119" spans="1:9" x14ac:dyDescent="0.25">
      <c r="A119" s="77">
        <v>2</v>
      </c>
      <c r="B119" s="95"/>
      <c r="C119" s="80" t="s">
        <v>420</v>
      </c>
      <c r="D119" s="79" t="s">
        <v>360</v>
      </c>
      <c r="E119" s="80" t="s">
        <v>365</v>
      </c>
      <c r="F119" s="96"/>
      <c r="G119" s="81">
        <v>6250</v>
      </c>
      <c r="H119" s="82"/>
      <c r="I119" s="91"/>
    </row>
    <row r="120" spans="1:9" x14ac:dyDescent="0.25">
      <c r="E120" s="93"/>
      <c r="F120" s="93"/>
      <c r="G120" s="83"/>
    </row>
    <row r="121" spans="1:9" x14ac:dyDescent="0.25">
      <c r="E121" s="126" t="s">
        <v>362</v>
      </c>
      <c r="F121" s="126"/>
      <c r="G121" s="84">
        <f>SUM(G118:G119)</f>
        <v>10625</v>
      </c>
      <c r="H121" s="97"/>
    </row>
    <row r="122" spans="1:9" x14ac:dyDescent="0.25">
      <c r="E122" s="93"/>
      <c r="F122" s="93"/>
      <c r="G122" s="83"/>
    </row>
    <row r="123" spans="1:9" x14ac:dyDescent="0.25">
      <c r="E123" s="93"/>
      <c r="F123" s="93"/>
      <c r="G123" s="83"/>
    </row>
    <row r="124" spans="1:9" x14ac:dyDescent="0.25">
      <c r="E124" s="93"/>
      <c r="F124" s="93"/>
      <c r="G124" s="83"/>
    </row>
    <row r="125" spans="1:9" x14ac:dyDescent="0.25">
      <c r="E125" s="93"/>
      <c r="F125" s="93"/>
      <c r="G125" s="83"/>
    </row>
    <row r="126" spans="1:9" ht="15.75" thickBot="1" x14ac:dyDescent="0.3">
      <c r="A126" s="64"/>
      <c r="B126" s="70" t="s">
        <v>372</v>
      </c>
      <c r="C126" s="65"/>
      <c r="D126" s="65"/>
      <c r="E126" s="65"/>
      <c r="F126" s="65"/>
      <c r="G126" s="65"/>
      <c r="H126" s="65"/>
      <c r="I126" s="65"/>
    </row>
    <row r="127" spans="1:9" ht="30" x14ac:dyDescent="0.25">
      <c r="A127" s="71" t="s">
        <v>351</v>
      </c>
      <c r="B127" s="72" t="s">
        <v>352</v>
      </c>
      <c r="C127" s="73" t="s">
        <v>353</v>
      </c>
      <c r="D127" s="74" t="s">
        <v>354</v>
      </c>
      <c r="E127" s="71" t="s">
        <v>355</v>
      </c>
      <c r="F127" s="71" t="s">
        <v>356</v>
      </c>
      <c r="G127" s="75" t="s">
        <v>357</v>
      </c>
      <c r="H127" s="73" t="s">
        <v>347</v>
      </c>
      <c r="I127" s="76" t="s">
        <v>358</v>
      </c>
    </row>
    <row r="128" spans="1:9" x14ac:dyDescent="0.25">
      <c r="A128" s="77">
        <v>1</v>
      </c>
      <c r="B128" s="78"/>
      <c r="C128" s="80" t="s">
        <v>411</v>
      </c>
      <c r="D128" s="79" t="s">
        <v>360</v>
      </c>
      <c r="E128" s="98" t="s">
        <v>365</v>
      </c>
      <c r="F128" s="78"/>
      <c r="G128" s="81">
        <v>1653</v>
      </c>
      <c r="H128" s="82"/>
      <c r="I128" s="91"/>
    </row>
    <row r="129" spans="1:9" x14ac:dyDescent="0.25">
      <c r="A129" s="77">
        <v>2</v>
      </c>
      <c r="B129" s="78"/>
      <c r="C129" s="80" t="s">
        <v>411</v>
      </c>
      <c r="D129" s="79" t="s">
        <v>360</v>
      </c>
      <c r="E129" s="98" t="s">
        <v>365</v>
      </c>
      <c r="F129" s="78"/>
      <c r="G129" s="81">
        <v>335</v>
      </c>
      <c r="H129" s="82"/>
      <c r="I129" s="91"/>
    </row>
    <row r="130" spans="1:9" x14ac:dyDescent="0.25">
      <c r="A130" s="77">
        <v>3</v>
      </c>
      <c r="B130" s="78"/>
      <c r="C130" s="80" t="s">
        <v>412</v>
      </c>
      <c r="D130" s="79" t="s">
        <v>360</v>
      </c>
      <c r="E130" s="98" t="s">
        <v>365</v>
      </c>
      <c r="F130" s="78"/>
      <c r="G130" s="81">
        <v>4345</v>
      </c>
      <c r="H130" s="82"/>
      <c r="I130" s="91"/>
    </row>
    <row r="131" spans="1:9" x14ac:dyDescent="0.25">
      <c r="E131" s="93"/>
      <c r="F131" s="93"/>
      <c r="G131" s="83"/>
    </row>
    <row r="132" spans="1:9" x14ac:dyDescent="0.25">
      <c r="E132" s="126" t="s">
        <v>362</v>
      </c>
      <c r="F132" s="126"/>
      <c r="G132" s="84">
        <f>SUM(G128:G130)</f>
        <v>6333</v>
      </c>
      <c r="H132" s="97"/>
    </row>
    <row r="133" spans="1:9" x14ac:dyDescent="0.25">
      <c r="E133" s="93"/>
      <c r="F133" s="93"/>
      <c r="G133" s="83"/>
    </row>
    <row r="134" spans="1:9" x14ac:dyDescent="0.25">
      <c r="E134" s="93"/>
      <c r="F134" s="93"/>
      <c r="G134" s="83"/>
    </row>
    <row r="135" spans="1:9" x14ac:dyDescent="0.25">
      <c r="G135" s="94"/>
    </row>
    <row r="137" spans="1:9" x14ac:dyDescent="0.25">
      <c r="G137" s="94">
        <f>+G14+G23+G33+G43+G57+G69+G80+G89+G101+G110+G121+G132</f>
        <v>186195</v>
      </c>
    </row>
    <row r="139" spans="1:9" x14ac:dyDescent="0.25">
      <c r="G139" s="94">
        <v>186195</v>
      </c>
    </row>
    <row r="140" spans="1:9" x14ac:dyDescent="0.25">
      <c r="G140" s="94">
        <f>G139-G137</f>
        <v>0</v>
      </c>
    </row>
    <row r="142" spans="1:9" x14ac:dyDescent="0.25">
      <c r="G142" s="94"/>
    </row>
    <row r="144" spans="1:9" x14ac:dyDescent="0.25">
      <c r="G144" s="94"/>
    </row>
  </sheetData>
  <mergeCells count="12">
    <mergeCell ref="E121:F121"/>
    <mergeCell ref="E132:F132"/>
    <mergeCell ref="E110:F110"/>
    <mergeCell ref="E14:F14"/>
    <mergeCell ref="E23:F23"/>
    <mergeCell ref="E33:F33"/>
    <mergeCell ref="E43:F43"/>
    <mergeCell ref="E57:F57"/>
    <mergeCell ref="E69:F69"/>
    <mergeCell ref="E80:F80"/>
    <mergeCell ref="E89:F89"/>
    <mergeCell ref="E101:F101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ANALISIS  (2)</vt:lpstr>
      <vt:lpstr>DATOS ALUMNOS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2024-05-07T17:10:33Z</dcterms:created>
  <dcterms:modified xsi:type="dcterms:W3CDTF">2024-06-17T22:40:37Z</dcterms:modified>
</cp:coreProperties>
</file>