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4240" windowHeight="13140"/>
  </bookViews>
  <sheets>
    <sheet name="ANALISIS  (2)" sheetId="3" r:id="rId1"/>
    <sheet name="DATOS ALUMNOS" sheetId="2" r:id="rId2"/>
    <sheet name="GTO" sheetId="1" r:id="rId3"/>
  </sheets>
  <definedNames>
    <definedName name="_xlnm._FilterDatabase" localSheetId="2" hidden="1">GTO!$A$1:$S$61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H61" i="1"/>
  <c r="G128" i="2" l="1"/>
  <c r="C296" i="3" l="1"/>
  <c r="C435" i="3"/>
  <c r="C436" i="3" s="1"/>
  <c r="C437" i="3" s="1"/>
  <c r="C432" i="3"/>
  <c r="C397" i="3"/>
  <c r="N8" i="3"/>
  <c r="N7" i="3"/>
  <c r="C364" i="3"/>
  <c r="C54" i="3"/>
  <c r="C361" i="3"/>
  <c r="C328" i="3"/>
  <c r="C153" i="3"/>
  <c r="C23" i="3"/>
  <c r="C24" i="3" s="1"/>
  <c r="G192" i="2"/>
  <c r="G173" i="2"/>
  <c r="G151" i="2"/>
  <c r="N23" i="3" s="1"/>
  <c r="G137" i="2"/>
  <c r="G117" i="2"/>
  <c r="C260" i="3" s="1"/>
  <c r="G98" i="2"/>
  <c r="G89" i="2"/>
  <c r="G80" i="2"/>
  <c r="C189" i="3" s="1"/>
  <c r="C190" i="3" s="1"/>
  <c r="G72" i="2"/>
  <c r="C85" i="3" s="1"/>
  <c r="G60" i="2"/>
  <c r="G44" i="2"/>
  <c r="G36" i="2"/>
  <c r="C331" i="3" s="1"/>
  <c r="C332" i="3" s="1"/>
  <c r="C333" i="3" s="1"/>
  <c r="G26" i="2"/>
  <c r="I173" i="2"/>
  <c r="N24" i="3" s="1"/>
  <c r="G202" i="2" l="1"/>
  <c r="C400" i="3"/>
  <c r="C401" i="3" s="1"/>
  <c r="C402" i="3" s="1"/>
  <c r="C403" i="3" s="1"/>
  <c r="C404" i="3" s="1"/>
  <c r="N19" i="3" s="1"/>
  <c r="C365" i="3"/>
  <c r="N21" i="3" s="1"/>
  <c r="C438" i="3"/>
  <c r="C439" i="3" s="1"/>
  <c r="N20" i="3" s="1"/>
  <c r="C334" i="3"/>
  <c r="C335" i="3" s="1"/>
  <c r="N18" i="3" s="1"/>
  <c r="C366" i="3" l="1"/>
  <c r="C367" i="3" s="1"/>
  <c r="C368" i="3" s="1"/>
  <c r="C297" i="3"/>
  <c r="C293" i="3"/>
  <c r="C261" i="3"/>
  <c r="C257" i="3"/>
  <c r="C221" i="3"/>
  <c r="C186" i="3"/>
  <c r="C150" i="3"/>
  <c r="C113" i="3"/>
  <c r="C82" i="3"/>
  <c r="C51" i="3"/>
  <c r="C20" i="3"/>
  <c r="G106" i="2"/>
  <c r="C116" i="3" s="1"/>
  <c r="C117" i="3" s="1"/>
  <c r="C118" i="3" s="1"/>
  <c r="G50" i="2"/>
  <c r="C224" i="3" s="1"/>
  <c r="C25" i="3" l="1"/>
  <c r="C26" i="3" s="1"/>
  <c r="C27" i="3" s="1"/>
  <c r="N9" i="3" s="1"/>
  <c r="C154" i="3"/>
  <c r="C155" i="3" s="1"/>
  <c r="C156" i="3" s="1"/>
  <c r="C157" i="3" s="1"/>
  <c r="N13" i="3" s="1"/>
  <c r="C55" i="3"/>
  <c r="C56" i="3" s="1"/>
  <c r="C57" i="3" s="1"/>
  <c r="C58" i="3" s="1"/>
  <c r="N10" i="3" s="1"/>
  <c r="C86" i="3"/>
  <c r="C225" i="3"/>
  <c r="C226" i="3" s="1"/>
  <c r="C227" i="3" s="1"/>
  <c r="C228" i="3" s="1"/>
  <c r="G204" i="2"/>
  <c r="C119" i="3"/>
  <c r="C120" i="3" s="1"/>
  <c r="N12" i="3"/>
  <c r="C191" i="3"/>
  <c r="N14" i="3"/>
  <c r="C262" i="3"/>
  <c r="C298" i="3"/>
  <c r="N17" i="3"/>
  <c r="C87" i="3"/>
  <c r="N15" i="3" l="1"/>
  <c r="C88" i="3"/>
  <c r="C89" i="3" s="1"/>
  <c r="N11" i="3" s="1"/>
  <c r="C299" i="3"/>
  <c r="C300" i="3" s="1"/>
  <c r="C263" i="3"/>
  <c r="C264" i="3" s="1"/>
  <c r="N16" i="3" s="1"/>
  <c r="C192" i="3"/>
  <c r="C193" i="3" s="1"/>
  <c r="N25" i="3" l="1"/>
  <c r="L34" i="3" s="1"/>
  <c r="L35" i="3" s="1"/>
  <c r="L36" i="3" s="1"/>
</calcChain>
</file>

<file path=xl/comments1.xml><?xml version="1.0" encoding="utf-8"?>
<comments xmlns="http://schemas.openxmlformats.org/spreadsheetml/2006/main">
  <authors>
    <author>90957229</author>
  </authors>
  <commentList>
    <comment ref="H1" authorId="0">
      <text>
        <r>
          <rPr>
            <sz val="8"/>
            <color rgb="FF000000"/>
            <rFont val="Tahoma"/>
            <family val="2"/>
          </rPr>
          <t xml:space="preserve">Esta columna no viene en el layout
</t>
        </r>
      </text>
    </comment>
  </commentList>
</comments>
</file>

<file path=xl/sharedStrings.xml><?xml version="1.0" encoding="utf-8"?>
<sst xmlns="http://schemas.openxmlformats.org/spreadsheetml/2006/main" count="2196" uniqueCount="536">
  <si>
    <t>SOLO PEGAR LINEAS QUE INICIEN CON 03 EN LA ZONA DE COLOR AZUL</t>
  </si>
  <si>
    <t>TIPO DE REGISTRO</t>
  </si>
  <si>
    <t>CLAVE DEL MOVIMIENTO</t>
  </si>
  <si>
    <t>REFERENCIA DEL MOVIMIENTO</t>
  </si>
  <si>
    <t>FECHA DE OPERACIÓN DEL MOVIMIENTO</t>
  </si>
  <si>
    <t>IMPORTE DEL MOVIMIENTO (ENTEROS)</t>
  </si>
  <si>
    <t>IMORTE DEL MOVIMIENTO (DECIMALES)</t>
  </si>
  <si>
    <t xml:space="preserve">IMPORTE TOTAL DEL MOVIMIENTO </t>
  </si>
  <si>
    <t>SUBCLAVE  DEL DOCUMENTO OPERADOR</t>
  </si>
  <si>
    <t>SUCURSAL</t>
  </si>
  <si>
    <t>CAJA</t>
  </si>
  <si>
    <t>NUMERO DE AUTORIZACIÓN</t>
  </si>
  <si>
    <t>NUMERO DE LA CUENTA VIRTUAL</t>
  </si>
  <si>
    <t>ALIAS</t>
  </si>
  <si>
    <t>REFERENCIA NUMERICA</t>
  </si>
  <si>
    <t>REFERENCIA ALFANUMERICA</t>
  </si>
  <si>
    <t xml:space="preserve">0384000313460020240301000000000138150084085900785002136506000003819233GTO                       0003134600PAGO ENERO Y FEBRERO      </t>
  </si>
  <si>
    <t>03</t>
  </si>
  <si>
    <t>84</t>
  </si>
  <si>
    <t>0003134600</t>
  </si>
  <si>
    <t>20240301</t>
  </si>
  <si>
    <t>00000000013815</t>
  </si>
  <si>
    <t>00</t>
  </si>
  <si>
    <t>0859</t>
  </si>
  <si>
    <t>0078</t>
  </si>
  <si>
    <t>500213</t>
  </si>
  <si>
    <t>6506000003819233</t>
  </si>
  <si>
    <t xml:space="preserve">GTO                       </t>
  </si>
  <si>
    <t xml:space="preserve">PAGO ENERO Y FEBRERO   </t>
  </si>
  <si>
    <t xml:space="preserve">0384000024030120240301000000000042300084085900786077466506000003819233GTO                       0000240301Dana Josseline Gomez Sa   </t>
  </si>
  <si>
    <t>0000240301</t>
  </si>
  <si>
    <t>00000000004230</t>
  </si>
  <si>
    <t>607746</t>
  </si>
  <si>
    <t>Dana Josseline Gomez Sa</t>
  </si>
  <si>
    <t xml:space="preserve">0384000010324020240301000000000080000084085900787340456506000003819233GTO                       0000103240MENSUALIDADES ATRASADAS   </t>
  </si>
  <si>
    <t>0000103240</t>
  </si>
  <si>
    <t>00000000008000</t>
  </si>
  <si>
    <t>734045</t>
  </si>
  <si>
    <t>MENSUALIDADES ATRASADAS</t>
  </si>
  <si>
    <t xml:space="preserve">0384000010324020240301000000000065550084085900787886756506000003819233GTO                       0000103240colegiatura MGP febrero   </t>
  </si>
  <si>
    <t>00000000006555</t>
  </si>
  <si>
    <t>788675</t>
  </si>
  <si>
    <t>colegiatura MGP febrero</t>
  </si>
  <si>
    <t xml:space="preserve">0384000103942920240304000000000042300084085900785903736506000003819233GTO                       0001039429TRANSFERENCIA A GTO       </t>
  </si>
  <si>
    <t>0001039429</t>
  </si>
  <si>
    <t>20240304</t>
  </si>
  <si>
    <t>590373</t>
  </si>
  <si>
    <t xml:space="preserve">TRANSFERENCIA A GTO    </t>
  </si>
  <si>
    <t xml:space="preserve">0384000000000020240304000000000045120084011300040420636506000003819233GTO                       0000000000DEPOSITO DE               </t>
  </si>
  <si>
    <t>0000000000</t>
  </si>
  <si>
    <t>00000000004512</t>
  </si>
  <si>
    <t>0113</t>
  </si>
  <si>
    <t>0004</t>
  </si>
  <si>
    <t>042063</t>
  </si>
  <si>
    <t xml:space="preserve">DEPOSITO DE            </t>
  </si>
  <si>
    <t xml:space="preserve">0384000040324020240304000000000062980084085900784419586506000003819233GTO                       0000403240pago marzo 2024 Isabel    </t>
  </si>
  <si>
    <t>0000403240</t>
  </si>
  <si>
    <t>00000000006298</t>
  </si>
  <si>
    <t>441958</t>
  </si>
  <si>
    <t xml:space="preserve">pago marzo 2024 Isabel </t>
  </si>
  <si>
    <t xml:space="preserve">0384000040324020240304000000000062980084085900784441786506000003819233GTO                       0000403240pago marzo 2024 joel Na   </t>
  </si>
  <si>
    <t>444178</t>
  </si>
  <si>
    <t>pago marzo 2024 joel Na</t>
  </si>
  <si>
    <t xml:space="preserve">0384000040324020240304000000000090000084085900784567246506000003819233GTO                       0000403240MENSUALIDAD ATRASADA RE   </t>
  </si>
  <si>
    <t>00000000009000</t>
  </si>
  <si>
    <t>456724</t>
  </si>
  <si>
    <t>MENSUALIDAD ATRASADA RE</t>
  </si>
  <si>
    <t xml:space="preserve">0384000024030420240304000000000042000084085900784600876506000003819233GTO                       0000240304Mensualidad Maestria Ge   </t>
  </si>
  <si>
    <t>0000240304</t>
  </si>
  <si>
    <t>00000000004200</t>
  </si>
  <si>
    <t>460087</t>
  </si>
  <si>
    <t>Mensualidad Maestria Ge</t>
  </si>
  <si>
    <t xml:space="preserve">0384000050324020240305000000000062980084085900782773436506000003819233GTO                       0000503240Mensualidad 13 Maestria   </t>
  </si>
  <si>
    <t>0000503240</t>
  </si>
  <si>
    <t>20240305</t>
  </si>
  <si>
    <t>277343</t>
  </si>
  <si>
    <t>Mensualidad 13 Maestria</t>
  </si>
  <si>
    <t xml:space="preserve">0384000024030520240305000000000042300084085900782809786506000003819233GTO                       0000240305Pago Maestria Mes de Ma   </t>
  </si>
  <si>
    <t>0000240305</t>
  </si>
  <si>
    <t>280978</t>
  </si>
  <si>
    <t>Pago Maestria Mes de Ma</t>
  </si>
  <si>
    <t xml:space="preserve">0384000000000020240305000000000046000084700300877362536506000003819233GTO                       0000000000DEPOSITO EFECTIVO         </t>
  </si>
  <si>
    <t>00000000004600</t>
  </si>
  <si>
    <t>7003</t>
  </si>
  <si>
    <t>0087</t>
  </si>
  <si>
    <t>736253</t>
  </si>
  <si>
    <t xml:space="preserve">DEPOSITO EFECTIVO      </t>
  </si>
  <si>
    <t xml:space="preserve">0384000050324020240305000000000062980084085900785404136506000003819233GTO                       0000503240maestria marzo            </t>
  </si>
  <si>
    <t>540413</t>
  </si>
  <si>
    <t xml:space="preserve">maestria marzo         </t>
  </si>
  <si>
    <t xml:space="preserve">0384000000000820240305000000000060160084085900786568846506000003819233GTO                       0000000008JOSE EDUARDO FELIPE DEL   </t>
  </si>
  <si>
    <t>0000000008</t>
  </si>
  <si>
    <t>00000000006016</t>
  </si>
  <si>
    <t>656884</t>
  </si>
  <si>
    <t>JOSE EDUARDO FELIPE DEL</t>
  </si>
  <si>
    <t xml:space="preserve">0384000024030520240305000000000000300084085900786574216506000003819233GTO                       0000240305Faltante Mensualidad Ma   </t>
  </si>
  <si>
    <t>00000000000030</t>
  </si>
  <si>
    <t>657421</t>
  </si>
  <si>
    <t>Faltante Mensualidad Ma</t>
  </si>
  <si>
    <t xml:space="preserve">0384000000000020240305000000000039375084882800010354116506000003819233GTO                       0000000000DEPOSITO EFECTIVO         </t>
  </si>
  <si>
    <t>00000000003937</t>
  </si>
  <si>
    <t>50</t>
  </si>
  <si>
    <t>8828</t>
  </si>
  <si>
    <t>0001</t>
  </si>
  <si>
    <t>035411</t>
  </si>
  <si>
    <t xml:space="preserve">0384000171320020240305000000000045120084085900786970306506000003819233GTO                       00017132001er pago 3er. semestre    </t>
  </si>
  <si>
    <t>0001713200</t>
  </si>
  <si>
    <t>697030</t>
  </si>
  <si>
    <t xml:space="preserve">1er pago 3er. semestre </t>
  </si>
  <si>
    <t xml:space="preserve">0384000000000020240305000000000025000084700300877426096506000003819233GTO                       0000000000DEPOSITO EFECTIVO         </t>
  </si>
  <si>
    <t>00000000002500</t>
  </si>
  <si>
    <t>742609</t>
  </si>
  <si>
    <t xml:space="preserve">0384000766097420240305000000000059375084085900788428646506000003819233GTO                       0007660974mensualidad marzo         </t>
  </si>
  <si>
    <t>0007660974</t>
  </si>
  <si>
    <t>00000000005937</t>
  </si>
  <si>
    <t>842864</t>
  </si>
  <si>
    <t xml:space="preserve">mensualidad marzo      </t>
  </si>
  <si>
    <t xml:space="preserve">0384000006032420240306000000000011000084085900780795956506000003819233GTO                       0000060324CHRISTO PAGO CERTIFICAD   </t>
  </si>
  <si>
    <t>0000060324</t>
  </si>
  <si>
    <t>20240306</t>
  </si>
  <si>
    <t>00000000001100</t>
  </si>
  <si>
    <t>079595</t>
  </si>
  <si>
    <t>CHRISTO PAGO CERTIFICAD</t>
  </si>
  <si>
    <t xml:space="preserve">0384000048871120240306000000000035000084085900729710846506000003819233GTO                       0000488711Inscripcion Jennifer Go   </t>
  </si>
  <si>
    <t>0000488711</t>
  </si>
  <si>
    <t>00000000003500</t>
  </si>
  <si>
    <t>0072</t>
  </si>
  <si>
    <t>971084</t>
  </si>
  <si>
    <t>Inscripcion Jennifer Go</t>
  </si>
  <si>
    <t xml:space="preserve">0384000049611920240306000000000062500084085900729746716506000003819233GTO                       00004961191er. Mensualidad Jennif   </t>
  </si>
  <si>
    <t>0000496119</t>
  </si>
  <si>
    <t>00000000006250</t>
  </si>
  <si>
    <t>974671</t>
  </si>
  <si>
    <t>1er. Mensualidad Jennif</t>
  </si>
  <si>
    <t xml:space="preserve">0384000024030720240307000000000035000084085900783397966506000003819233GTO                       0000240307Raul Chavez inscripcion   </t>
  </si>
  <si>
    <t>0000240307</t>
  </si>
  <si>
    <t>20240307</t>
  </si>
  <si>
    <t>339796</t>
  </si>
  <si>
    <t>Raul Chavez inscripcion</t>
  </si>
  <si>
    <t xml:space="preserve">0384000024030720240307000000000062500084085900783417776506000003819233GTO                       0000240307Raul Chavez mensualidad   </t>
  </si>
  <si>
    <t>341777</t>
  </si>
  <si>
    <t>Raul Chavez mensualidad</t>
  </si>
  <si>
    <t xml:space="preserve">0384000070324020240307000000000078750084085900786436126506000003819233GTO                       0000703240Marlene Nefertity Ramir   </t>
  </si>
  <si>
    <t>0000703240</t>
  </si>
  <si>
    <t>00000000007875</t>
  </si>
  <si>
    <t>643612</t>
  </si>
  <si>
    <t>Marlene Nefertity Ramir</t>
  </si>
  <si>
    <t xml:space="preserve">0384000008032420240308000000000095000084085900784648636506000003819233GTO                       0000080324CHRISTO PAGO TITULACION   </t>
  </si>
  <si>
    <t>0000080324</t>
  </si>
  <si>
    <t>20240308</t>
  </si>
  <si>
    <t>00000000009500</t>
  </si>
  <si>
    <t>464863</t>
  </si>
  <si>
    <t>CHRISTO PAGO TITULACION</t>
  </si>
  <si>
    <t xml:space="preserve">0384000024030820240308000000000011000084085900785006086506000003819233GTO                       0000240308pago Certificado          </t>
  </si>
  <si>
    <t>0000240308</t>
  </si>
  <si>
    <t>500608</t>
  </si>
  <si>
    <t xml:space="preserve">pago Certificado       </t>
  </si>
  <si>
    <t xml:space="preserve">0384000000000020240308000000000002800084069200040531236506000003819233GTO                       0000000000DEPOSITO EFECTIVO         </t>
  </si>
  <si>
    <t>00000000000280</t>
  </si>
  <si>
    <t>0692</t>
  </si>
  <si>
    <t>053123</t>
  </si>
  <si>
    <t xml:space="preserve">0384000000000020240308000000000095000084069200040531586506000003819233GTO                       0000000000DEPOSITO EFECTIVO         </t>
  </si>
  <si>
    <t>053158</t>
  </si>
  <si>
    <t xml:space="preserve">0384000024030820240308000000000095000084085900721984646506000003819233GTO                       0000240308Titulo Fernando Andrade   </t>
  </si>
  <si>
    <t>198464</t>
  </si>
  <si>
    <t>Titulo Fernando Andrade</t>
  </si>
  <si>
    <t xml:space="preserve">0384000211377720240311000000000053250084085900782603496506000003819233GTO                       0002113777mestriadicfcogarcia       </t>
  </si>
  <si>
    <t>0002113777</t>
  </si>
  <si>
    <t>20240311</t>
  </si>
  <si>
    <t>00000000005325</t>
  </si>
  <si>
    <t>260349</t>
  </si>
  <si>
    <t xml:space="preserve">mestriadicfcogarcia    </t>
  </si>
  <si>
    <t xml:space="preserve">0384000179476020240311000000000051000084085900782619266506000003819233GTO                       0001794760pagomaestriaenefcogarci   </t>
  </si>
  <si>
    <t>0001794760</t>
  </si>
  <si>
    <t>00000000005100</t>
  </si>
  <si>
    <t>261926</t>
  </si>
  <si>
    <t>pagomaestriaenefcogarci</t>
  </si>
  <si>
    <t xml:space="preserve">0384000011032420240311000000000011000084085900785877476506000003819233GTO                       0000110324Certificado claudia mtz   </t>
  </si>
  <si>
    <t>0000110324</t>
  </si>
  <si>
    <t>587747</t>
  </si>
  <si>
    <t>Certificado claudia mtz</t>
  </si>
  <si>
    <t xml:space="preserve">0384000000000020240311000000000135000084466700021000546506000003819233GTO                       0000000000DEPOSITO EFECTIVO         </t>
  </si>
  <si>
    <t>00000000013500</t>
  </si>
  <si>
    <t>4667</t>
  </si>
  <si>
    <t>0002</t>
  </si>
  <si>
    <t>100054</t>
  </si>
  <si>
    <t xml:space="preserve">0384000120324020240312000000000095000084085900781543816506000003819233GTO                       0001203240tutulo                    </t>
  </si>
  <si>
    <t>0001203240</t>
  </si>
  <si>
    <t>20240312</t>
  </si>
  <si>
    <t>154381</t>
  </si>
  <si>
    <t xml:space="preserve">tutulo                 </t>
  </si>
  <si>
    <t xml:space="preserve">0384000012032420240312000000000095000084085900783328506506000003819233GTO                       0000120324Titulacion Samantha Urr   </t>
  </si>
  <si>
    <t>0000120324</t>
  </si>
  <si>
    <t>332850</t>
  </si>
  <si>
    <t>Titulacion Samantha Urr</t>
  </si>
  <si>
    <t xml:space="preserve">0384000120324020240312000000000095000084085900787181806506000003819233GTO                       0001203240PNT Titulacion easp       </t>
  </si>
  <si>
    <t>718180</t>
  </si>
  <si>
    <t xml:space="preserve">PNT Titulacion easp    </t>
  </si>
  <si>
    <t xml:space="preserve">0384000120324020240312000000000011000084085900787194476506000003819233GTO                       0001203240Certificado estudios ea   </t>
  </si>
  <si>
    <t>719447</t>
  </si>
  <si>
    <t>Certificado estudios ea</t>
  </si>
  <si>
    <t xml:space="preserve">0384000000000020240313000000000011000084405600010096436506000003819233GTO                       0000000000JUAN MARCOS RODRIGUEZ R   </t>
  </si>
  <si>
    <t>20240313</t>
  </si>
  <si>
    <t>4056</t>
  </si>
  <si>
    <t>009643</t>
  </si>
  <si>
    <t>JUAN MARCOS RODRIGUEZ R</t>
  </si>
  <si>
    <t xml:space="preserve">0384000000000020240313000000000095000084405600010096146506000003819233GTO                       0000000000JUAN MARCOS RODRIGUEZ R   </t>
  </si>
  <si>
    <t>009614</t>
  </si>
  <si>
    <t xml:space="preserve">0384000130324020240313000000000013180084085900785632806506000003819233GTO                       0001303240Jorge Cordero             </t>
  </si>
  <si>
    <t>0001303240</t>
  </si>
  <si>
    <t>00000000001318</t>
  </si>
  <si>
    <t>563280</t>
  </si>
  <si>
    <t xml:space="preserve">Jorge Cordero          </t>
  </si>
  <si>
    <t xml:space="preserve">0384000000000020240313000000000002000084700300878599866506000003819233GTO                       0000000000DEPOSITO EFECTIVO         </t>
  </si>
  <si>
    <t>00000000000200</t>
  </si>
  <si>
    <t>859986</t>
  </si>
  <si>
    <t xml:space="preserve">0384000000000020240314000000000090000084443300010772706506000003819233GTO                       0000000000DEPOSITO DE               </t>
  </si>
  <si>
    <t>20240314</t>
  </si>
  <si>
    <t>4433</t>
  </si>
  <si>
    <t>077270</t>
  </si>
  <si>
    <t xml:space="preserve">0384000000000020240314000000000005000084443300010773306506000003819233GTO                       0000000000FALTANTE DE TITULO POR    </t>
  </si>
  <si>
    <t>00000000000500</t>
  </si>
  <si>
    <t>077330</t>
  </si>
  <si>
    <t xml:space="preserve">FALTANTE DE TITULO POR </t>
  </si>
  <si>
    <t xml:space="preserve">0384000000000020240314000000000011000084443300010773536506000003819233GTO                       0000000000CERTIFICADO TOTAL DE ES   </t>
  </si>
  <si>
    <t>077353</t>
  </si>
  <si>
    <t>CERTIFICADO TOTAL DE ES</t>
  </si>
  <si>
    <t xml:space="preserve">0384000024031520240315000000000011000084085900782792216506000003819233GTO                       0000240315Instituo tecnologico de   </t>
  </si>
  <si>
    <t>0000240315</t>
  </si>
  <si>
    <t>20240315</t>
  </si>
  <si>
    <t>279221</t>
  </si>
  <si>
    <t>Instituo tecnologico de</t>
  </si>
  <si>
    <t xml:space="preserve">0384000024031520240315000000000095000084085900782824786506000003819233GTO                       0000240315Instituto Tecnologico d   </t>
  </si>
  <si>
    <t>282478</t>
  </si>
  <si>
    <t>Instituto Tecnologico d</t>
  </si>
  <si>
    <t xml:space="preserve">0384000150324020240315000000000067000084085900783243766506000003819233GTO                       0001503240maestria marzo            </t>
  </si>
  <si>
    <t>0001503240</t>
  </si>
  <si>
    <t>00000000006700</t>
  </si>
  <si>
    <t>324376</t>
  </si>
  <si>
    <t xml:space="preserve">0384000150324020240315000000000062400084085900789914746506000003819233GTO                       0001503240Feb2024 EASP              </t>
  </si>
  <si>
    <t>00000000006240</t>
  </si>
  <si>
    <t>991474</t>
  </si>
  <si>
    <t xml:space="preserve">Feb2024 EASP           </t>
  </si>
  <si>
    <t xml:space="preserve">0384000000000020240315000000000095000084700300878876446506000003819233GTO                       0000000000DEPOSITO EFECTIVO         </t>
  </si>
  <si>
    <t>887644</t>
  </si>
  <si>
    <t xml:space="preserve">0384000000000020240315000000000011000084700300878877426506000003819233GTO                       0000000000DEPOSITO EFECTIVO         </t>
  </si>
  <si>
    <t>887742</t>
  </si>
  <si>
    <t xml:space="preserve">0384000785562820240315000000000065000084085900784388326506000003819233GTO                       000785562800000000000026472474      </t>
  </si>
  <si>
    <t>0007855628</t>
  </si>
  <si>
    <t>00000000006500</t>
  </si>
  <si>
    <t>438832</t>
  </si>
  <si>
    <t xml:space="preserve">0384000024031920240319000000000046120084085900783180506506000003819233GTO                       0000240319Colegiatura M Enero Ale   </t>
  </si>
  <si>
    <t>0000240319</t>
  </si>
  <si>
    <t>20240319</t>
  </si>
  <si>
    <t>00000000004612</t>
  </si>
  <si>
    <t>318050</t>
  </si>
  <si>
    <t>Colegiatura M Enero Ale</t>
  </si>
  <si>
    <t xml:space="preserve">0384000819233120240320000000000041437584085900786613846506000003819233GTO                       0008192331Luis Antonio Cuellar He   </t>
  </si>
  <si>
    <t>0008192331</t>
  </si>
  <si>
    <t>20240320</t>
  </si>
  <si>
    <t>00000000004143</t>
  </si>
  <si>
    <t>75</t>
  </si>
  <si>
    <t>661384</t>
  </si>
  <si>
    <t>Luis Antonio Cuellar He</t>
  </si>
  <si>
    <t xml:space="preserve">0384000819233120240320000000000007312584085900786616406506000003819233GTO                       0008192331Luis Antonio Cuellar He   </t>
  </si>
  <si>
    <t>00000000000731</t>
  </si>
  <si>
    <t>25</t>
  </si>
  <si>
    <t>661640</t>
  </si>
  <si>
    <t xml:space="preserve">0384000200280020240322000000000003125084085900787426726506000003819233GTO                       0002002800compl mensualidad mzo J   </t>
  </si>
  <si>
    <t>0002002800</t>
  </si>
  <si>
    <t>20240322</t>
  </si>
  <si>
    <t>00000000000312</t>
  </si>
  <si>
    <t>742672</t>
  </si>
  <si>
    <t>compl mensualidad mzo J</t>
  </si>
  <si>
    <t xml:space="preserve">0384000024032520240325000000000044180084085900787925956506000003819233GTO                       0000240325Colegiatura M fina Febr   </t>
  </si>
  <si>
    <t>0000240325</t>
  </si>
  <si>
    <t>20240325</t>
  </si>
  <si>
    <t>00000000004418</t>
  </si>
  <si>
    <t>792595</t>
  </si>
  <si>
    <t>Colegiatura M fina Febr</t>
  </si>
  <si>
    <t xml:space="preserve">0384000000000020240326000000000065500084700300870324506506000003819233GTO                       0000000000DEPOSITO EFECTIVO         </t>
  </si>
  <si>
    <t>20240326</t>
  </si>
  <si>
    <t>00000000006550</t>
  </si>
  <si>
    <t>032450</t>
  </si>
  <si>
    <t xml:space="preserve">MAESTRIA </t>
  </si>
  <si>
    <t xml:space="preserve">MENSUALIDAD </t>
  </si>
  <si>
    <t xml:space="preserve">ALUMNO </t>
  </si>
  <si>
    <t>INSTITUTO TECNOLÓGICO DE LA CONSTRUCCIÓN</t>
  </si>
  <si>
    <t>FECHA</t>
  </si>
  <si>
    <t>05 DE DICIEMBRE DE 2023.</t>
  </si>
  <si>
    <t>CED</t>
  </si>
  <si>
    <t xml:space="preserve">GUANAJUATO </t>
  </si>
  <si>
    <t>MAC-17</t>
  </si>
  <si>
    <t>#</t>
  </si>
  <si>
    <t>MATRÍCULA</t>
  </si>
  <si>
    <t>NOMBRE DEL ALUMNO</t>
  </si>
  <si>
    <t>CUATRIMESTRE O SEMESTRE (NO CICLO)</t>
  </si>
  <si>
    <t>MENSUALIDAD</t>
  </si>
  <si>
    <t>% BECA</t>
  </si>
  <si>
    <t>PAGO</t>
  </si>
  <si>
    <t>ADEUDO</t>
  </si>
  <si>
    <t>SEMESTRE</t>
  </si>
  <si>
    <t>TOTAL</t>
  </si>
  <si>
    <t>MAC-18</t>
  </si>
  <si>
    <t>MVIBN-8</t>
  </si>
  <si>
    <t>MVIBN-9</t>
  </si>
  <si>
    <t>MCVT-6</t>
  </si>
  <si>
    <t>LUIS ANTONIO CUELLAR HERNANDEZ</t>
  </si>
  <si>
    <t>MCVT-7</t>
  </si>
  <si>
    <t xml:space="preserve">MGP-9 </t>
  </si>
  <si>
    <t>MGP-10</t>
  </si>
  <si>
    <t>MGP-11</t>
  </si>
  <si>
    <t xml:space="preserve">JORGE IGNACIO CORDERO DURAN </t>
  </si>
  <si>
    <t xml:space="preserve">INSCRIPCIONES </t>
  </si>
  <si>
    <t>MCVF-1</t>
  </si>
  <si>
    <t xml:space="preserve">TITULACION </t>
  </si>
  <si>
    <t xml:space="preserve">% DELEGACION GTO </t>
  </si>
  <si>
    <t>MCVT-5</t>
  </si>
  <si>
    <t xml:space="preserve">CERTIFICADOS </t>
  </si>
  <si>
    <t>CERTIFICADO</t>
  </si>
  <si>
    <t>ANALISIS MAC-17MARZO 2023</t>
  </si>
  <si>
    <t>MAESTRIA</t>
  </si>
  <si>
    <t>ALUMNOS</t>
  </si>
  <si>
    <t xml:space="preserve">COTO MODULO </t>
  </si>
  <si>
    <t>Semestre</t>
  </si>
  <si>
    <t>Avance/ Modulo</t>
  </si>
  <si>
    <t>Asignatura</t>
  </si>
  <si>
    <t>PERIODO</t>
  </si>
  <si>
    <t>GUANAJUATO</t>
  </si>
  <si>
    <t>PAGADO</t>
  </si>
  <si>
    <t>1ro</t>
  </si>
  <si>
    <t xml:space="preserve"> 01/15</t>
  </si>
  <si>
    <t>Ssustentabilidad en la industria de la construcción</t>
  </si>
  <si>
    <t>10 MARZO- 01 ABRIL</t>
  </si>
  <si>
    <t xml:space="preserve">RESUMEN DE MAESTRIAS </t>
  </si>
  <si>
    <t>VINCULADO</t>
  </si>
  <si>
    <t xml:space="preserve"> 02/15</t>
  </si>
  <si>
    <t xml:space="preserve">Admon de empresas de la construccion </t>
  </si>
  <si>
    <t xml:space="preserve">21 ABRIL -13 MAYO </t>
  </si>
  <si>
    <t>PROGRAMA</t>
  </si>
  <si>
    <t>ASIGNATURA</t>
  </si>
  <si>
    <t>MONTO</t>
  </si>
  <si>
    <t xml:space="preserve"> 03/15</t>
  </si>
  <si>
    <t>Planeación y control de proyectos</t>
  </si>
  <si>
    <t xml:space="preserve">19 MAYO -10 JUNIO </t>
  </si>
  <si>
    <t xml:space="preserve"> 04/05</t>
  </si>
  <si>
    <t xml:space="preserve">ing de costos </t>
  </si>
  <si>
    <t xml:space="preserve">16 JUNIO -08 JULIO </t>
  </si>
  <si>
    <t>MGP-9</t>
  </si>
  <si>
    <t xml:space="preserve"> 05/15</t>
  </si>
  <si>
    <t xml:space="preserve">Planeacion y programacion </t>
  </si>
  <si>
    <t xml:space="preserve">14 JULIO- 05 AGOSTO </t>
  </si>
  <si>
    <t xml:space="preserve">MAC-17 </t>
  </si>
  <si>
    <t>2do</t>
  </si>
  <si>
    <t xml:space="preserve"> 06/15</t>
  </si>
  <si>
    <t xml:space="preserve">Planeacion patrimonial </t>
  </si>
  <si>
    <t xml:space="preserve">18 AGOSTO-09 SEPTIEMBRE </t>
  </si>
  <si>
    <t xml:space="preserve"> 07/15</t>
  </si>
  <si>
    <t xml:space="preserve">Contabilidad y finanzas </t>
  </si>
  <si>
    <t>22 SEPT- 14 OCTUBRE</t>
  </si>
  <si>
    <t xml:space="preserve"> 08/15</t>
  </si>
  <si>
    <t xml:space="preserve">Mercadotecnia  en la construccion </t>
  </si>
  <si>
    <t xml:space="preserve">20 OCT-11 NOV </t>
  </si>
  <si>
    <t xml:space="preserve"> 09/15</t>
  </si>
  <si>
    <t>Economia administrativa</t>
  </si>
  <si>
    <t>17 NOV-09 DIC</t>
  </si>
  <si>
    <t>3ro</t>
  </si>
  <si>
    <t xml:space="preserve"> 10/15</t>
  </si>
  <si>
    <t>Admon capital humano</t>
  </si>
  <si>
    <t>12 ENE- 03 FEBRERO</t>
  </si>
  <si>
    <t xml:space="preserve"> 11/15</t>
  </si>
  <si>
    <t>09 FEB- 02 MARZO</t>
  </si>
  <si>
    <t>EN CONCILIACIÓN</t>
  </si>
  <si>
    <t xml:space="preserve"> 12/15</t>
  </si>
  <si>
    <t xml:space="preserve"> 13/15</t>
  </si>
  <si>
    <t xml:space="preserve"> 14/15</t>
  </si>
  <si>
    <t xml:space="preserve">TOTAL A PAGAR </t>
  </si>
  <si>
    <t>REMANENTE NETO</t>
  </si>
  <si>
    <t>SUBTOTAL</t>
  </si>
  <si>
    <t xml:space="preserve">FACTURA </t>
  </si>
  <si>
    <t xml:space="preserve">MAS IVA  </t>
  </si>
  <si>
    <t>SUB</t>
  </si>
  <si>
    <t xml:space="preserve">IMPORTE A FACTURAR </t>
  </si>
  <si>
    <t xml:space="preserve">IVA </t>
  </si>
  <si>
    <t xml:space="preserve">TOTAL </t>
  </si>
  <si>
    <t>ANALISIS  MVIBN-8 MARZO 2023</t>
  </si>
  <si>
    <t xml:space="preserve">Introducción a la evalucación </t>
  </si>
  <si>
    <t xml:space="preserve">Costos de construccion en la valuación </t>
  </si>
  <si>
    <t xml:space="preserve">legislacion </t>
  </si>
  <si>
    <t xml:space="preserve">admon financiera y contabilidad </t>
  </si>
  <si>
    <t xml:space="preserve">Valuacion fiscal inmobiliaria </t>
  </si>
  <si>
    <t xml:space="preserve">Valuacion de inmuebles urbanos </t>
  </si>
  <si>
    <t xml:space="preserve">Valuacion de bienes nacionales </t>
  </si>
  <si>
    <t xml:space="preserve">Valuacion de maquinaria y equipo </t>
  </si>
  <si>
    <t>ing economica financiera</t>
  </si>
  <si>
    <t>valuacion de bienes agropecuarios</t>
  </si>
  <si>
    <t>ANALISIS  MCVT-6 MARZO 2023</t>
  </si>
  <si>
    <t xml:space="preserve">Diseño geoimetrico de vias terrestres </t>
  </si>
  <si>
    <t>Geotecnia I</t>
  </si>
  <si>
    <t xml:space="preserve">ing de transito </t>
  </si>
  <si>
    <t xml:space="preserve">hidrologia de vias terrestres </t>
  </si>
  <si>
    <t>Planeacion de la infraestructura de vias terrestres</t>
  </si>
  <si>
    <t xml:space="preserve">Normatividad y calidad de vias terrestres </t>
  </si>
  <si>
    <t xml:space="preserve">Tecnicas de investigacion aplicadas a vias terrestes </t>
  </si>
  <si>
    <t>Geotecnia II</t>
  </si>
  <si>
    <t>diseño y construccion de pavimentos asfalticos</t>
  </si>
  <si>
    <t xml:space="preserve">analisis y diseño de puentes y tuneles </t>
  </si>
  <si>
    <t>ANALISIS  MGP-10 MARZO 2023</t>
  </si>
  <si>
    <t xml:space="preserve">ingenieria ambiental </t>
  </si>
  <si>
    <t xml:space="preserve">admon de gerencia de proyectos </t>
  </si>
  <si>
    <t xml:space="preserve">planeacion y control de proyectos </t>
  </si>
  <si>
    <t>ing de costos en la contbilidad</t>
  </si>
  <si>
    <t xml:space="preserve">gestion de persolal y competencias </t>
  </si>
  <si>
    <t xml:space="preserve">Aplicaciones informaticas plataformas de información </t>
  </si>
  <si>
    <t xml:space="preserve">Gestion de proyectos para eliminar desperdicios </t>
  </si>
  <si>
    <t xml:space="preserve">Programacion en paquete informatico de hojas de calculo avanzado </t>
  </si>
  <si>
    <t>evaluacion economica y financiera del proyecto</t>
  </si>
  <si>
    <t>MIC (modelo de informacion)</t>
  </si>
  <si>
    <t>ANALISIS  MAC-18 SEPT 2023</t>
  </si>
  <si>
    <t xml:space="preserve">Ingenieria de costos </t>
  </si>
  <si>
    <t xml:space="preserve">Sustentabilidad en la construccion </t>
  </si>
  <si>
    <t xml:space="preserve">admon de empresas de la contruccion </t>
  </si>
  <si>
    <t>habilidades directivas</t>
  </si>
  <si>
    <t>ANALISIS  MCVT-7 SEPT 2023</t>
  </si>
  <si>
    <t xml:space="preserve">Hidrologia de vias terrestres </t>
  </si>
  <si>
    <t>diseño geometrico de viasterrestres</t>
  </si>
  <si>
    <t>ing de transito</t>
  </si>
  <si>
    <t>ANALISIS  MVIBN-9 SEPT 2023</t>
  </si>
  <si>
    <t xml:space="preserve">Admon financiera y conta </t>
  </si>
  <si>
    <t xml:space="preserve">Legislacion y normatividad en la valuacion </t>
  </si>
  <si>
    <t xml:space="preserve">introduccion a la valuacion </t>
  </si>
  <si>
    <t xml:space="preserve">costos de la construccion en valuacion </t>
  </si>
  <si>
    <t>ANALISIS  MGP-11 SEPT 2023</t>
  </si>
  <si>
    <t xml:space="preserve">Admon de la gerencia e proyectos </t>
  </si>
  <si>
    <t xml:space="preserve">Ingenieria ambiental y sustentabilidad </t>
  </si>
  <si>
    <t>Ingenieria de costos en los proyectos</t>
  </si>
  <si>
    <t>Planeacion y control de proyectos</t>
  </si>
  <si>
    <t>ANALISIS  MCVF-1 SEPT 2023</t>
  </si>
  <si>
    <t>Diseño y calculo de la geometria</t>
  </si>
  <si>
    <t>Superestructura de vias ferreas</t>
  </si>
  <si>
    <t xml:space="preserve">Componente y control de calidad </t>
  </si>
  <si>
    <t xml:space="preserve">sistema de transporte de vias ferreas </t>
  </si>
  <si>
    <t xml:space="preserve">MAC </t>
  </si>
  <si>
    <t xml:space="preserve">CHRISTO EDUARDO VQZQUEZ MARCELO </t>
  </si>
  <si>
    <t>MAC-16</t>
  </si>
  <si>
    <t xml:space="preserve">SAMANTHA URREA GUTIERREZ </t>
  </si>
  <si>
    <t>MGP-7</t>
  </si>
  <si>
    <t>ALEJANDRA CAMACHO LESPRON</t>
  </si>
  <si>
    <t>MAC-15</t>
  </si>
  <si>
    <t>DIANA VAZQUEZ MARQUEZ</t>
  </si>
  <si>
    <t>MGP-8</t>
  </si>
  <si>
    <t>JUAN MARCOS RODRIGURZ RODRIGUEZ</t>
  </si>
  <si>
    <t>MCVT-4</t>
  </si>
  <si>
    <t xml:space="preserve">FERNANDO ANDRADE GALVAN </t>
  </si>
  <si>
    <t>MCVT-3</t>
  </si>
  <si>
    <t>LUCI YASMIN ESPINOZA URBIETA</t>
  </si>
  <si>
    <t xml:space="preserve">CARLOS ALBERTO ORTIZ DIERDORF </t>
  </si>
  <si>
    <t>MAC-19</t>
  </si>
  <si>
    <t>ABRIL</t>
  </si>
  <si>
    <t xml:space="preserve">JUAN ARTURO BESSONART HERNANDEZ </t>
  </si>
  <si>
    <t>ENERO</t>
  </si>
  <si>
    <t xml:space="preserve">ALEJANDRO JOSE DE LA LUZ ROMO VILLALPANDO </t>
  </si>
  <si>
    <t>FEBRERO</t>
  </si>
  <si>
    <t>MARZO</t>
  </si>
  <si>
    <t>JOSE GUSTAVO RAMIREZ ALMAGUER</t>
  </si>
  <si>
    <t xml:space="preserve">ANDREA ALDACO PAREDES </t>
  </si>
  <si>
    <t xml:space="preserve">GERARDO GAMA CERVANTES </t>
  </si>
  <si>
    <t xml:space="preserve">ALEJANDRA KARINA NARVAEZ VALERIO </t>
  </si>
  <si>
    <t xml:space="preserve">TITULACION TPT  </t>
  </si>
  <si>
    <t>TITULACION</t>
  </si>
  <si>
    <t>ERIKA DUEÑEZ SILVESTRE</t>
  </si>
  <si>
    <t xml:space="preserve">ERICK ARTURO SANCHEZ PEREZ </t>
  </si>
  <si>
    <t>DICIEMBRE</t>
  </si>
  <si>
    <t xml:space="preserve">JUAN RENE VARGAS GONZALEZ </t>
  </si>
  <si>
    <t xml:space="preserve">FEBRERO </t>
  </si>
  <si>
    <t xml:space="preserve">LUIS FERNANDO GARCIA ESPITIA </t>
  </si>
  <si>
    <t xml:space="preserve">BERENICE GUTIERREZ DURAN </t>
  </si>
  <si>
    <t xml:space="preserve">DANIEL ORNELAS CABRERA </t>
  </si>
  <si>
    <t>RUSELL FLORENCIO COLLI FERNANDEZ</t>
  </si>
  <si>
    <t>ISABEL ALEJANDRA MEJIA WITRAGO</t>
  </si>
  <si>
    <t>JOEL RAYMUNDO NAJERA GUZMAN</t>
  </si>
  <si>
    <t>LUIS FERNANDO TORRES RODRIGUEZ</t>
  </si>
  <si>
    <t>FRANCISCO GARCIA PEREZ</t>
  </si>
  <si>
    <t>DANA JOSSELINE GOMEZ SALINAS</t>
  </si>
  <si>
    <t xml:space="preserve">ENERO Y FEBRERO </t>
  </si>
  <si>
    <t>DERIAM ANTONIO MENDOZA HERNANDEZ</t>
  </si>
  <si>
    <t xml:space="preserve">ARMANDO LOZANO ARENAS </t>
  </si>
  <si>
    <t>ABRAHAM ISRAEL VILLANUEVA CASTAÑEDA</t>
  </si>
  <si>
    <t xml:space="preserve">JOSE EDUARDO FELIPE DEL ANGEL </t>
  </si>
  <si>
    <t>MCVT-8</t>
  </si>
  <si>
    <t>INSCRIPCION</t>
  </si>
  <si>
    <t>RAUL EDUARDO CHAVEZ GONZALEZ</t>
  </si>
  <si>
    <t>INSCRIPCION Y MENSUALIDAD</t>
  </si>
  <si>
    <t xml:space="preserve">MARLENE NEFERTITY RAMIREZ MARTINEZ </t>
  </si>
  <si>
    <t>JENNIFER KRYSTAL GONZALEZ RODRIGUEZ</t>
  </si>
  <si>
    <t>MGP-12</t>
  </si>
  <si>
    <t xml:space="preserve">JOSUE GUADALUPE LOPEZ JUAREZ </t>
  </si>
  <si>
    <t xml:space="preserve">CARLOS MARIO CALDERON VELAZQUEZ </t>
  </si>
  <si>
    <t xml:space="preserve">MARISOL VELAZQUEZ BALDERAS </t>
  </si>
  <si>
    <t>ENERO Y FEBRERO</t>
  </si>
  <si>
    <t>MVIBN-10</t>
  </si>
  <si>
    <t>MCVF-2</t>
  </si>
  <si>
    <t>ANALISIS  MCVT-8 MARZO2024</t>
  </si>
  <si>
    <t>ANALISIS  MGP-12 MARZO2024</t>
  </si>
  <si>
    <t>MCCVF 1</t>
  </si>
  <si>
    <t>08 MARZO- 30 MARZO</t>
  </si>
  <si>
    <t>12 ABRIL-04 MAYO</t>
  </si>
  <si>
    <t>ANALISIS  MAC-19 2024</t>
  </si>
  <si>
    <t>ANALISIS  MVIBN-10 MARZO2024</t>
  </si>
  <si>
    <t xml:space="preserve">MARZO </t>
  </si>
  <si>
    <t>PLANEACION FINANCIERA</t>
  </si>
  <si>
    <t>ANALÍSIS DE DECISIONES</t>
  </si>
  <si>
    <t xml:space="preserve">08 MARZO -06 ABRIL </t>
  </si>
  <si>
    <t>EVALUACION DE PROYECTOS</t>
  </si>
  <si>
    <t>VALUACION EN NEGOCIOS INMOBILIARIOS E INDUSTRIALES</t>
  </si>
  <si>
    <t>VALUACIÓN DE BIENES INDUSTRIALES</t>
  </si>
  <si>
    <t>VALUACIÓN DE DERECHOS INTANGIBLES Y ESPECIALIZADOS</t>
  </si>
  <si>
    <t>DISEÑO Y CONSTRUCCION DE PAVIMETNOS DE CONCRETO HIDRAULICO</t>
  </si>
  <si>
    <t>CONSERVACIÓN Y MANTENIMIENTO DE VÍAS TERRESTRES</t>
  </si>
  <si>
    <t>PLANEACIÓN, PROGRAMACIÓN Y CONTROL DE PROYECTOS DE VÍAS TERRESTRES</t>
  </si>
  <si>
    <t>TEORIA DE LAS DECISIONES APLICADA A LA GERENCIA DE PROYECTOS</t>
  </si>
  <si>
    <t>ADMINISTRACIÓN DE MAQUINARIA Y EQUIPO</t>
  </si>
  <si>
    <t>LOGISTICA Y CADENAS DE SUMINISTRO</t>
  </si>
  <si>
    <t>PLANEACION, PROG. PROCURA Y CONTROL DE OBRA</t>
  </si>
  <si>
    <t>PLANEACIÓN PATRIMONIAL</t>
  </si>
  <si>
    <t>CONTABILIDAD Y FINANZAS</t>
  </si>
  <si>
    <t>NORMATIVIDAD Y CALIDAD DE VIAS TERRESTRES</t>
  </si>
  <si>
    <t>SUSTENTABILIDAD Y GESTIÓN AMBIENTAL EN VÍAS FERREAS</t>
  </si>
  <si>
    <t>VALUACION FISCAL INMOBILIARIA</t>
  </si>
  <si>
    <t>INGENIERIA ECONOMICA Y FINANCIERA</t>
  </si>
  <si>
    <t>VALUACIÓN DE INMUEBLES URBANOS</t>
  </si>
  <si>
    <t>APLICACIONES INFORMATICAS, PLATAFORMAS DE MODELADO DE INFORMACION PARA LA CONSTRUCIÓN, INGENIERIAS Y PROYECTOS.</t>
  </si>
  <si>
    <t>GESTIÓN DE PERSONAL Y COMPETENCIAS</t>
  </si>
  <si>
    <t>GESTION DE PROYECTOS PARA ELIMINAR DESPERDICIOS</t>
  </si>
  <si>
    <t>MANIFESTACIÓN DE IMPACTO AMBIENTAL Y ESTUDIO TÉCNICO JUSTIFICATIVO</t>
  </si>
  <si>
    <t>NORMATIVIDAD DE LAS VÍAS FÉRREAS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</si>
</sst>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FFFF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Tw Cen MT Condensed"/>
      <family val="2"/>
    </font>
    <font>
      <sz val="12"/>
      <name val="Tw Cen MT Condensed"/>
      <family val="2"/>
    </font>
    <font>
      <b/>
      <sz val="12"/>
      <color theme="1"/>
      <name val="Calibri"/>
      <family val="2"/>
      <scheme val="minor"/>
    </font>
    <font>
      <sz val="11"/>
      <color theme="1"/>
      <name val="Tw Cen MT Condensed"/>
      <family val="2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FFE6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3" fillId="0" borderId="0"/>
    <xf numFmtId="43" fontId="7" fillId="0" borderId="0" applyFon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7" fillId="0" borderId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</cellStyleXfs>
  <cellXfs count="140">
    <xf numFmtId="0" fontId="0" fillId="0" borderId="0" xfId="0"/>
    <xf numFmtId="49" fontId="5" fillId="2" borderId="1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0" fontId="7" fillId="0" borderId="0" xfId="0" applyFont="1"/>
    <xf numFmtId="49" fontId="7" fillId="4" borderId="4" xfId="0" applyNumberFormat="1" applyFont="1" applyFill="1" applyBorder="1" applyAlignment="1">
      <alignment horizontal="left"/>
    </xf>
    <xf numFmtId="49" fontId="7" fillId="0" borderId="0" xfId="0" applyNumberFormat="1" applyFont="1"/>
    <xf numFmtId="2" fontId="7" fillId="0" borderId="0" xfId="0" applyNumberFormat="1" applyFont="1"/>
    <xf numFmtId="43" fontId="7" fillId="0" borderId="0" xfId="1" applyFont="1" applyFill="1" applyBorder="1"/>
    <xf numFmtId="43" fontId="8" fillId="5" borderId="0" xfId="1" applyFont="1" applyFill="1"/>
    <xf numFmtId="43" fontId="0" fillId="0" borderId="0" xfId="1" applyFont="1"/>
    <xf numFmtId="0" fontId="6" fillId="3" borderId="5" xfId="0" applyNumberFormat="1" applyFont="1" applyFill="1" applyBorder="1" applyAlignment="1">
      <alignment horizontal="center" vertical="center" wrapText="1"/>
    </xf>
    <xf numFmtId="0" fontId="7" fillId="0" borderId="0" xfId="3" applyAlignment="1">
      <alignment horizontal="center"/>
    </xf>
    <xf numFmtId="0" fontId="7" fillId="0" borderId="0" xfId="3"/>
    <xf numFmtId="0" fontId="10" fillId="0" borderId="0" xfId="3" applyFont="1"/>
    <xf numFmtId="0" fontId="2" fillId="0" borderId="0" xfId="11"/>
    <xf numFmtId="0" fontId="10" fillId="0" borderId="0" xfId="3" applyFont="1" applyAlignment="1">
      <alignment horizontal="right"/>
    </xf>
    <xf numFmtId="14" fontId="10" fillId="0" borderId="0" xfId="3" applyNumberFormat="1" applyFont="1"/>
    <xf numFmtId="0" fontId="11" fillId="0" borderId="0" xfId="3" applyFont="1"/>
    <xf numFmtId="0" fontId="10" fillId="6" borderId="1" xfId="3" applyFont="1" applyFill="1" applyBorder="1" applyAlignment="1">
      <alignment horizontal="center" vertical="center" wrapText="1"/>
    </xf>
    <xf numFmtId="0" fontId="10" fillId="6" borderId="6" xfId="3" applyFont="1" applyFill="1" applyBorder="1" applyAlignment="1">
      <alignment horizontal="center" vertical="center"/>
    </xf>
    <xf numFmtId="0" fontId="10" fillId="6" borderId="1" xfId="3" applyFont="1" applyFill="1" applyBorder="1" applyAlignment="1">
      <alignment horizontal="center" vertical="center"/>
    </xf>
    <xf numFmtId="0" fontId="10" fillId="6" borderId="6" xfId="3" applyFont="1" applyFill="1" applyBorder="1" applyAlignment="1">
      <alignment horizontal="center" wrapText="1"/>
    </xf>
    <xf numFmtId="17" fontId="10" fillId="6" borderId="6" xfId="3" applyNumberFormat="1" applyFont="1" applyFill="1" applyBorder="1" applyAlignment="1">
      <alignment horizontal="center" vertical="center" wrapText="1"/>
    </xf>
    <xf numFmtId="0" fontId="10" fillId="6" borderId="7" xfId="3" applyFont="1" applyFill="1" applyBorder="1" applyAlignment="1">
      <alignment horizontal="center" vertical="center"/>
    </xf>
    <xf numFmtId="0" fontId="7" fillId="0" borderId="3" xfId="3" applyBorder="1" applyAlignment="1">
      <alignment horizontal="center"/>
    </xf>
    <xf numFmtId="0" fontId="7" fillId="0" borderId="3" xfId="3" applyBorder="1"/>
    <xf numFmtId="0" fontId="0" fillId="0" borderId="3" xfId="0" applyBorder="1"/>
    <xf numFmtId="0" fontId="0" fillId="0" borderId="3" xfId="3" applyFont="1" applyBorder="1"/>
    <xf numFmtId="43" fontId="0" fillId="0" borderId="3" xfId="5" applyFont="1" applyBorder="1"/>
    <xf numFmtId="49" fontId="0" fillId="0" borderId="3" xfId="0" applyNumberFormat="1" applyBorder="1"/>
    <xf numFmtId="44" fontId="12" fillId="0" borderId="0" xfId="3" applyNumberFormat="1" applyFont="1"/>
    <xf numFmtId="44" fontId="12" fillId="7" borderId="0" xfId="3" applyNumberFormat="1" applyFont="1" applyFill="1"/>
    <xf numFmtId="0" fontId="8" fillId="0" borderId="0" xfId="3" applyFont="1" applyAlignment="1">
      <alignment horizontal="right"/>
    </xf>
    <xf numFmtId="0" fontId="7" fillId="0" borderId="0" xfId="0" applyNumberFormat="1" applyFont="1" applyFill="1" applyBorder="1"/>
    <xf numFmtId="0" fontId="0" fillId="0" borderId="0" xfId="3" applyFont="1"/>
    <xf numFmtId="43" fontId="0" fillId="0" borderId="0" xfId="5" applyFont="1" applyBorder="1"/>
    <xf numFmtId="0" fontId="7" fillId="0" borderId="8" xfId="3" applyBorder="1"/>
    <xf numFmtId="0" fontId="7" fillId="0" borderId="2" xfId="3" applyBorder="1"/>
    <xf numFmtId="0" fontId="2" fillId="0" borderId="0" xfId="11" applyAlignment="1">
      <alignment horizontal="center"/>
    </xf>
    <xf numFmtId="0" fontId="10" fillId="0" borderId="0" xfId="11" applyFont="1" applyAlignment="1">
      <alignment horizontal="right"/>
    </xf>
    <xf numFmtId="44" fontId="2" fillId="0" borderId="0" xfId="11" applyNumberFormat="1"/>
    <xf numFmtId="49" fontId="7" fillId="0" borderId="0" xfId="3" applyNumberFormat="1"/>
    <xf numFmtId="44" fontId="7" fillId="0" borderId="0" xfId="3" applyNumberFormat="1"/>
    <xf numFmtId="0" fontId="13" fillId="0" borderId="3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 wrapText="1"/>
    </xf>
    <xf numFmtId="49" fontId="7" fillId="0" borderId="0" xfId="0" applyNumberFormat="1" applyFont="1" applyFill="1" applyBorder="1"/>
    <xf numFmtId="0" fontId="7" fillId="0" borderId="3" xfId="3" applyFont="1" applyBorder="1"/>
    <xf numFmtId="43" fontId="2" fillId="0" borderId="0" xfId="11" applyNumberFormat="1"/>
    <xf numFmtId="0" fontId="2" fillId="0" borderId="0" xfId="13"/>
    <xf numFmtId="0" fontId="15" fillId="6" borderId="17" xfId="12" applyFont="1" applyFill="1" applyBorder="1" applyAlignment="1">
      <alignment horizontal="center"/>
    </xf>
    <xf numFmtId="4" fontId="10" fillId="0" borderId="18" xfId="8" applyNumberFormat="1" applyFont="1" applyBorder="1" applyAlignment="1">
      <alignment horizontal="center"/>
    </xf>
    <xf numFmtId="0" fontId="10" fillId="0" borderId="18" xfId="12" applyFont="1" applyBorder="1" applyAlignment="1">
      <alignment horizontal="center"/>
    </xf>
    <xf numFmtId="16" fontId="2" fillId="0" borderId="19" xfId="12" applyNumberFormat="1" applyBorder="1" applyAlignment="1">
      <alignment horizontal="center"/>
    </xf>
    <xf numFmtId="0" fontId="16" fillId="8" borderId="3" xfId="12" applyFont="1" applyFill="1" applyBorder="1" applyAlignment="1">
      <alignment horizontal="left"/>
    </xf>
    <xf numFmtId="0" fontId="8" fillId="0" borderId="20" xfId="8" applyFont="1" applyBorder="1"/>
    <xf numFmtId="0" fontId="15" fillId="6" borderId="0" xfId="12" applyFont="1" applyFill="1"/>
    <xf numFmtId="0" fontId="16" fillId="0" borderId="0" xfId="9" applyFont="1" applyAlignment="1">
      <alignment horizontal="center"/>
    </xf>
    <xf numFmtId="0" fontId="2" fillId="0" borderId="0" xfId="12"/>
    <xf numFmtId="0" fontId="2" fillId="0" borderId="18" xfId="13" applyBorder="1" applyAlignment="1">
      <alignment horizontal="center"/>
    </xf>
    <xf numFmtId="0" fontId="2" fillId="0" borderId="4" xfId="13" applyBorder="1"/>
    <xf numFmtId="0" fontId="2" fillId="0" borderId="4" xfId="13" applyBorder="1" applyAlignment="1">
      <alignment horizontal="center"/>
    </xf>
    <xf numFmtId="44" fontId="2" fillId="0" borderId="24" xfId="13" quotePrefix="1" applyNumberFormat="1" applyBorder="1"/>
    <xf numFmtId="0" fontId="2" fillId="0" borderId="25" xfId="13" applyBorder="1"/>
    <xf numFmtId="0" fontId="2" fillId="0" borderId="25" xfId="13" applyBorder="1" applyAlignment="1">
      <alignment horizontal="center"/>
    </xf>
    <xf numFmtId="44" fontId="2" fillId="0" borderId="26" xfId="13" applyNumberFormat="1" applyBorder="1"/>
    <xf numFmtId="16" fontId="2" fillId="0" borderId="27" xfId="12" applyNumberFormat="1" applyBorder="1" applyAlignment="1">
      <alignment horizontal="center"/>
    </xf>
    <xf numFmtId="44" fontId="2" fillId="0" borderId="4" xfId="13" quotePrefix="1" applyNumberFormat="1" applyBorder="1"/>
    <xf numFmtId="0" fontId="10" fillId="0" borderId="22" xfId="12" applyFont="1" applyBorder="1" applyAlignment="1">
      <alignment horizontal="center"/>
    </xf>
    <xf numFmtId="16" fontId="2" fillId="0" borderId="28" xfId="12" applyNumberFormat="1" applyBorder="1" applyAlignment="1">
      <alignment horizontal="center"/>
    </xf>
    <xf numFmtId="0" fontId="16" fillId="9" borderId="3" xfId="12" applyFont="1" applyFill="1" applyBorder="1" applyAlignment="1">
      <alignment horizontal="left"/>
    </xf>
    <xf numFmtId="44" fontId="2" fillId="0" borderId="29" xfId="13" applyNumberFormat="1" applyBorder="1"/>
    <xf numFmtId="0" fontId="2" fillId="0" borderId="25" xfId="13" applyBorder="1" applyAlignment="1">
      <alignment horizontal="left"/>
    </xf>
    <xf numFmtId="44" fontId="2" fillId="0" borderId="25" xfId="13" applyNumberFormat="1" applyBorder="1" applyAlignment="1">
      <alignment horizontal="center"/>
    </xf>
    <xf numFmtId="0" fontId="10" fillId="0" borderId="23" xfId="12" applyFont="1" applyBorder="1" applyAlignment="1">
      <alignment horizontal="center"/>
    </xf>
    <xf numFmtId="0" fontId="17" fillId="7" borderId="3" xfId="12" applyFont="1" applyFill="1" applyBorder="1" applyAlignment="1">
      <alignment horizontal="left"/>
    </xf>
    <xf numFmtId="0" fontId="2" fillId="0" borderId="4" xfId="13" applyBorder="1" applyAlignment="1">
      <alignment wrapText="1"/>
    </xf>
    <xf numFmtId="0" fontId="2" fillId="0" borderId="0" xfId="13" applyAlignment="1">
      <alignment horizontal="center"/>
    </xf>
    <xf numFmtId="44" fontId="2" fillId="0" borderId="4" xfId="13" applyNumberFormat="1" applyBorder="1" applyAlignment="1">
      <alignment horizontal="center"/>
    </xf>
    <xf numFmtId="44" fontId="0" fillId="6" borderId="11" xfId="14" applyFont="1" applyFill="1" applyBorder="1" applyAlignment="1">
      <alignment horizontal="center"/>
    </xf>
    <xf numFmtId="16" fontId="2" fillId="0" borderId="30" xfId="12" applyNumberFormat="1" applyBorder="1" applyAlignment="1">
      <alignment horizontal="center"/>
    </xf>
    <xf numFmtId="44" fontId="0" fillId="0" borderId="11" xfId="14" applyFont="1" applyFill="1" applyBorder="1" applyAlignment="1">
      <alignment horizontal="center"/>
    </xf>
    <xf numFmtId="0" fontId="18" fillId="0" borderId="0" xfId="13" applyFont="1" applyAlignment="1">
      <alignment horizontal="center"/>
    </xf>
    <xf numFmtId="0" fontId="19" fillId="0" borderId="19" xfId="12" applyFont="1" applyBorder="1" applyAlignment="1">
      <alignment horizontal="left"/>
    </xf>
    <xf numFmtId="44" fontId="18" fillId="0" borderId="0" xfId="12" applyNumberFormat="1" applyFont="1"/>
    <xf numFmtId="0" fontId="18" fillId="0" borderId="0" xfId="13" applyFont="1" applyAlignment="1"/>
    <xf numFmtId="0" fontId="10" fillId="0" borderId="25" xfId="13" applyFont="1" applyBorder="1"/>
    <xf numFmtId="44" fontId="20" fillId="6" borderId="25" xfId="13" applyNumberFormat="1" applyFont="1" applyFill="1" applyBorder="1"/>
    <xf numFmtId="44" fontId="2" fillId="0" borderId="0" xfId="13" applyNumberFormat="1"/>
    <xf numFmtId="44" fontId="2" fillId="0" borderId="0" xfId="12" applyNumberFormat="1"/>
    <xf numFmtId="17" fontId="2" fillId="0" borderId="0" xfId="13" applyNumberFormat="1"/>
    <xf numFmtId="44" fontId="18" fillId="8" borderId="0" xfId="12" applyNumberFormat="1" applyFont="1" applyFill="1"/>
    <xf numFmtId="0" fontId="18" fillId="0" borderId="0" xfId="12" applyFont="1"/>
    <xf numFmtId="44" fontId="0" fillId="0" borderId="0" xfId="14" applyFont="1"/>
    <xf numFmtId="0" fontId="2" fillId="10" borderId="33" xfId="13" applyFill="1" applyBorder="1"/>
    <xf numFmtId="44" fontId="2" fillId="0" borderId="34" xfId="13" applyNumberFormat="1" applyBorder="1"/>
    <xf numFmtId="0" fontId="18" fillId="0" borderId="0" xfId="13" applyFont="1"/>
    <xf numFmtId="44" fontId="20" fillId="11" borderId="18" xfId="14" applyFont="1" applyFill="1" applyBorder="1"/>
    <xf numFmtId="0" fontId="18" fillId="10" borderId="13" xfId="12" applyFont="1" applyFill="1" applyBorder="1"/>
    <xf numFmtId="44" fontId="2" fillId="0" borderId="35" xfId="12" applyNumberFormat="1" applyBorder="1"/>
    <xf numFmtId="0" fontId="2" fillId="0" borderId="21" xfId="13" applyBorder="1"/>
    <xf numFmtId="0" fontId="2" fillId="0" borderId="22" xfId="13" applyBorder="1"/>
    <xf numFmtId="0" fontId="17" fillId="9" borderId="3" xfId="12" applyFont="1" applyFill="1" applyBorder="1" applyAlignment="1">
      <alignment horizontal="left"/>
    </xf>
    <xf numFmtId="0" fontId="10" fillId="0" borderId="0" xfId="11" applyFont="1" applyAlignment="1">
      <alignment horizontal="right"/>
    </xf>
    <xf numFmtId="0" fontId="8" fillId="0" borderId="0" xfId="3" applyFont="1" applyAlignment="1">
      <alignment horizontal="right"/>
    </xf>
    <xf numFmtId="0" fontId="7" fillId="0" borderId="0" xfId="0" applyFont="1" applyFill="1" applyBorder="1"/>
    <xf numFmtId="43" fontId="7" fillId="6" borderId="0" xfId="1" applyFont="1" applyFill="1" applyBorder="1"/>
    <xf numFmtId="0" fontId="7" fillId="6" borderId="0" xfId="3" applyFill="1"/>
    <xf numFmtId="0" fontId="2" fillId="6" borderId="0" xfId="11" applyFill="1"/>
    <xf numFmtId="0" fontId="7" fillId="0" borderId="36" xfId="0" applyNumberFormat="1" applyFont="1" applyFill="1" applyBorder="1"/>
    <xf numFmtId="49" fontId="7" fillId="0" borderId="8" xfId="0" applyNumberFormat="1" applyFont="1" applyFill="1" applyBorder="1"/>
    <xf numFmtId="0" fontId="7" fillId="0" borderId="3" xfId="0" applyFont="1" applyBorder="1"/>
    <xf numFmtId="0" fontId="1" fillId="0" borderId="25" xfId="13" applyFont="1" applyBorder="1"/>
    <xf numFmtId="0" fontId="1" fillId="0" borderId="4" xfId="13" applyFont="1" applyBorder="1" applyAlignment="1">
      <alignment wrapText="1"/>
    </xf>
    <xf numFmtId="0" fontId="10" fillId="0" borderId="9" xfId="12" applyFont="1" applyBorder="1" applyAlignment="1">
      <alignment horizontal="center"/>
    </xf>
    <xf numFmtId="0" fontId="14" fillId="0" borderId="10" xfId="12" applyFont="1" applyBorder="1" applyAlignment="1">
      <alignment horizontal="center" vertical="center" wrapText="1"/>
    </xf>
    <xf numFmtId="0" fontId="14" fillId="0" borderId="13" xfId="12" applyFont="1" applyBorder="1" applyAlignment="1">
      <alignment horizontal="center" vertical="center" wrapText="1"/>
    </xf>
    <xf numFmtId="0" fontId="14" fillId="0" borderId="11" xfId="12" applyFont="1" applyBorder="1" applyAlignment="1">
      <alignment horizontal="center" vertical="center" wrapText="1"/>
    </xf>
    <xf numFmtId="0" fontId="14" fillId="0" borderId="14" xfId="12" applyFont="1" applyBorder="1" applyAlignment="1">
      <alignment horizontal="center" vertical="center" wrapText="1"/>
    </xf>
    <xf numFmtId="0" fontId="14" fillId="0" borderId="12" xfId="12" applyFont="1" applyBorder="1" applyAlignment="1">
      <alignment horizontal="center" vertical="center" wrapText="1"/>
    </xf>
    <xf numFmtId="0" fontId="14" fillId="0" borderId="15" xfId="12" applyFont="1" applyBorder="1" applyAlignment="1">
      <alignment horizontal="center" vertical="center" wrapText="1"/>
    </xf>
    <xf numFmtId="0" fontId="14" fillId="0" borderId="5" xfId="12" applyFont="1" applyBorder="1" applyAlignment="1">
      <alignment horizontal="center" vertical="center" wrapText="1"/>
    </xf>
    <xf numFmtId="0" fontId="2" fillId="0" borderId="11" xfId="12" applyBorder="1" applyAlignment="1">
      <alignment horizontal="center" vertical="center" wrapText="1"/>
    </xf>
    <xf numFmtId="0" fontId="2" fillId="0" borderId="14" xfId="12" applyBorder="1" applyAlignment="1">
      <alignment horizontal="center" vertical="center" wrapText="1"/>
    </xf>
    <xf numFmtId="0" fontId="2" fillId="0" borderId="16" xfId="13" applyBorder="1" applyAlignment="1">
      <alignment horizontal="center"/>
    </xf>
    <xf numFmtId="0" fontId="2" fillId="0" borderId="6" xfId="13" applyBorder="1" applyAlignment="1">
      <alignment horizontal="center"/>
    </xf>
    <xf numFmtId="0" fontId="2" fillId="0" borderId="7" xfId="13" applyBorder="1" applyAlignment="1">
      <alignment horizontal="center"/>
    </xf>
    <xf numFmtId="0" fontId="2" fillId="0" borderId="21" xfId="13" applyBorder="1" applyAlignment="1">
      <alignment horizontal="center"/>
    </xf>
    <xf numFmtId="0" fontId="2" fillId="0" borderId="22" xfId="13" applyBorder="1" applyAlignment="1">
      <alignment horizontal="center"/>
    </xf>
    <xf numFmtId="0" fontId="2" fillId="0" borderId="23" xfId="13" applyBorder="1" applyAlignment="1">
      <alignment horizontal="center"/>
    </xf>
    <xf numFmtId="0" fontId="18" fillId="7" borderId="31" xfId="13" applyFont="1" applyFill="1" applyBorder="1" applyAlignment="1">
      <alignment horizontal="center"/>
    </xf>
    <xf numFmtId="0" fontId="18" fillId="7" borderId="32" xfId="13" applyFont="1" applyFill="1" applyBorder="1" applyAlignment="1">
      <alignment horizontal="center"/>
    </xf>
    <xf numFmtId="0" fontId="8" fillId="0" borderId="0" xfId="3" applyFont="1" applyAlignment="1">
      <alignment horizontal="right"/>
    </xf>
    <xf numFmtId="0" fontId="10" fillId="0" borderId="0" xfId="11" applyFont="1" applyAlignment="1">
      <alignment horizontal="right"/>
    </xf>
    <xf numFmtId="0" fontId="17" fillId="7" borderId="3" xfId="6" applyFont="1" applyFill="1" applyBorder="1" applyAlignment="1">
      <alignment horizontal="left"/>
    </xf>
    <xf numFmtId="0" fontId="16" fillId="8" borderId="3" xfId="6" applyFont="1" applyFill="1" applyBorder="1" applyAlignment="1">
      <alignment horizontal="left"/>
    </xf>
    <xf numFmtId="0" fontId="17" fillId="9" borderId="3" xfId="6" applyFont="1" applyFill="1" applyBorder="1" applyAlignment="1">
      <alignment horizontal="left"/>
    </xf>
  </cellXfs>
  <cellStyles count="15">
    <cellStyle name="Millares" xfId="1" builtinId="3"/>
    <cellStyle name="Millares 2" xfId="5"/>
    <cellStyle name="Millares 3" xfId="2"/>
    <cellStyle name="Moneda 2 2 3" xfId="10"/>
    <cellStyle name="Moneda 2 2 3 2" xfId="14"/>
    <cellStyle name="Normal" xfId="0" builtinId="0"/>
    <cellStyle name="Normal 2" xfId="4"/>
    <cellStyle name="Normal 2 2" xfId="8"/>
    <cellStyle name="Normal 2 2 2 3" xfId="6"/>
    <cellStyle name="Normal 2 2 2 3 2" xfId="12"/>
    <cellStyle name="Normal 2 3" xfId="11"/>
    <cellStyle name="Normal 3" xfId="9"/>
    <cellStyle name="Normal 3 4" xfId="7"/>
    <cellStyle name="Normal 3 4 2" xfId="13"/>
    <cellStyle name="Normal 5" xfId="3"/>
  </cellStyles>
  <dxfs count="8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50182" cy="461010"/>
    <xdr:pic>
      <xdr:nvPicPr>
        <xdr:cNvPr id="2" name="Imagen 2">
          <a:extLst>
            <a:ext uri="{FF2B5EF4-FFF2-40B4-BE49-F238E27FC236}">
              <a16:creationId xmlns:a16="http://schemas.microsoft.com/office/drawing/2014/main" xmlns="" id="{DA1B7357-CF77-4024-BBD3-F6378313A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0182" cy="4610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39"/>
  <sheetViews>
    <sheetView tabSelected="1" topLeftCell="B1" zoomScale="90" zoomScaleNormal="90" workbookViewId="0">
      <selection activeCell="I19" sqref="I19"/>
    </sheetView>
  </sheetViews>
  <sheetFormatPr baseColWidth="10" defaultColWidth="11.42578125" defaultRowHeight="15" x14ac:dyDescent="0.25"/>
  <cols>
    <col min="1" max="1" width="11.42578125" style="52"/>
    <col min="2" max="2" width="25.28515625" style="52" customWidth="1"/>
    <col min="3" max="3" width="16.28515625" style="52" customWidth="1"/>
    <col min="4" max="5" width="11.42578125" style="52"/>
    <col min="6" max="6" width="29.7109375" style="52" customWidth="1"/>
    <col min="7" max="7" width="29.140625" style="52" customWidth="1"/>
    <col min="8" max="9" width="11.42578125" style="52"/>
    <col min="10" max="10" width="18.5703125" style="52" customWidth="1"/>
    <col min="11" max="11" width="17.5703125" style="52" customWidth="1"/>
    <col min="12" max="13" width="20.28515625" style="52" customWidth="1"/>
    <col min="14" max="14" width="19.7109375" style="52" customWidth="1"/>
    <col min="15" max="16384" width="11.42578125" style="52"/>
  </cols>
  <sheetData>
    <row r="2" spans="1:14" ht="15.75" thickBot="1" x14ac:dyDescent="0.3">
      <c r="A2" s="117" t="s">
        <v>320</v>
      </c>
      <c r="B2" s="117"/>
      <c r="C2" s="117"/>
      <c r="D2" s="117"/>
      <c r="E2" s="117"/>
      <c r="F2" s="117"/>
      <c r="G2" s="117"/>
    </row>
    <row r="3" spans="1:14" ht="15.75" thickBot="1" x14ac:dyDescent="0.3">
      <c r="A3" s="118" t="s">
        <v>321</v>
      </c>
      <c r="B3" s="120" t="s">
        <v>322</v>
      </c>
      <c r="C3" s="120" t="s">
        <v>323</v>
      </c>
      <c r="D3" s="122" t="s">
        <v>324</v>
      </c>
      <c r="E3" s="120" t="s">
        <v>325</v>
      </c>
      <c r="F3" s="125" t="s">
        <v>326</v>
      </c>
      <c r="G3" s="120" t="s">
        <v>327</v>
      </c>
    </row>
    <row r="4" spans="1:14" ht="15.75" thickBot="1" x14ac:dyDescent="0.3">
      <c r="A4" s="119"/>
      <c r="B4" s="121"/>
      <c r="C4" s="121"/>
      <c r="D4" s="123"/>
      <c r="E4" s="124"/>
      <c r="F4" s="126"/>
      <c r="G4" s="124"/>
      <c r="L4" s="127" t="s">
        <v>328</v>
      </c>
      <c r="M4" s="128"/>
      <c r="N4" s="129"/>
    </row>
    <row r="5" spans="1:14" ht="16.5" thickBot="1" x14ac:dyDescent="0.3">
      <c r="A5" s="53" t="s">
        <v>292</v>
      </c>
      <c r="C5" s="54" t="s">
        <v>329</v>
      </c>
      <c r="D5" s="55" t="s">
        <v>330</v>
      </c>
      <c r="E5" s="56" t="s">
        <v>331</v>
      </c>
      <c r="F5" s="57" t="s">
        <v>332</v>
      </c>
      <c r="G5" s="58" t="s">
        <v>333</v>
      </c>
      <c r="L5" s="130" t="s">
        <v>334</v>
      </c>
      <c r="M5" s="131"/>
      <c r="N5" s="132"/>
    </row>
    <row r="6" spans="1:14" ht="16.5" thickBot="1" x14ac:dyDescent="0.3">
      <c r="A6" s="59" t="s">
        <v>335</v>
      </c>
      <c r="B6" s="60"/>
      <c r="C6" s="54" t="s">
        <v>329</v>
      </c>
      <c r="D6" s="61"/>
      <c r="E6" s="56" t="s">
        <v>336</v>
      </c>
      <c r="F6" s="57" t="s">
        <v>337</v>
      </c>
      <c r="G6" s="58" t="s">
        <v>338</v>
      </c>
      <c r="L6" s="62" t="s">
        <v>339</v>
      </c>
      <c r="M6" s="62" t="s">
        <v>340</v>
      </c>
      <c r="N6" s="62" t="s">
        <v>341</v>
      </c>
    </row>
    <row r="7" spans="1:14" ht="16.5" thickBot="1" x14ac:dyDescent="0.3">
      <c r="A7" s="61"/>
      <c r="B7" s="60"/>
      <c r="C7" s="54" t="s">
        <v>329</v>
      </c>
      <c r="D7" s="61"/>
      <c r="E7" s="56" t="s">
        <v>342</v>
      </c>
      <c r="F7" s="57" t="s">
        <v>343</v>
      </c>
      <c r="G7" s="58" t="s">
        <v>344</v>
      </c>
      <c r="L7" s="63" t="s">
        <v>317</v>
      </c>
      <c r="M7" s="64"/>
      <c r="N7" s="65">
        <f>'DATOS ALUMNOS'!G60</f>
        <v>10840</v>
      </c>
    </row>
    <row r="8" spans="1:14" ht="16.5" thickBot="1" x14ac:dyDescent="0.3">
      <c r="A8" s="61"/>
      <c r="B8" s="60"/>
      <c r="C8" s="54" t="s">
        <v>329</v>
      </c>
      <c r="D8" s="61"/>
      <c r="E8" s="56" t="s">
        <v>345</v>
      </c>
      <c r="F8" s="57" t="s">
        <v>346</v>
      </c>
      <c r="G8" s="58" t="s">
        <v>347</v>
      </c>
      <c r="L8" s="66" t="s">
        <v>348</v>
      </c>
      <c r="M8" s="67"/>
      <c r="N8" s="68">
        <f>'DATOS ALUMNOS'!G98</f>
        <v>9030</v>
      </c>
    </row>
    <row r="9" spans="1:14" ht="16.5" thickBot="1" x14ac:dyDescent="0.3">
      <c r="A9" s="61"/>
      <c r="B9" s="60"/>
      <c r="C9" s="54" t="s">
        <v>329</v>
      </c>
      <c r="D9" s="61"/>
      <c r="E9" s="69" t="s">
        <v>349</v>
      </c>
      <c r="F9" s="57" t="s">
        <v>350</v>
      </c>
      <c r="G9" s="58" t="s">
        <v>351</v>
      </c>
      <c r="L9" s="63" t="s">
        <v>352</v>
      </c>
      <c r="M9" s="64">
        <v>13</v>
      </c>
      <c r="N9" s="70">
        <f>C27</f>
        <v>37146.851851851847</v>
      </c>
    </row>
    <row r="10" spans="1:14" ht="16.5" thickBot="1" x14ac:dyDescent="0.3">
      <c r="A10" s="61"/>
      <c r="B10" s="60"/>
      <c r="C10" s="54" t="s">
        <v>329</v>
      </c>
      <c r="D10" s="71" t="s">
        <v>353</v>
      </c>
      <c r="E10" s="72" t="s">
        <v>354</v>
      </c>
      <c r="F10" s="73" t="s">
        <v>355</v>
      </c>
      <c r="G10" s="58" t="s">
        <v>356</v>
      </c>
      <c r="L10" s="63" t="s">
        <v>304</v>
      </c>
      <c r="M10" s="64">
        <v>13</v>
      </c>
      <c r="N10" s="74">
        <f>C58</f>
        <v>5650.6607407407391</v>
      </c>
    </row>
    <row r="11" spans="1:14" ht="16.5" thickBot="1" x14ac:dyDescent="0.3">
      <c r="A11" s="61"/>
      <c r="B11" s="60"/>
      <c r="C11" s="54" t="s">
        <v>329</v>
      </c>
      <c r="D11" s="61"/>
      <c r="E11" s="56" t="s">
        <v>357</v>
      </c>
      <c r="F11" s="73" t="s">
        <v>358</v>
      </c>
      <c r="G11" s="58" t="s">
        <v>359</v>
      </c>
      <c r="L11" s="63" t="s">
        <v>306</v>
      </c>
      <c r="M11" s="64">
        <v>13</v>
      </c>
      <c r="N11" s="74">
        <f>C89</f>
        <v>17126.111111111109</v>
      </c>
    </row>
    <row r="12" spans="1:14" ht="16.5" thickBot="1" x14ac:dyDescent="0.3">
      <c r="A12" s="61"/>
      <c r="B12" s="60"/>
      <c r="C12" s="54" t="s">
        <v>329</v>
      </c>
      <c r="D12" s="61"/>
      <c r="E12" s="56" t="s">
        <v>360</v>
      </c>
      <c r="F12" s="73" t="s">
        <v>361</v>
      </c>
      <c r="G12" s="58" t="s">
        <v>362</v>
      </c>
      <c r="L12" s="75" t="s">
        <v>310</v>
      </c>
      <c r="M12" s="67">
        <v>13</v>
      </c>
      <c r="N12" s="76">
        <f>C117</f>
        <v>-1853.13</v>
      </c>
    </row>
    <row r="13" spans="1:14" ht="16.5" thickBot="1" x14ac:dyDescent="0.3">
      <c r="A13" s="61"/>
      <c r="B13" s="60"/>
      <c r="C13" s="54" t="s">
        <v>329</v>
      </c>
      <c r="D13" s="61"/>
      <c r="E13" s="56" t="s">
        <v>363</v>
      </c>
      <c r="F13" s="73" t="s">
        <v>364</v>
      </c>
      <c r="G13" s="58" t="s">
        <v>365</v>
      </c>
      <c r="L13" s="63" t="s">
        <v>303</v>
      </c>
      <c r="M13" s="64">
        <v>7</v>
      </c>
      <c r="N13" s="74">
        <f>C157</f>
        <v>4281.7211111111119</v>
      </c>
    </row>
    <row r="14" spans="1:14" ht="16.5" thickBot="1" x14ac:dyDescent="0.3">
      <c r="A14" s="61"/>
      <c r="B14" s="60"/>
      <c r="C14" s="54" t="s">
        <v>329</v>
      </c>
      <c r="D14" s="77" t="s">
        <v>366</v>
      </c>
      <c r="E14" s="56" t="s">
        <v>367</v>
      </c>
      <c r="F14" s="78" t="s">
        <v>368</v>
      </c>
      <c r="G14" s="58" t="s">
        <v>369</v>
      </c>
      <c r="L14" s="79" t="s">
        <v>308</v>
      </c>
      <c r="M14" s="80">
        <v>7</v>
      </c>
      <c r="N14" s="81">
        <f>C190</f>
        <v>-3735</v>
      </c>
    </row>
    <row r="15" spans="1:14" ht="16.5" thickBot="1" x14ac:dyDescent="0.3">
      <c r="A15" s="61"/>
      <c r="B15" s="60"/>
      <c r="C15" s="54" t="s">
        <v>329</v>
      </c>
      <c r="D15" s="61"/>
      <c r="E15" s="69" t="s">
        <v>370</v>
      </c>
      <c r="F15" s="137" t="s">
        <v>510</v>
      </c>
      <c r="G15" s="58" t="s">
        <v>371</v>
      </c>
      <c r="L15" s="79" t="s">
        <v>305</v>
      </c>
      <c r="M15" s="64">
        <v>7</v>
      </c>
      <c r="N15" s="65">
        <f>C225</f>
        <v>-2823.81</v>
      </c>
    </row>
    <row r="16" spans="1:14" ht="16.5" thickBot="1" x14ac:dyDescent="0.3">
      <c r="A16" s="61"/>
      <c r="B16" s="60"/>
      <c r="C16" s="54" t="s">
        <v>329</v>
      </c>
      <c r="D16" s="61"/>
      <c r="E16" s="83" t="s">
        <v>373</v>
      </c>
      <c r="F16" s="137" t="s">
        <v>511</v>
      </c>
      <c r="G16" s="58" t="s">
        <v>512</v>
      </c>
      <c r="L16" s="79" t="s">
        <v>311</v>
      </c>
      <c r="M16" s="64">
        <v>7</v>
      </c>
      <c r="N16" s="65">
        <f>C264</f>
        <v>5798.5392592592598</v>
      </c>
    </row>
    <row r="17" spans="1:14" ht="16.5" thickBot="1" x14ac:dyDescent="0.3">
      <c r="A17" s="61"/>
      <c r="B17" s="60" t="s">
        <v>372</v>
      </c>
      <c r="C17" s="82">
        <v>14232</v>
      </c>
      <c r="D17" s="61"/>
      <c r="E17" s="56" t="s">
        <v>374</v>
      </c>
      <c r="F17" s="78" t="s">
        <v>513</v>
      </c>
      <c r="G17" s="58" t="s">
        <v>506</v>
      </c>
      <c r="L17" s="66" t="s">
        <v>314</v>
      </c>
      <c r="M17" s="67">
        <v>6</v>
      </c>
      <c r="N17" s="68">
        <f>C297</f>
        <v>-962.77</v>
      </c>
    </row>
    <row r="18" spans="1:14" ht="16.5" thickBot="1" x14ac:dyDescent="0.3">
      <c r="A18" s="61"/>
      <c r="B18" s="61"/>
      <c r="C18" s="84">
        <v>14232</v>
      </c>
      <c r="D18" s="61"/>
      <c r="E18" s="56" t="s">
        <v>375</v>
      </c>
      <c r="F18" s="78"/>
      <c r="G18" s="58"/>
      <c r="K18" s="85"/>
      <c r="L18" s="79" t="s">
        <v>457</v>
      </c>
      <c r="M18" s="64">
        <v>1</v>
      </c>
      <c r="N18" s="65">
        <f>C335</f>
        <v>3528.333333333333</v>
      </c>
    </row>
    <row r="19" spans="1:14" ht="16.5" thickBot="1" x14ac:dyDescent="0.3">
      <c r="A19" s="61"/>
      <c r="B19" s="61"/>
      <c r="C19" s="84"/>
      <c r="D19" s="61"/>
      <c r="E19" s="69"/>
      <c r="F19" s="78"/>
      <c r="G19" s="86"/>
      <c r="L19" s="116" t="s">
        <v>489</v>
      </c>
      <c r="M19" s="64">
        <v>1</v>
      </c>
      <c r="N19" s="65">
        <f>C404</f>
        <v>2919.6877777777777</v>
      </c>
    </row>
    <row r="20" spans="1:14" ht="15.75" x14ac:dyDescent="0.25">
      <c r="A20" s="61"/>
      <c r="B20" s="61"/>
      <c r="C20" s="87">
        <f>SUM(C5:C19)</f>
        <v>28464</v>
      </c>
      <c r="D20" s="61"/>
      <c r="E20" s="61"/>
      <c r="F20" s="61"/>
      <c r="G20" s="61"/>
      <c r="K20" s="88"/>
      <c r="L20" s="116" t="s">
        <v>495</v>
      </c>
      <c r="M20" s="64">
        <v>1</v>
      </c>
      <c r="N20" s="65">
        <f>C439</f>
        <v>10942.12962962963</v>
      </c>
    </row>
    <row r="21" spans="1:14" ht="15.75" x14ac:dyDescent="0.25">
      <c r="A21" s="61"/>
      <c r="B21" s="61"/>
      <c r="C21" s="87"/>
      <c r="D21" s="61"/>
      <c r="E21" s="61"/>
      <c r="F21" s="61"/>
      <c r="G21" s="61"/>
      <c r="L21" s="116" t="s">
        <v>500</v>
      </c>
      <c r="M21" s="64">
        <v>1</v>
      </c>
      <c r="N21" s="65">
        <f>C365</f>
        <v>-16942.86</v>
      </c>
    </row>
    <row r="22" spans="1:14" ht="15.75" thickBot="1" x14ac:dyDescent="0.3">
      <c r="C22" s="91"/>
      <c r="L22" s="115" t="s">
        <v>501</v>
      </c>
      <c r="M22" s="67">
        <v>1</v>
      </c>
      <c r="N22" s="68"/>
    </row>
    <row r="23" spans="1:14" ht="15.75" x14ac:dyDescent="0.25">
      <c r="B23" s="93"/>
      <c r="C23" s="94">
        <f>'DATOS ALUMNOS'!G17</f>
        <v>48817</v>
      </c>
      <c r="D23" s="61"/>
      <c r="E23" s="61"/>
      <c r="F23" s="61"/>
      <c r="G23" s="61"/>
      <c r="K23" s="95"/>
      <c r="L23" s="116" t="s">
        <v>313</v>
      </c>
      <c r="M23" s="64"/>
      <c r="N23" s="65">
        <f>'DATOS ALUMNOS'!G151</f>
        <v>10500</v>
      </c>
    </row>
    <row r="24" spans="1:14" ht="15.75" thickBot="1" x14ac:dyDescent="0.3">
      <c r="B24" s="52" t="s">
        <v>377</v>
      </c>
      <c r="C24" s="92">
        <f>+C23-C17</f>
        <v>34585</v>
      </c>
      <c r="D24" s="61"/>
      <c r="E24" s="61"/>
      <c r="F24" s="61"/>
      <c r="G24" s="61"/>
      <c r="L24" s="115" t="s">
        <v>469</v>
      </c>
      <c r="M24" s="67"/>
      <c r="N24" s="68">
        <f>'DATOS ALUMNOS'!I173</f>
        <v>44000</v>
      </c>
    </row>
    <row r="25" spans="1:14" ht="19.5" thickBot="1" x14ac:dyDescent="0.35">
      <c r="B25" s="52" t="s">
        <v>378</v>
      </c>
      <c r="C25" s="96">
        <f>+C24/1.08</f>
        <v>32023.148148148146</v>
      </c>
      <c r="D25" s="61"/>
      <c r="E25" s="61"/>
      <c r="F25" s="61"/>
      <c r="G25" s="61"/>
      <c r="K25" s="95"/>
      <c r="L25" s="89" t="s">
        <v>376</v>
      </c>
      <c r="N25" s="90">
        <f>SUM(N7:N24)</f>
        <v>135446.4648148148</v>
      </c>
    </row>
    <row r="26" spans="1:14" ht="16.5" thickBot="1" x14ac:dyDescent="0.3">
      <c r="B26" s="52" t="s">
        <v>380</v>
      </c>
      <c r="C26" s="96">
        <f>+C25*0.16</f>
        <v>5123.7037037037035</v>
      </c>
      <c r="D26" s="61"/>
      <c r="E26" s="61"/>
      <c r="F26" s="61"/>
      <c r="G26" s="61"/>
      <c r="K26" s="95"/>
      <c r="L26" s="95"/>
    </row>
    <row r="27" spans="1:14" ht="19.5" thickBot="1" x14ac:dyDescent="0.35">
      <c r="A27" s="99"/>
      <c r="B27" s="99" t="s">
        <v>382</v>
      </c>
      <c r="C27" s="100">
        <f>+C25+C26</f>
        <v>37146.851851851847</v>
      </c>
      <c r="D27" s="61"/>
      <c r="E27" s="61"/>
      <c r="F27" s="61"/>
      <c r="G27" s="61"/>
      <c r="K27" s="95"/>
      <c r="L27" s="95"/>
    </row>
    <row r="28" spans="1:14" ht="16.5" thickBot="1" x14ac:dyDescent="0.3">
      <c r="K28" s="95"/>
      <c r="L28" s="95"/>
    </row>
    <row r="29" spans="1:14" s="104" customFormat="1" ht="6.75" customHeight="1" thickBot="1" x14ac:dyDescent="0.3">
      <c r="A29" s="103"/>
    </row>
    <row r="33" spans="1:12" ht="16.5" thickBot="1" x14ac:dyDescent="0.3">
      <c r="A33" s="117" t="s">
        <v>385</v>
      </c>
      <c r="B33" s="117"/>
      <c r="C33" s="117"/>
      <c r="D33" s="117"/>
      <c r="E33" s="117"/>
      <c r="F33" s="117"/>
      <c r="G33" s="117"/>
      <c r="K33" s="133" t="s">
        <v>379</v>
      </c>
      <c r="L33" s="134"/>
    </row>
    <row r="34" spans="1:12" x14ac:dyDescent="0.25">
      <c r="A34" s="118" t="s">
        <v>321</v>
      </c>
      <c r="B34" s="120" t="s">
        <v>322</v>
      </c>
      <c r="C34" s="120" t="s">
        <v>323</v>
      </c>
      <c r="D34" s="122" t="s">
        <v>324</v>
      </c>
      <c r="E34" s="120" t="s">
        <v>325</v>
      </c>
      <c r="F34" s="125" t="s">
        <v>326</v>
      </c>
      <c r="G34" s="120" t="s">
        <v>327</v>
      </c>
      <c r="K34" s="97" t="s">
        <v>381</v>
      </c>
      <c r="L34" s="98">
        <f>N25/1.16</f>
        <v>116764.19380587483</v>
      </c>
    </row>
    <row r="35" spans="1:12" ht="15.75" thickBot="1" x14ac:dyDescent="0.3">
      <c r="A35" s="119"/>
      <c r="B35" s="121"/>
      <c r="C35" s="121"/>
      <c r="D35" s="123"/>
      <c r="E35" s="124"/>
      <c r="F35" s="126"/>
      <c r="G35" s="124"/>
      <c r="K35" s="97" t="s">
        <v>383</v>
      </c>
      <c r="L35" s="98">
        <f>L34*0.16</f>
        <v>18682.271008939973</v>
      </c>
    </row>
    <row r="36" spans="1:12" ht="16.5" thickBot="1" x14ac:dyDescent="0.3">
      <c r="A36" s="53" t="s">
        <v>304</v>
      </c>
      <c r="C36" s="54" t="s">
        <v>329</v>
      </c>
      <c r="D36" s="55" t="s">
        <v>330</v>
      </c>
      <c r="E36" s="56" t="s">
        <v>331</v>
      </c>
      <c r="F36" s="57" t="s">
        <v>386</v>
      </c>
      <c r="G36" s="58" t="s">
        <v>333</v>
      </c>
      <c r="K36" s="101" t="s">
        <v>384</v>
      </c>
      <c r="L36" s="102">
        <f>SUM(L34:L35)</f>
        <v>135446.4648148148</v>
      </c>
    </row>
    <row r="37" spans="1:12" ht="16.5" thickBot="1" x14ac:dyDescent="0.3">
      <c r="A37" s="59" t="s">
        <v>335</v>
      </c>
      <c r="B37" s="60"/>
      <c r="C37" s="54" t="s">
        <v>329</v>
      </c>
      <c r="D37" s="61"/>
      <c r="E37" s="56" t="s">
        <v>336</v>
      </c>
      <c r="F37" s="57" t="s">
        <v>387</v>
      </c>
      <c r="G37" s="58" t="s">
        <v>338</v>
      </c>
    </row>
    <row r="38" spans="1:12" ht="16.5" thickBot="1" x14ac:dyDescent="0.3">
      <c r="A38" s="61"/>
      <c r="B38" s="60"/>
      <c r="C38" s="54" t="s">
        <v>329</v>
      </c>
      <c r="D38" s="61"/>
      <c r="E38" s="56" t="s">
        <v>342</v>
      </c>
      <c r="F38" s="57" t="s">
        <v>388</v>
      </c>
      <c r="G38" s="58" t="s">
        <v>344</v>
      </c>
    </row>
    <row r="39" spans="1:12" ht="16.5" thickBot="1" x14ac:dyDescent="0.3">
      <c r="A39" s="61"/>
      <c r="B39" s="60"/>
      <c r="C39" s="54" t="s">
        <v>329</v>
      </c>
      <c r="D39" s="61"/>
      <c r="E39" s="56" t="s">
        <v>345</v>
      </c>
      <c r="F39" s="57" t="s">
        <v>389</v>
      </c>
      <c r="G39" s="58" t="s">
        <v>347</v>
      </c>
    </row>
    <row r="40" spans="1:12" ht="16.5" thickBot="1" x14ac:dyDescent="0.3">
      <c r="A40" s="61"/>
      <c r="B40" s="60"/>
      <c r="C40" s="54" t="s">
        <v>329</v>
      </c>
      <c r="D40" s="61"/>
      <c r="E40" s="69" t="s">
        <v>349</v>
      </c>
      <c r="F40" s="57" t="s">
        <v>390</v>
      </c>
      <c r="G40" s="58" t="s">
        <v>351</v>
      </c>
    </row>
    <row r="41" spans="1:12" ht="16.5" thickBot="1" x14ac:dyDescent="0.3">
      <c r="A41" s="61"/>
      <c r="B41" s="60"/>
      <c r="C41" s="54" t="s">
        <v>329</v>
      </c>
      <c r="D41" s="71" t="s">
        <v>353</v>
      </c>
      <c r="E41" s="72" t="s">
        <v>354</v>
      </c>
      <c r="F41" s="73" t="s">
        <v>391</v>
      </c>
      <c r="G41" s="58" t="s">
        <v>356</v>
      </c>
    </row>
    <row r="42" spans="1:12" ht="16.5" thickBot="1" x14ac:dyDescent="0.3">
      <c r="A42" s="61"/>
      <c r="B42" s="60"/>
      <c r="C42" s="54" t="s">
        <v>329</v>
      </c>
      <c r="D42" s="61"/>
      <c r="E42" s="56" t="s">
        <v>357</v>
      </c>
      <c r="F42" s="73" t="s">
        <v>392</v>
      </c>
      <c r="G42" s="58" t="s">
        <v>359</v>
      </c>
    </row>
    <row r="43" spans="1:12" ht="16.5" thickBot="1" x14ac:dyDescent="0.3">
      <c r="A43" s="61"/>
      <c r="B43" s="60"/>
      <c r="C43" s="54" t="s">
        <v>329</v>
      </c>
      <c r="D43" s="61"/>
      <c r="E43" s="56" t="s">
        <v>360</v>
      </c>
      <c r="F43" s="73" t="s">
        <v>393</v>
      </c>
      <c r="G43" s="58" t="s">
        <v>362</v>
      </c>
    </row>
    <row r="44" spans="1:12" ht="16.5" thickBot="1" x14ac:dyDescent="0.3">
      <c r="A44" s="61"/>
      <c r="B44" s="60"/>
      <c r="C44" s="54" t="s">
        <v>329</v>
      </c>
      <c r="D44" s="61"/>
      <c r="E44" s="56" t="s">
        <v>363</v>
      </c>
      <c r="F44" s="73" t="s">
        <v>394</v>
      </c>
      <c r="G44" s="58" t="s">
        <v>365</v>
      </c>
    </row>
    <row r="45" spans="1:12" ht="16.5" thickBot="1" x14ac:dyDescent="0.3">
      <c r="A45" s="61"/>
      <c r="B45" s="60"/>
      <c r="C45" s="54" t="s">
        <v>329</v>
      </c>
      <c r="D45" s="77" t="s">
        <v>366</v>
      </c>
      <c r="E45" s="56" t="s">
        <v>367</v>
      </c>
      <c r="F45" s="78" t="s">
        <v>395</v>
      </c>
      <c r="G45" s="58" t="s">
        <v>369</v>
      </c>
    </row>
    <row r="46" spans="1:12" ht="16.5" thickBot="1" x14ac:dyDescent="0.3">
      <c r="A46" s="61"/>
      <c r="B46" s="60"/>
      <c r="C46" s="54" t="s">
        <v>329</v>
      </c>
      <c r="D46" s="61"/>
      <c r="E46" s="69" t="s">
        <v>370</v>
      </c>
      <c r="F46" s="137" t="s">
        <v>514</v>
      </c>
      <c r="G46" s="58" t="s">
        <v>371</v>
      </c>
    </row>
    <row r="47" spans="1:12" ht="16.5" thickBot="1" x14ac:dyDescent="0.3">
      <c r="A47" s="61"/>
      <c r="B47" s="60"/>
      <c r="C47" s="54" t="s">
        <v>329</v>
      </c>
      <c r="D47" s="61"/>
      <c r="E47" s="83" t="s">
        <v>373</v>
      </c>
      <c r="F47" s="137" t="s">
        <v>515</v>
      </c>
      <c r="G47" s="58" t="s">
        <v>512</v>
      </c>
    </row>
    <row r="48" spans="1:12" ht="16.5" thickBot="1" x14ac:dyDescent="0.3">
      <c r="A48" s="61"/>
      <c r="B48" s="60" t="s">
        <v>372</v>
      </c>
      <c r="C48" s="82">
        <v>10313.040000000001</v>
      </c>
      <c r="D48" s="61"/>
      <c r="E48" s="56" t="s">
        <v>374</v>
      </c>
      <c r="F48" s="78" t="s">
        <v>516</v>
      </c>
      <c r="G48" s="58" t="s">
        <v>506</v>
      </c>
    </row>
    <row r="49" spans="1:7" ht="16.5" thickBot="1" x14ac:dyDescent="0.3">
      <c r="A49" s="61"/>
      <c r="B49" s="61"/>
      <c r="C49" s="84">
        <v>10313.040000000001</v>
      </c>
      <c r="D49" s="61"/>
      <c r="E49" s="56" t="s">
        <v>375</v>
      </c>
      <c r="F49" s="78"/>
      <c r="G49" s="58"/>
    </row>
    <row r="50" spans="1:7" ht="16.5" thickBot="1" x14ac:dyDescent="0.3">
      <c r="A50" s="61"/>
      <c r="B50" s="61"/>
      <c r="C50" s="84"/>
      <c r="D50" s="61"/>
      <c r="E50" s="69"/>
      <c r="F50" s="78"/>
      <c r="G50" s="86"/>
    </row>
    <row r="51" spans="1:7" ht="15.75" x14ac:dyDescent="0.25">
      <c r="A51" s="61"/>
      <c r="B51" s="61"/>
      <c r="C51" s="87">
        <f>SUM(C36:C50)</f>
        <v>20626.080000000002</v>
      </c>
      <c r="D51" s="61"/>
      <c r="E51" s="61"/>
      <c r="F51" s="61"/>
      <c r="G51" s="61"/>
    </row>
    <row r="52" spans="1:7" ht="15.75" x14ac:dyDescent="0.25">
      <c r="A52" s="61"/>
      <c r="B52" s="61"/>
      <c r="C52" s="87"/>
      <c r="D52" s="61"/>
      <c r="E52" s="61"/>
      <c r="F52" s="61"/>
      <c r="G52" s="61"/>
    </row>
    <row r="53" spans="1:7" x14ac:dyDescent="0.25">
      <c r="C53" s="91"/>
    </row>
    <row r="54" spans="1:7" ht="15.75" x14ac:dyDescent="0.25">
      <c r="B54" s="93"/>
      <c r="C54" s="94">
        <f>'DATOS ALUMNOS'!G44</f>
        <v>15574</v>
      </c>
      <c r="D54" s="61"/>
      <c r="E54" s="61"/>
      <c r="F54" s="61"/>
      <c r="G54" s="61"/>
    </row>
    <row r="55" spans="1:7" x14ac:dyDescent="0.25">
      <c r="B55" s="52" t="s">
        <v>377</v>
      </c>
      <c r="C55" s="92">
        <f>+C54-C48</f>
        <v>5260.9599999999991</v>
      </c>
      <c r="D55" s="61"/>
      <c r="E55" s="61"/>
      <c r="F55" s="61"/>
      <c r="G55" s="61"/>
    </row>
    <row r="56" spans="1:7" x14ac:dyDescent="0.25">
      <c r="B56" s="52" t="s">
        <v>378</v>
      </c>
      <c r="C56" s="96">
        <f>+C55/1.08</f>
        <v>4871.2592592592582</v>
      </c>
      <c r="D56" s="61"/>
      <c r="E56" s="61"/>
      <c r="F56" s="61"/>
      <c r="G56" s="61"/>
    </row>
    <row r="57" spans="1:7" ht="15.75" thickBot="1" x14ac:dyDescent="0.3">
      <c r="B57" s="52" t="s">
        <v>380</v>
      </c>
      <c r="C57" s="96">
        <f>+C56*0.16</f>
        <v>779.40148148148137</v>
      </c>
      <c r="D57" s="61"/>
      <c r="E57" s="61"/>
      <c r="F57" s="61"/>
      <c r="G57" s="61"/>
    </row>
    <row r="58" spans="1:7" ht="19.5" thickBot="1" x14ac:dyDescent="0.35">
      <c r="A58" s="99"/>
      <c r="B58" s="99" t="s">
        <v>382</v>
      </c>
      <c r="C58" s="100">
        <f>+C56+C57</f>
        <v>5650.6607407407391</v>
      </c>
      <c r="D58" s="61"/>
      <c r="E58" s="61"/>
      <c r="F58" s="61"/>
      <c r="G58" s="61"/>
    </row>
    <row r="59" spans="1:7" ht="15.75" thickBot="1" x14ac:dyDescent="0.3"/>
    <row r="60" spans="1:7" s="104" customFormat="1" ht="6.75" customHeight="1" thickBot="1" x14ac:dyDescent="0.3">
      <c r="A60" s="103"/>
    </row>
    <row r="64" spans="1:7" ht="15.75" thickBot="1" x14ac:dyDescent="0.3">
      <c r="A64" s="117" t="s">
        <v>396</v>
      </c>
      <c r="B64" s="117"/>
      <c r="C64" s="117"/>
      <c r="D64" s="117"/>
      <c r="E64" s="117"/>
      <c r="F64" s="117"/>
      <c r="G64" s="117"/>
    </row>
    <row r="65" spans="1:7" x14ac:dyDescent="0.25">
      <c r="A65" s="118" t="s">
        <v>321</v>
      </c>
      <c r="B65" s="120" t="s">
        <v>322</v>
      </c>
      <c r="C65" s="120" t="s">
        <v>323</v>
      </c>
      <c r="D65" s="122" t="s">
        <v>324</v>
      </c>
      <c r="E65" s="120" t="s">
        <v>325</v>
      </c>
      <c r="F65" s="125" t="s">
        <v>326</v>
      </c>
      <c r="G65" s="120" t="s">
        <v>327</v>
      </c>
    </row>
    <row r="66" spans="1:7" ht="15.75" thickBot="1" x14ac:dyDescent="0.3">
      <c r="A66" s="119"/>
      <c r="B66" s="121"/>
      <c r="C66" s="121"/>
      <c r="D66" s="123"/>
      <c r="E66" s="124"/>
      <c r="F66" s="126"/>
      <c r="G66" s="124"/>
    </row>
    <row r="67" spans="1:7" ht="16.5" thickBot="1" x14ac:dyDescent="0.3">
      <c r="A67" s="53" t="s">
        <v>306</v>
      </c>
      <c r="C67" s="54" t="s">
        <v>329</v>
      </c>
      <c r="D67" s="55" t="s">
        <v>330</v>
      </c>
      <c r="E67" s="56" t="s">
        <v>331</v>
      </c>
      <c r="F67" s="57" t="s">
        <v>397</v>
      </c>
      <c r="G67" s="58" t="s">
        <v>333</v>
      </c>
    </row>
    <row r="68" spans="1:7" ht="16.5" thickBot="1" x14ac:dyDescent="0.3">
      <c r="A68" s="59" t="s">
        <v>335</v>
      </c>
      <c r="B68" s="60"/>
      <c r="C68" s="54" t="s">
        <v>329</v>
      </c>
      <c r="D68" s="61"/>
      <c r="E68" s="56" t="s">
        <v>336</v>
      </c>
      <c r="F68" s="57" t="s">
        <v>398</v>
      </c>
      <c r="G68" s="58" t="s">
        <v>338</v>
      </c>
    </row>
    <row r="69" spans="1:7" ht="16.5" thickBot="1" x14ac:dyDescent="0.3">
      <c r="A69" s="61"/>
      <c r="B69" s="60"/>
      <c r="C69" s="54" t="s">
        <v>329</v>
      </c>
      <c r="D69" s="61"/>
      <c r="E69" s="56" t="s">
        <v>342</v>
      </c>
      <c r="F69" s="57" t="s">
        <v>399</v>
      </c>
      <c r="G69" s="58" t="s">
        <v>344</v>
      </c>
    </row>
    <row r="70" spans="1:7" ht="16.5" thickBot="1" x14ac:dyDescent="0.3">
      <c r="A70" s="61"/>
      <c r="B70" s="60"/>
      <c r="C70" s="54" t="s">
        <v>329</v>
      </c>
      <c r="D70" s="61"/>
      <c r="E70" s="56" t="s">
        <v>345</v>
      </c>
      <c r="F70" s="57" t="s">
        <v>400</v>
      </c>
      <c r="G70" s="58" t="s">
        <v>347</v>
      </c>
    </row>
    <row r="71" spans="1:7" ht="16.5" thickBot="1" x14ac:dyDescent="0.3">
      <c r="A71" s="61"/>
      <c r="B71" s="60"/>
      <c r="C71" s="54" t="s">
        <v>329</v>
      </c>
      <c r="D71" s="61"/>
      <c r="E71" s="69" t="s">
        <v>349</v>
      </c>
      <c r="F71" s="57" t="s">
        <v>401</v>
      </c>
      <c r="G71" s="58" t="s">
        <v>351</v>
      </c>
    </row>
    <row r="72" spans="1:7" ht="16.5" thickBot="1" x14ac:dyDescent="0.3">
      <c r="A72" s="61"/>
      <c r="B72" s="60"/>
      <c r="C72" s="54" t="s">
        <v>329</v>
      </c>
      <c r="D72" s="71" t="s">
        <v>353</v>
      </c>
      <c r="E72" s="72" t="s">
        <v>354</v>
      </c>
      <c r="F72" s="73" t="s">
        <v>402</v>
      </c>
      <c r="G72" s="58" t="s">
        <v>356</v>
      </c>
    </row>
    <row r="73" spans="1:7" ht="16.5" thickBot="1" x14ac:dyDescent="0.3">
      <c r="A73" s="61"/>
      <c r="B73" s="60"/>
      <c r="C73" s="54" t="s">
        <v>329</v>
      </c>
      <c r="D73" s="61"/>
      <c r="E73" s="56" t="s">
        <v>357</v>
      </c>
      <c r="F73" s="73" t="s">
        <v>403</v>
      </c>
      <c r="G73" s="58" t="s">
        <v>359</v>
      </c>
    </row>
    <row r="74" spans="1:7" ht="16.5" thickBot="1" x14ac:dyDescent="0.3">
      <c r="A74" s="61"/>
      <c r="B74" s="60"/>
      <c r="C74" s="54" t="s">
        <v>329</v>
      </c>
      <c r="D74" s="61"/>
      <c r="E74" s="56" t="s">
        <v>360</v>
      </c>
      <c r="F74" s="73" t="s">
        <v>404</v>
      </c>
      <c r="G74" s="58" t="s">
        <v>362</v>
      </c>
    </row>
    <row r="75" spans="1:7" ht="16.5" thickBot="1" x14ac:dyDescent="0.3">
      <c r="A75" s="61"/>
      <c r="B75" s="60"/>
      <c r="C75" s="54" t="s">
        <v>329</v>
      </c>
      <c r="D75" s="61"/>
      <c r="E75" s="56" t="s">
        <v>363</v>
      </c>
      <c r="F75" s="73" t="s">
        <v>405</v>
      </c>
      <c r="G75" s="58" t="s">
        <v>365</v>
      </c>
    </row>
    <row r="76" spans="1:7" ht="16.5" thickBot="1" x14ac:dyDescent="0.3">
      <c r="A76" s="61"/>
      <c r="B76" s="60"/>
      <c r="C76" s="54" t="s">
        <v>329</v>
      </c>
      <c r="D76" s="77" t="s">
        <v>366</v>
      </c>
      <c r="E76" s="56" t="s">
        <v>367</v>
      </c>
      <c r="F76" s="78" t="s">
        <v>406</v>
      </c>
      <c r="G76" s="58" t="s">
        <v>369</v>
      </c>
    </row>
    <row r="77" spans="1:7" ht="16.5" thickBot="1" x14ac:dyDescent="0.3">
      <c r="A77" s="61"/>
      <c r="B77" s="60"/>
      <c r="C77" s="54" t="s">
        <v>329</v>
      </c>
      <c r="D77" s="61"/>
      <c r="E77" s="69" t="s">
        <v>370</v>
      </c>
      <c r="F77" s="137" t="s">
        <v>517</v>
      </c>
      <c r="G77" s="58" t="s">
        <v>371</v>
      </c>
    </row>
    <row r="78" spans="1:7" ht="16.5" thickBot="1" x14ac:dyDescent="0.3">
      <c r="A78" s="61"/>
      <c r="B78" s="60"/>
      <c r="C78" s="54" t="s">
        <v>329</v>
      </c>
      <c r="D78" s="61"/>
      <c r="E78" s="83" t="s">
        <v>373</v>
      </c>
      <c r="F78" s="137" t="s">
        <v>518</v>
      </c>
      <c r="G78" s="58" t="s">
        <v>512</v>
      </c>
    </row>
    <row r="79" spans="1:7" ht="16.5" thickBot="1" x14ac:dyDescent="0.3">
      <c r="A79" s="61"/>
      <c r="B79" s="60" t="s">
        <v>372</v>
      </c>
      <c r="C79" s="82">
        <v>5930</v>
      </c>
      <c r="D79" s="61"/>
      <c r="E79" s="56" t="s">
        <v>374</v>
      </c>
      <c r="F79" s="78" t="s">
        <v>519</v>
      </c>
      <c r="G79" s="58" t="s">
        <v>506</v>
      </c>
    </row>
    <row r="80" spans="1:7" ht="16.5" thickBot="1" x14ac:dyDescent="0.3">
      <c r="A80" s="61"/>
      <c r="B80" s="61"/>
      <c r="C80" s="84">
        <v>5930</v>
      </c>
      <c r="D80" s="61"/>
      <c r="E80" s="56" t="s">
        <v>375</v>
      </c>
      <c r="F80" s="78"/>
      <c r="G80" s="58"/>
    </row>
    <row r="81" spans="1:7" ht="16.5" thickBot="1" x14ac:dyDescent="0.3">
      <c r="A81" s="61"/>
      <c r="B81" s="61"/>
      <c r="C81" s="84"/>
      <c r="D81" s="61"/>
      <c r="E81" s="69"/>
      <c r="F81" s="78"/>
      <c r="G81" s="86"/>
    </row>
    <row r="82" spans="1:7" ht="15.75" x14ac:dyDescent="0.25">
      <c r="A82" s="61"/>
      <c r="B82" s="61"/>
      <c r="C82" s="87">
        <f>SUM(C67:C81)</f>
        <v>11860</v>
      </c>
      <c r="D82" s="61"/>
      <c r="E82" s="61"/>
      <c r="F82" s="61"/>
      <c r="G82" s="61"/>
    </row>
    <row r="83" spans="1:7" ht="15.75" x14ac:dyDescent="0.25">
      <c r="A83" s="61"/>
      <c r="B83" s="61"/>
      <c r="C83" s="87"/>
      <c r="D83" s="61"/>
      <c r="E83" s="61"/>
      <c r="F83" s="61"/>
      <c r="G83" s="61"/>
    </row>
    <row r="84" spans="1:7" x14ac:dyDescent="0.25">
      <c r="C84" s="91"/>
    </row>
    <row r="85" spans="1:7" ht="15.75" x14ac:dyDescent="0.25">
      <c r="B85" s="93"/>
      <c r="C85" s="94">
        <f>'DATOS ALUMNOS'!G72</f>
        <v>21875</v>
      </c>
      <c r="D85" s="61"/>
      <c r="E85" s="61"/>
      <c r="F85" s="61"/>
      <c r="G85" s="61"/>
    </row>
    <row r="86" spans="1:7" x14ac:dyDescent="0.25">
      <c r="B86" s="52" t="s">
        <v>377</v>
      </c>
      <c r="C86" s="92">
        <f>+C85-C79</f>
        <v>15945</v>
      </c>
      <c r="D86" s="61"/>
      <c r="E86" s="61"/>
      <c r="F86" s="61"/>
      <c r="G86" s="61"/>
    </row>
    <row r="87" spans="1:7" x14ac:dyDescent="0.25">
      <c r="B87" s="52" t="s">
        <v>378</v>
      </c>
      <c r="C87" s="96">
        <f>C86/1.08</f>
        <v>14763.888888888889</v>
      </c>
      <c r="D87" s="61"/>
      <c r="E87" s="61"/>
      <c r="F87" s="61"/>
      <c r="G87" s="61"/>
    </row>
    <row r="88" spans="1:7" ht="15.75" thickBot="1" x14ac:dyDescent="0.3">
      <c r="B88" s="52" t="s">
        <v>380</v>
      </c>
      <c r="C88" s="96">
        <f>+C87*0.16</f>
        <v>2362.2222222222222</v>
      </c>
      <c r="D88" s="61"/>
      <c r="E88" s="61"/>
      <c r="F88" s="61"/>
      <c r="G88" s="61"/>
    </row>
    <row r="89" spans="1:7" ht="19.5" thickBot="1" x14ac:dyDescent="0.35">
      <c r="A89" s="99"/>
      <c r="B89" s="99" t="s">
        <v>382</v>
      </c>
      <c r="C89" s="100">
        <f>+C87+C88</f>
        <v>17126.111111111109</v>
      </c>
      <c r="D89" s="61"/>
      <c r="E89" s="61"/>
      <c r="F89" s="61"/>
      <c r="G89" s="61"/>
    </row>
    <row r="90" spans="1:7" ht="15.75" thickBot="1" x14ac:dyDescent="0.3"/>
    <row r="91" spans="1:7" s="104" customFormat="1" ht="6.75" customHeight="1" thickBot="1" x14ac:dyDescent="0.3">
      <c r="A91" s="103"/>
    </row>
    <row r="95" spans="1:7" ht="15.75" thickBot="1" x14ac:dyDescent="0.3">
      <c r="A95" s="117" t="s">
        <v>407</v>
      </c>
      <c r="B95" s="117"/>
      <c r="C95" s="117"/>
      <c r="D95" s="117"/>
      <c r="E95" s="117"/>
      <c r="F95" s="117"/>
      <c r="G95" s="117"/>
    </row>
    <row r="96" spans="1:7" x14ac:dyDescent="0.25">
      <c r="A96" s="118" t="s">
        <v>321</v>
      </c>
      <c r="B96" s="120" t="s">
        <v>322</v>
      </c>
      <c r="C96" s="120" t="s">
        <v>323</v>
      </c>
      <c r="D96" s="122" t="s">
        <v>324</v>
      </c>
      <c r="E96" s="120" t="s">
        <v>325</v>
      </c>
      <c r="F96" s="125" t="s">
        <v>326</v>
      </c>
      <c r="G96" s="120" t="s">
        <v>327</v>
      </c>
    </row>
    <row r="97" spans="1:7" ht="15.75" thickBot="1" x14ac:dyDescent="0.3">
      <c r="A97" s="119"/>
      <c r="B97" s="121"/>
      <c r="C97" s="121"/>
      <c r="D97" s="123"/>
      <c r="E97" s="124"/>
      <c r="F97" s="126"/>
      <c r="G97" s="124"/>
    </row>
    <row r="98" spans="1:7" ht="16.5" thickBot="1" x14ac:dyDescent="0.3">
      <c r="A98" s="53" t="s">
        <v>310</v>
      </c>
      <c r="C98" s="54" t="s">
        <v>329</v>
      </c>
      <c r="D98" s="55" t="s">
        <v>330</v>
      </c>
      <c r="E98" s="56" t="s">
        <v>331</v>
      </c>
      <c r="F98" s="57" t="s">
        <v>408</v>
      </c>
      <c r="G98" s="58" t="s">
        <v>333</v>
      </c>
    </row>
    <row r="99" spans="1:7" ht="16.5" thickBot="1" x14ac:dyDescent="0.3">
      <c r="A99" s="59" t="s">
        <v>335</v>
      </c>
      <c r="B99" s="60"/>
      <c r="C99" s="54" t="s">
        <v>329</v>
      </c>
      <c r="D99" s="61"/>
      <c r="E99" s="56" t="s">
        <v>336</v>
      </c>
      <c r="F99" s="57" t="s">
        <v>409</v>
      </c>
      <c r="G99" s="58" t="s">
        <v>338</v>
      </c>
    </row>
    <row r="100" spans="1:7" ht="16.5" thickBot="1" x14ac:dyDescent="0.3">
      <c r="A100" s="61"/>
      <c r="B100" s="60"/>
      <c r="C100" s="54" t="s">
        <v>329</v>
      </c>
      <c r="D100" s="61"/>
      <c r="E100" s="56" t="s">
        <v>342</v>
      </c>
      <c r="F100" s="57" t="s">
        <v>410</v>
      </c>
      <c r="G100" s="58" t="s">
        <v>344</v>
      </c>
    </row>
    <row r="101" spans="1:7" ht="16.5" thickBot="1" x14ac:dyDescent="0.3">
      <c r="A101" s="61"/>
      <c r="B101" s="60"/>
      <c r="C101" s="54" t="s">
        <v>329</v>
      </c>
      <c r="D101" s="61"/>
      <c r="E101" s="56" t="s">
        <v>345</v>
      </c>
      <c r="F101" s="57" t="s">
        <v>411</v>
      </c>
      <c r="G101" s="58" t="s">
        <v>347</v>
      </c>
    </row>
    <row r="102" spans="1:7" ht="16.5" thickBot="1" x14ac:dyDescent="0.3">
      <c r="A102" s="61"/>
      <c r="B102" s="60"/>
      <c r="C102" s="54" t="s">
        <v>329</v>
      </c>
      <c r="D102" s="61"/>
      <c r="E102" s="69" t="s">
        <v>349</v>
      </c>
      <c r="F102" s="57" t="s">
        <v>412</v>
      </c>
      <c r="G102" s="58" t="s">
        <v>351</v>
      </c>
    </row>
    <row r="103" spans="1:7" ht="16.5" thickBot="1" x14ac:dyDescent="0.3">
      <c r="A103" s="61"/>
      <c r="B103" s="60"/>
      <c r="C103" s="54" t="s">
        <v>329</v>
      </c>
      <c r="D103" s="71" t="s">
        <v>353</v>
      </c>
      <c r="E103" s="72" t="s">
        <v>354</v>
      </c>
      <c r="F103" s="105" t="s">
        <v>413</v>
      </c>
      <c r="G103" s="58" t="s">
        <v>356</v>
      </c>
    </row>
    <row r="104" spans="1:7" ht="16.5" thickBot="1" x14ac:dyDescent="0.3">
      <c r="A104" s="61"/>
      <c r="B104" s="60"/>
      <c r="C104" s="54" t="s">
        <v>329</v>
      </c>
      <c r="D104" s="61"/>
      <c r="E104" s="56" t="s">
        <v>357</v>
      </c>
      <c r="F104" s="73" t="s">
        <v>414</v>
      </c>
      <c r="G104" s="58" t="s">
        <v>359</v>
      </c>
    </row>
    <row r="105" spans="1:7" ht="16.5" thickBot="1" x14ac:dyDescent="0.3">
      <c r="A105" s="61"/>
      <c r="B105" s="60"/>
      <c r="C105" s="54" t="s">
        <v>329</v>
      </c>
      <c r="D105" s="61"/>
      <c r="E105" s="56" t="s">
        <v>360</v>
      </c>
      <c r="F105" s="73" t="s">
        <v>415</v>
      </c>
      <c r="G105" s="58" t="s">
        <v>362</v>
      </c>
    </row>
    <row r="106" spans="1:7" ht="16.5" thickBot="1" x14ac:dyDescent="0.3">
      <c r="A106" s="61"/>
      <c r="B106" s="60"/>
      <c r="C106" s="54" t="s">
        <v>329</v>
      </c>
      <c r="D106" s="61"/>
      <c r="E106" s="56" t="s">
        <v>363</v>
      </c>
      <c r="F106" s="73" t="s">
        <v>416</v>
      </c>
      <c r="G106" s="58" t="s">
        <v>365</v>
      </c>
    </row>
    <row r="107" spans="1:7" ht="16.5" thickBot="1" x14ac:dyDescent="0.3">
      <c r="A107" s="61"/>
      <c r="B107" s="60"/>
      <c r="C107" s="54" t="s">
        <v>329</v>
      </c>
      <c r="D107" s="77" t="s">
        <v>366</v>
      </c>
      <c r="E107" s="56" t="s">
        <v>367</v>
      </c>
      <c r="F107" s="78" t="s">
        <v>417</v>
      </c>
      <c r="G107" s="58" t="s">
        <v>369</v>
      </c>
    </row>
    <row r="108" spans="1:7" ht="16.5" thickBot="1" x14ac:dyDescent="0.3">
      <c r="A108" s="61"/>
      <c r="B108" s="60"/>
      <c r="C108" s="54" t="s">
        <v>329</v>
      </c>
      <c r="D108" s="61"/>
      <c r="E108" s="69" t="s">
        <v>370</v>
      </c>
      <c r="F108" s="137" t="s">
        <v>520</v>
      </c>
      <c r="G108" s="58" t="s">
        <v>371</v>
      </c>
    </row>
    <row r="109" spans="1:7" ht="16.5" thickBot="1" x14ac:dyDescent="0.3">
      <c r="A109" s="61"/>
      <c r="B109" s="60"/>
      <c r="C109" s="54" t="s">
        <v>329</v>
      </c>
      <c r="D109" s="61"/>
      <c r="E109" s="83" t="s">
        <v>373</v>
      </c>
      <c r="F109" s="137" t="s">
        <v>521</v>
      </c>
      <c r="G109" s="58" t="s">
        <v>512</v>
      </c>
    </row>
    <row r="110" spans="1:7" ht="16.5" thickBot="1" x14ac:dyDescent="0.3">
      <c r="A110" s="61"/>
      <c r="B110" s="60" t="s">
        <v>372</v>
      </c>
      <c r="C110" s="82">
        <v>1853.13</v>
      </c>
      <c r="D110" s="61"/>
      <c r="E110" s="56" t="s">
        <v>374</v>
      </c>
      <c r="F110" s="78" t="s">
        <v>522</v>
      </c>
      <c r="G110" s="58" t="s">
        <v>506</v>
      </c>
    </row>
    <row r="111" spans="1:7" ht="16.5" thickBot="1" x14ac:dyDescent="0.3">
      <c r="A111" s="61"/>
      <c r="B111" s="61"/>
      <c r="C111" s="84">
        <v>1853.13</v>
      </c>
      <c r="D111" s="61"/>
      <c r="E111" s="56" t="s">
        <v>375</v>
      </c>
      <c r="F111" s="78"/>
      <c r="G111" s="58"/>
    </row>
    <row r="112" spans="1:7" ht="16.5" thickBot="1" x14ac:dyDescent="0.3">
      <c r="A112" s="61"/>
      <c r="B112" s="61"/>
      <c r="C112" s="84"/>
      <c r="D112" s="61"/>
      <c r="E112" s="69"/>
      <c r="F112" s="78"/>
      <c r="G112" s="86"/>
    </row>
    <row r="113" spans="1:7" ht="15.75" x14ac:dyDescent="0.25">
      <c r="A113" s="61"/>
      <c r="B113" s="61"/>
      <c r="C113" s="87">
        <f>SUM(C98:C112)</f>
        <v>3706.26</v>
      </c>
      <c r="D113" s="61"/>
      <c r="E113" s="61"/>
      <c r="F113" s="61"/>
      <c r="G113" s="61"/>
    </row>
    <row r="114" spans="1:7" ht="15.75" x14ac:dyDescent="0.25">
      <c r="A114" s="61"/>
      <c r="B114" s="61"/>
      <c r="C114" s="87"/>
      <c r="D114" s="61"/>
      <c r="E114" s="61"/>
      <c r="F114" s="61"/>
      <c r="G114" s="61"/>
    </row>
    <row r="115" spans="1:7" x14ac:dyDescent="0.25">
      <c r="C115" s="91"/>
    </row>
    <row r="116" spans="1:7" ht="15.75" x14ac:dyDescent="0.25">
      <c r="B116" s="93"/>
      <c r="C116" s="94">
        <f>'DATOS ALUMNOS'!G106</f>
        <v>0</v>
      </c>
      <c r="D116" s="61"/>
      <c r="E116" s="61"/>
      <c r="F116" s="61"/>
      <c r="G116" s="61"/>
    </row>
    <row r="117" spans="1:7" x14ac:dyDescent="0.25">
      <c r="B117" s="52" t="s">
        <v>377</v>
      </c>
      <c r="C117" s="92">
        <f>+C116-C110</f>
        <v>-1853.13</v>
      </c>
      <c r="D117" s="61"/>
      <c r="E117" s="61"/>
      <c r="F117" s="61"/>
      <c r="G117" s="61"/>
    </row>
    <row r="118" spans="1:7" x14ac:dyDescent="0.25">
      <c r="B118" s="52" t="s">
        <v>378</v>
      </c>
      <c r="C118" s="96">
        <f>C117/1.08</f>
        <v>-1715.8611111111111</v>
      </c>
      <c r="D118" s="61"/>
      <c r="E118" s="61"/>
      <c r="F118" s="61"/>
      <c r="G118" s="61"/>
    </row>
    <row r="119" spans="1:7" ht="15.75" thickBot="1" x14ac:dyDescent="0.3">
      <c r="B119" s="52" t="s">
        <v>380</v>
      </c>
      <c r="C119" s="96">
        <f>+C118*0.16</f>
        <v>-274.53777777777776</v>
      </c>
      <c r="D119" s="61"/>
      <c r="E119" s="61"/>
      <c r="F119" s="61"/>
      <c r="G119" s="61"/>
    </row>
    <row r="120" spans="1:7" ht="19.5" thickBot="1" x14ac:dyDescent="0.35">
      <c r="A120" s="99"/>
      <c r="B120" s="99" t="s">
        <v>382</v>
      </c>
      <c r="C120" s="100">
        <f>+C118+C119</f>
        <v>-1990.3988888888889</v>
      </c>
      <c r="D120" s="61"/>
      <c r="E120" s="61"/>
      <c r="F120" s="61"/>
      <c r="G120" s="61"/>
    </row>
    <row r="127" spans="1:7" ht="15.75" thickBot="1" x14ac:dyDescent="0.3"/>
    <row r="128" spans="1:7" s="104" customFormat="1" ht="6.75" customHeight="1" thickBot="1" x14ac:dyDescent="0.3">
      <c r="A128" s="103"/>
    </row>
    <row r="132" spans="1:7" ht="15.75" thickBot="1" x14ac:dyDescent="0.3">
      <c r="A132" s="117" t="s">
        <v>418</v>
      </c>
      <c r="B132" s="117"/>
      <c r="C132" s="117"/>
      <c r="D132" s="117"/>
      <c r="E132" s="117"/>
      <c r="F132" s="117"/>
      <c r="G132" s="117"/>
    </row>
    <row r="133" spans="1:7" x14ac:dyDescent="0.25">
      <c r="A133" s="118" t="s">
        <v>321</v>
      </c>
      <c r="B133" s="120" t="s">
        <v>322</v>
      </c>
      <c r="C133" s="120" t="s">
        <v>323</v>
      </c>
      <c r="D133" s="122" t="s">
        <v>324</v>
      </c>
      <c r="E133" s="120" t="s">
        <v>325</v>
      </c>
      <c r="F133" s="125" t="s">
        <v>326</v>
      </c>
      <c r="G133" s="120" t="s">
        <v>327</v>
      </c>
    </row>
    <row r="134" spans="1:7" ht="15.75" thickBot="1" x14ac:dyDescent="0.3">
      <c r="A134" s="119"/>
      <c r="B134" s="121"/>
      <c r="C134" s="121"/>
      <c r="D134" s="123"/>
      <c r="E134" s="124"/>
      <c r="F134" s="126"/>
      <c r="G134" s="124"/>
    </row>
    <row r="135" spans="1:7" ht="16.5" thickBot="1" x14ac:dyDescent="0.3">
      <c r="A135" s="53" t="s">
        <v>303</v>
      </c>
      <c r="C135" s="54" t="s">
        <v>329</v>
      </c>
      <c r="D135" s="55" t="s">
        <v>330</v>
      </c>
      <c r="E135" s="56" t="s">
        <v>331</v>
      </c>
      <c r="F135" s="57" t="s">
        <v>419</v>
      </c>
      <c r="G135" s="58" t="s">
        <v>359</v>
      </c>
    </row>
    <row r="136" spans="1:7" ht="16.5" thickBot="1" x14ac:dyDescent="0.3">
      <c r="A136" s="59" t="s">
        <v>335</v>
      </c>
      <c r="B136" s="60"/>
      <c r="C136" s="54" t="s">
        <v>329</v>
      </c>
      <c r="D136" s="61"/>
      <c r="E136" s="56" t="s">
        <v>336</v>
      </c>
      <c r="F136" s="57" t="s">
        <v>420</v>
      </c>
      <c r="G136" s="58" t="s">
        <v>362</v>
      </c>
    </row>
    <row r="137" spans="1:7" ht="16.5" thickBot="1" x14ac:dyDescent="0.3">
      <c r="A137" s="61"/>
      <c r="B137" s="60"/>
      <c r="C137" s="54" t="s">
        <v>329</v>
      </c>
      <c r="D137" s="61"/>
      <c r="E137" s="56" t="s">
        <v>342</v>
      </c>
      <c r="F137" s="57" t="s">
        <v>421</v>
      </c>
      <c r="G137" s="58" t="s">
        <v>365</v>
      </c>
    </row>
    <row r="138" spans="1:7" ht="16.5" thickBot="1" x14ac:dyDescent="0.3">
      <c r="A138" s="61"/>
      <c r="B138" s="60"/>
      <c r="C138" s="54" t="s">
        <v>329</v>
      </c>
      <c r="D138" s="61"/>
      <c r="E138" s="56" t="s">
        <v>345</v>
      </c>
      <c r="F138" s="57" t="s">
        <v>422</v>
      </c>
      <c r="G138" s="58" t="s">
        <v>369</v>
      </c>
    </row>
    <row r="139" spans="1:7" ht="16.5" thickBot="1" x14ac:dyDescent="0.3">
      <c r="A139" s="61"/>
      <c r="B139" s="60"/>
      <c r="C139" s="54" t="s">
        <v>329</v>
      </c>
      <c r="D139" s="61"/>
      <c r="E139" s="69" t="s">
        <v>349</v>
      </c>
      <c r="F139" s="138" t="s">
        <v>523</v>
      </c>
      <c r="G139" s="58" t="s">
        <v>371</v>
      </c>
    </row>
    <row r="140" spans="1:7" ht="16.5" thickBot="1" x14ac:dyDescent="0.3">
      <c r="A140" s="61"/>
      <c r="B140" s="60"/>
      <c r="C140" s="54" t="s">
        <v>329</v>
      </c>
      <c r="D140" s="71" t="s">
        <v>353</v>
      </c>
      <c r="E140" s="72" t="s">
        <v>354</v>
      </c>
      <c r="F140" s="139" t="s">
        <v>524</v>
      </c>
      <c r="G140" s="58" t="s">
        <v>512</v>
      </c>
    </row>
    <row r="141" spans="1:7" ht="16.5" thickBot="1" x14ac:dyDescent="0.3">
      <c r="A141" s="61"/>
      <c r="B141" s="60" t="s">
        <v>372</v>
      </c>
      <c r="C141" s="82">
        <v>15469.57</v>
      </c>
      <c r="D141" s="61"/>
      <c r="E141" s="56" t="s">
        <v>357</v>
      </c>
      <c r="F141" s="73" t="s">
        <v>525</v>
      </c>
      <c r="G141" s="58" t="s">
        <v>506</v>
      </c>
    </row>
    <row r="142" spans="1:7" ht="16.5" thickBot="1" x14ac:dyDescent="0.3">
      <c r="A142" s="61"/>
      <c r="B142" s="61"/>
      <c r="C142" s="84">
        <v>15469.57</v>
      </c>
      <c r="D142" s="61"/>
      <c r="E142" s="56" t="s">
        <v>360</v>
      </c>
      <c r="F142" s="73"/>
      <c r="G142" s="58"/>
    </row>
    <row r="143" spans="1:7" ht="16.5" thickBot="1" x14ac:dyDescent="0.3">
      <c r="A143" s="61"/>
      <c r="B143" s="61"/>
      <c r="C143" s="84">
        <v>15469.57</v>
      </c>
      <c r="D143" s="61"/>
      <c r="E143" s="56" t="s">
        <v>363</v>
      </c>
      <c r="F143" s="73"/>
      <c r="G143" s="58"/>
    </row>
    <row r="144" spans="1:7" ht="16.5" thickBot="1" x14ac:dyDescent="0.3">
      <c r="A144" s="61"/>
      <c r="B144" s="61"/>
      <c r="C144" s="84">
        <v>15469.57</v>
      </c>
      <c r="D144" s="77" t="s">
        <v>366</v>
      </c>
      <c r="E144" s="56" t="s">
        <v>367</v>
      </c>
      <c r="F144" s="78"/>
      <c r="G144" s="58"/>
    </row>
    <row r="145" spans="1:7" ht="16.5" thickBot="1" x14ac:dyDescent="0.3">
      <c r="A145" s="61"/>
      <c r="B145" s="61"/>
      <c r="C145" s="84">
        <v>15469.57</v>
      </c>
      <c r="D145" s="61"/>
      <c r="E145" s="69" t="s">
        <v>370</v>
      </c>
      <c r="F145" s="78"/>
      <c r="G145" s="58"/>
    </row>
    <row r="146" spans="1:7" ht="16.5" thickBot="1" x14ac:dyDescent="0.3">
      <c r="A146" s="61"/>
      <c r="B146" s="61"/>
      <c r="C146" s="84">
        <v>15469.57</v>
      </c>
      <c r="D146" s="61"/>
      <c r="E146" s="83" t="s">
        <v>373</v>
      </c>
      <c r="F146" s="78"/>
      <c r="G146" s="58"/>
    </row>
    <row r="147" spans="1:7" ht="16.5" thickBot="1" x14ac:dyDescent="0.3">
      <c r="A147" s="61"/>
      <c r="B147" s="61"/>
      <c r="C147" s="84">
        <v>15469.57</v>
      </c>
      <c r="D147" s="61"/>
      <c r="E147" s="56" t="s">
        <v>374</v>
      </c>
      <c r="F147" s="78"/>
      <c r="G147" s="58"/>
    </row>
    <row r="148" spans="1:7" ht="16.5" thickBot="1" x14ac:dyDescent="0.3">
      <c r="A148" s="61"/>
      <c r="B148" s="61"/>
      <c r="C148" s="84">
        <v>15469.57</v>
      </c>
      <c r="D148" s="61"/>
      <c r="E148" s="56" t="s">
        <v>375</v>
      </c>
      <c r="F148" s="78"/>
      <c r="G148" s="58"/>
    </row>
    <row r="149" spans="1:7" ht="16.5" thickBot="1" x14ac:dyDescent="0.3">
      <c r="A149" s="61"/>
      <c r="B149" s="61"/>
      <c r="C149" s="84"/>
      <c r="D149" s="61"/>
      <c r="E149" s="69"/>
      <c r="F149" s="78"/>
      <c r="G149" s="86"/>
    </row>
    <row r="150" spans="1:7" ht="15.75" x14ac:dyDescent="0.25">
      <c r="A150" s="61"/>
      <c r="B150" s="61"/>
      <c r="C150" s="87">
        <f>SUM(C135:C149)</f>
        <v>123756.56000000003</v>
      </c>
      <c r="D150" s="61"/>
      <c r="E150" s="61"/>
      <c r="F150" s="61"/>
      <c r="G150" s="61"/>
    </row>
    <row r="151" spans="1:7" ht="15.75" x14ac:dyDescent="0.25">
      <c r="A151" s="61"/>
      <c r="B151" s="61"/>
      <c r="C151" s="87"/>
      <c r="D151" s="61"/>
      <c r="E151" s="61"/>
      <c r="F151" s="61"/>
      <c r="G151" s="61"/>
    </row>
    <row r="152" spans="1:7" x14ac:dyDescent="0.25">
      <c r="C152" s="91"/>
    </row>
    <row r="153" spans="1:7" ht="15.75" x14ac:dyDescent="0.25">
      <c r="B153" s="93"/>
      <c r="C153" s="94">
        <f>'DATOS ALUMNOS'!G26</f>
        <v>19456</v>
      </c>
      <c r="D153" s="61"/>
      <c r="E153" s="61"/>
      <c r="F153" s="61"/>
      <c r="G153" s="61"/>
    </row>
    <row r="154" spans="1:7" x14ac:dyDescent="0.25">
      <c r="B154" s="52" t="s">
        <v>377</v>
      </c>
      <c r="C154" s="92">
        <f>+C153-C141</f>
        <v>3986.4300000000003</v>
      </c>
      <c r="D154" s="61"/>
      <c r="E154" s="61"/>
      <c r="F154" s="61"/>
      <c r="G154" s="61"/>
    </row>
    <row r="155" spans="1:7" x14ac:dyDescent="0.25">
      <c r="B155" s="52" t="s">
        <v>378</v>
      </c>
      <c r="C155" s="96">
        <f>C154/1.08</f>
        <v>3691.1388888888891</v>
      </c>
      <c r="D155" s="61"/>
      <c r="E155" s="61"/>
      <c r="F155" s="61"/>
      <c r="G155" s="61"/>
    </row>
    <row r="156" spans="1:7" ht="15.75" thickBot="1" x14ac:dyDescent="0.3">
      <c r="B156" s="52" t="s">
        <v>380</v>
      </c>
      <c r="C156" s="96">
        <f>+C155*0.16</f>
        <v>590.5822222222223</v>
      </c>
      <c r="D156" s="61"/>
      <c r="E156" s="61"/>
      <c r="F156" s="61"/>
      <c r="G156" s="61"/>
    </row>
    <row r="157" spans="1:7" ht="19.5" thickBot="1" x14ac:dyDescent="0.35">
      <c r="A157" s="99"/>
      <c r="B157" s="99" t="s">
        <v>382</v>
      </c>
      <c r="C157" s="100">
        <f>+C155+C156</f>
        <v>4281.7211111111119</v>
      </c>
      <c r="D157" s="61"/>
      <c r="E157" s="61"/>
      <c r="F157" s="61"/>
      <c r="G157" s="61"/>
    </row>
    <row r="163" spans="1:7" ht="15.75" thickBot="1" x14ac:dyDescent="0.3"/>
    <row r="164" spans="1:7" s="104" customFormat="1" ht="6.75" customHeight="1" thickBot="1" x14ac:dyDescent="0.3">
      <c r="A164" s="103"/>
    </row>
    <row r="168" spans="1:7" ht="15.75" thickBot="1" x14ac:dyDescent="0.3">
      <c r="A168" s="117" t="s">
        <v>423</v>
      </c>
      <c r="B168" s="117"/>
      <c r="C168" s="117"/>
      <c r="D168" s="117"/>
      <c r="E168" s="117"/>
      <c r="F168" s="117"/>
      <c r="G168" s="117"/>
    </row>
    <row r="169" spans="1:7" x14ac:dyDescent="0.25">
      <c r="A169" s="118" t="s">
        <v>321</v>
      </c>
      <c r="B169" s="120" t="s">
        <v>322</v>
      </c>
      <c r="C169" s="120" t="s">
        <v>323</v>
      </c>
      <c r="D169" s="122" t="s">
        <v>324</v>
      </c>
      <c r="E169" s="120" t="s">
        <v>325</v>
      </c>
      <c r="F169" s="125" t="s">
        <v>326</v>
      </c>
      <c r="G169" s="120" t="s">
        <v>327</v>
      </c>
    </row>
    <row r="170" spans="1:7" ht="15.75" thickBot="1" x14ac:dyDescent="0.3">
      <c r="A170" s="119"/>
      <c r="B170" s="121"/>
      <c r="C170" s="121"/>
      <c r="D170" s="123"/>
      <c r="E170" s="124"/>
      <c r="F170" s="126"/>
      <c r="G170" s="124"/>
    </row>
    <row r="171" spans="1:7" ht="16.5" thickBot="1" x14ac:dyDescent="0.3">
      <c r="A171" s="53" t="s">
        <v>308</v>
      </c>
      <c r="C171" s="54" t="s">
        <v>329</v>
      </c>
      <c r="D171" s="55" t="s">
        <v>330</v>
      </c>
      <c r="E171" s="56" t="s">
        <v>331</v>
      </c>
      <c r="F171" s="57" t="s">
        <v>398</v>
      </c>
      <c r="G171" s="58" t="s">
        <v>359</v>
      </c>
    </row>
    <row r="172" spans="1:7" ht="16.5" thickBot="1" x14ac:dyDescent="0.3">
      <c r="A172" s="59" t="s">
        <v>335</v>
      </c>
      <c r="B172" s="60"/>
      <c r="C172" s="54" t="s">
        <v>329</v>
      </c>
      <c r="D172" s="61"/>
      <c r="E172" s="56" t="s">
        <v>336</v>
      </c>
      <c r="F172" s="57" t="s">
        <v>424</v>
      </c>
      <c r="G172" s="58" t="s">
        <v>362</v>
      </c>
    </row>
    <row r="173" spans="1:7" ht="16.5" thickBot="1" x14ac:dyDescent="0.3">
      <c r="A173" s="61"/>
      <c r="B173" s="60"/>
      <c r="C173" s="54" t="s">
        <v>329</v>
      </c>
      <c r="D173" s="61"/>
      <c r="E173" s="56" t="s">
        <v>342</v>
      </c>
      <c r="F173" s="57" t="s">
        <v>425</v>
      </c>
      <c r="G173" s="58" t="s">
        <v>365</v>
      </c>
    </row>
    <row r="174" spans="1:7" ht="16.5" thickBot="1" x14ac:dyDescent="0.3">
      <c r="A174" s="61"/>
      <c r="B174" s="60"/>
      <c r="C174" s="54" t="s">
        <v>329</v>
      </c>
      <c r="D174" s="61"/>
      <c r="E174" s="56" t="s">
        <v>345</v>
      </c>
      <c r="F174" s="57" t="s">
        <v>426</v>
      </c>
      <c r="G174" s="58" t="s">
        <v>369</v>
      </c>
    </row>
    <row r="175" spans="1:7" ht="16.5" thickBot="1" x14ac:dyDescent="0.3">
      <c r="A175" s="61"/>
      <c r="B175" s="60"/>
      <c r="C175" s="54" t="s">
        <v>329</v>
      </c>
      <c r="D175" s="61"/>
      <c r="E175" s="69" t="s">
        <v>349</v>
      </c>
      <c r="F175" s="138" t="s">
        <v>526</v>
      </c>
      <c r="G175" s="58" t="s">
        <v>371</v>
      </c>
    </row>
    <row r="176" spans="1:7" ht="16.5" thickBot="1" x14ac:dyDescent="0.3">
      <c r="A176" s="61"/>
      <c r="B176" s="60"/>
      <c r="C176" s="54" t="s">
        <v>329</v>
      </c>
      <c r="D176" s="71" t="s">
        <v>353</v>
      </c>
      <c r="E176" s="72" t="s">
        <v>354</v>
      </c>
      <c r="F176" s="139" t="s">
        <v>527</v>
      </c>
      <c r="G176" s="58" t="s">
        <v>505</v>
      </c>
    </row>
    <row r="177" spans="1:7" ht="16.5" thickBot="1" x14ac:dyDescent="0.3">
      <c r="A177" s="61"/>
      <c r="B177" s="60" t="s">
        <v>372</v>
      </c>
      <c r="C177" s="82">
        <v>16800</v>
      </c>
      <c r="D177" s="61"/>
      <c r="E177" s="56" t="s">
        <v>357</v>
      </c>
      <c r="F177" s="73" t="s">
        <v>519</v>
      </c>
      <c r="G177" s="58" t="s">
        <v>506</v>
      </c>
    </row>
    <row r="178" spans="1:7" ht="16.5" thickBot="1" x14ac:dyDescent="0.3">
      <c r="A178" s="61"/>
      <c r="B178" s="61"/>
      <c r="C178" s="84">
        <v>16800</v>
      </c>
      <c r="D178" s="61"/>
      <c r="E178" s="56" t="s">
        <v>360</v>
      </c>
      <c r="F178" s="73"/>
      <c r="G178" s="58"/>
    </row>
    <row r="179" spans="1:7" ht="16.5" thickBot="1" x14ac:dyDescent="0.3">
      <c r="A179" s="61"/>
      <c r="B179" s="61"/>
      <c r="C179" s="84">
        <v>16800</v>
      </c>
      <c r="D179" s="61"/>
      <c r="E179" s="56" t="s">
        <v>363</v>
      </c>
      <c r="F179" s="73"/>
      <c r="G179" s="58"/>
    </row>
    <row r="180" spans="1:7" ht="16.5" thickBot="1" x14ac:dyDescent="0.3">
      <c r="A180" s="61"/>
      <c r="B180" s="61"/>
      <c r="C180" s="84">
        <v>16800</v>
      </c>
      <c r="D180" s="77" t="s">
        <v>366</v>
      </c>
      <c r="E180" s="56" t="s">
        <v>367</v>
      </c>
      <c r="F180" s="78"/>
      <c r="G180" s="58"/>
    </row>
    <row r="181" spans="1:7" ht="16.5" thickBot="1" x14ac:dyDescent="0.3">
      <c r="A181" s="61"/>
      <c r="B181" s="61"/>
      <c r="C181" s="84">
        <v>16800</v>
      </c>
      <c r="D181" s="61"/>
      <c r="E181" s="69" t="s">
        <v>370</v>
      </c>
      <c r="F181" s="78"/>
      <c r="G181" s="58"/>
    </row>
    <row r="182" spans="1:7" ht="16.5" thickBot="1" x14ac:dyDescent="0.3">
      <c r="A182" s="61"/>
      <c r="B182" s="61"/>
      <c r="C182" s="84">
        <v>16800</v>
      </c>
      <c r="D182" s="61"/>
      <c r="E182" s="83" t="s">
        <v>373</v>
      </c>
      <c r="F182" s="78"/>
      <c r="G182" s="58"/>
    </row>
    <row r="183" spans="1:7" ht="16.5" thickBot="1" x14ac:dyDescent="0.3">
      <c r="A183" s="61"/>
      <c r="B183" s="61"/>
      <c r="C183" s="84">
        <v>16800</v>
      </c>
      <c r="D183" s="61"/>
      <c r="E183" s="56" t="s">
        <v>374</v>
      </c>
      <c r="F183" s="78"/>
      <c r="G183" s="58"/>
    </row>
    <row r="184" spans="1:7" ht="16.5" thickBot="1" x14ac:dyDescent="0.3">
      <c r="A184" s="61"/>
      <c r="B184" s="61"/>
      <c r="C184" s="84">
        <v>16800</v>
      </c>
      <c r="D184" s="61"/>
      <c r="E184" s="56" t="s">
        <v>375</v>
      </c>
      <c r="F184" s="78"/>
      <c r="G184" s="58"/>
    </row>
    <row r="185" spans="1:7" ht="16.5" thickBot="1" x14ac:dyDescent="0.3">
      <c r="A185" s="61"/>
      <c r="B185" s="61"/>
      <c r="C185" s="84"/>
      <c r="D185" s="61"/>
      <c r="E185" s="69"/>
      <c r="F185" s="78"/>
      <c r="G185" s="86"/>
    </row>
    <row r="186" spans="1:7" ht="15.75" x14ac:dyDescent="0.25">
      <c r="A186" s="61"/>
      <c r="B186" s="61"/>
      <c r="C186" s="87">
        <f>SUM(C171:C185)</f>
        <v>134400</v>
      </c>
      <c r="D186" s="61"/>
      <c r="E186" s="61"/>
      <c r="F186" s="61"/>
      <c r="G186" s="61"/>
    </row>
    <row r="187" spans="1:7" ht="15.75" x14ac:dyDescent="0.25">
      <c r="A187" s="61"/>
      <c r="B187" s="61"/>
      <c r="C187" s="87"/>
      <c r="D187" s="61"/>
      <c r="E187" s="61"/>
      <c r="F187" s="61"/>
      <c r="G187" s="61"/>
    </row>
    <row r="188" spans="1:7" x14ac:dyDescent="0.25">
      <c r="C188" s="91"/>
    </row>
    <row r="189" spans="1:7" ht="15.75" x14ac:dyDescent="0.25">
      <c r="B189" s="93"/>
      <c r="C189" s="94">
        <f>'DATOS ALUMNOS'!G80</f>
        <v>13065</v>
      </c>
      <c r="D189" s="61"/>
      <c r="E189" s="61"/>
      <c r="F189" s="61"/>
      <c r="G189" s="61"/>
    </row>
    <row r="190" spans="1:7" x14ac:dyDescent="0.25">
      <c r="B190" s="52" t="s">
        <v>377</v>
      </c>
      <c r="C190" s="92">
        <f>+C189-C177</f>
        <v>-3735</v>
      </c>
      <c r="D190" s="61"/>
      <c r="E190" s="61"/>
      <c r="F190" s="61"/>
      <c r="G190" s="61"/>
    </row>
    <row r="191" spans="1:7" x14ac:dyDescent="0.25">
      <c r="B191" s="52" t="s">
        <v>378</v>
      </c>
      <c r="C191" s="96">
        <f>C190/1.08</f>
        <v>-3458.333333333333</v>
      </c>
      <c r="D191" s="61"/>
      <c r="E191" s="61"/>
      <c r="F191" s="61"/>
      <c r="G191" s="61"/>
    </row>
    <row r="192" spans="1:7" ht="15.75" thickBot="1" x14ac:dyDescent="0.3">
      <c r="B192" s="52" t="s">
        <v>380</v>
      </c>
      <c r="C192" s="96">
        <f>+C191*0.16</f>
        <v>-553.33333333333326</v>
      </c>
      <c r="D192" s="61"/>
      <c r="E192" s="61"/>
      <c r="F192" s="61"/>
      <c r="G192" s="61"/>
    </row>
    <row r="193" spans="1:7" ht="19.5" thickBot="1" x14ac:dyDescent="0.35">
      <c r="A193" s="99"/>
      <c r="B193" s="99" t="s">
        <v>382</v>
      </c>
      <c r="C193" s="100">
        <f>+C191+C192</f>
        <v>-4011.6666666666661</v>
      </c>
      <c r="D193" s="61"/>
      <c r="E193" s="61"/>
      <c r="F193" s="61"/>
      <c r="G193" s="61"/>
    </row>
    <row r="198" spans="1:7" ht="15.75" thickBot="1" x14ac:dyDescent="0.3"/>
    <row r="199" spans="1:7" s="104" customFormat="1" ht="6.75" customHeight="1" thickBot="1" x14ac:dyDescent="0.3">
      <c r="A199" s="103"/>
    </row>
    <row r="203" spans="1:7" ht="15.75" thickBot="1" x14ac:dyDescent="0.3">
      <c r="A203" s="117" t="s">
        <v>427</v>
      </c>
      <c r="B203" s="117"/>
      <c r="C203" s="117"/>
      <c r="D203" s="117"/>
      <c r="E203" s="117"/>
      <c r="F203" s="117"/>
      <c r="G203" s="117"/>
    </row>
    <row r="204" spans="1:7" x14ac:dyDescent="0.25">
      <c r="A204" s="118" t="s">
        <v>321</v>
      </c>
      <c r="B204" s="120" t="s">
        <v>322</v>
      </c>
      <c r="C204" s="120" t="s">
        <v>323</v>
      </c>
      <c r="D204" s="122" t="s">
        <v>324</v>
      </c>
      <c r="E204" s="120" t="s">
        <v>325</v>
      </c>
      <c r="F204" s="125" t="s">
        <v>326</v>
      </c>
      <c r="G204" s="120" t="s">
        <v>327</v>
      </c>
    </row>
    <row r="205" spans="1:7" ht="15.75" thickBot="1" x14ac:dyDescent="0.3">
      <c r="A205" s="119"/>
      <c r="B205" s="121"/>
      <c r="C205" s="121"/>
      <c r="D205" s="123"/>
      <c r="E205" s="124"/>
      <c r="F205" s="126"/>
      <c r="G205" s="124"/>
    </row>
    <row r="206" spans="1:7" ht="16.5" thickBot="1" x14ac:dyDescent="0.3">
      <c r="A206" s="53" t="s">
        <v>305</v>
      </c>
      <c r="C206" s="54" t="s">
        <v>329</v>
      </c>
      <c r="D206" s="55" t="s">
        <v>330</v>
      </c>
      <c r="E206" s="56" t="s">
        <v>331</v>
      </c>
      <c r="F206" s="57" t="s">
        <v>428</v>
      </c>
      <c r="G206" s="58" t="s">
        <v>359</v>
      </c>
    </row>
    <row r="207" spans="1:7" ht="16.5" thickBot="1" x14ac:dyDescent="0.3">
      <c r="A207" s="59" t="s">
        <v>335</v>
      </c>
      <c r="B207" s="60"/>
      <c r="C207" s="54" t="s">
        <v>329</v>
      </c>
      <c r="D207" s="61"/>
      <c r="E207" s="56" t="s">
        <v>336</v>
      </c>
      <c r="F207" s="57" t="s">
        <v>429</v>
      </c>
      <c r="G207" s="58" t="s">
        <v>362</v>
      </c>
    </row>
    <row r="208" spans="1:7" ht="16.5" thickBot="1" x14ac:dyDescent="0.3">
      <c r="A208" s="61"/>
      <c r="B208" s="60"/>
      <c r="C208" s="54" t="s">
        <v>329</v>
      </c>
      <c r="D208" s="61"/>
      <c r="E208" s="56" t="s">
        <v>342</v>
      </c>
      <c r="F208" s="57" t="s">
        <v>430</v>
      </c>
      <c r="G208" s="58" t="s">
        <v>365</v>
      </c>
    </row>
    <row r="209" spans="1:7" ht="16.5" thickBot="1" x14ac:dyDescent="0.3">
      <c r="A209" s="61"/>
      <c r="B209" s="60"/>
      <c r="C209" s="54" t="s">
        <v>329</v>
      </c>
      <c r="D209" s="61"/>
      <c r="E209" s="56" t="s">
        <v>345</v>
      </c>
      <c r="F209" s="57" t="s">
        <v>431</v>
      </c>
      <c r="G209" s="58" t="s">
        <v>369</v>
      </c>
    </row>
    <row r="210" spans="1:7" ht="16.5" thickBot="1" x14ac:dyDescent="0.3">
      <c r="A210" s="61"/>
      <c r="B210" s="60"/>
      <c r="C210" s="54" t="s">
        <v>329</v>
      </c>
      <c r="D210" s="61"/>
      <c r="E210" s="69" t="s">
        <v>349</v>
      </c>
      <c r="F210" s="138" t="s">
        <v>528</v>
      </c>
      <c r="G210" s="58" t="s">
        <v>371</v>
      </c>
    </row>
    <row r="211" spans="1:7" ht="16.5" thickBot="1" x14ac:dyDescent="0.3">
      <c r="A211" s="61"/>
      <c r="B211" s="60"/>
      <c r="C211" s="54" t="s">
        <v>329</v>
      </c>
      <c r="D211" s="71" t="s">
        <v>353</v>
      </c>
      <c r="E211" s="72" t="s">
        <v>354</v>
      </c>
      <c r="F211" s="138" t="s">
        <v>529</v>
      </c>
      <c r="G211" s="58" t="s">
        <v>505</v>
      </c>
    </row>
    <row r="212" spans="1:7" ht="16.5" thickBot="1" x14ac:dyDescent="0.3">
      <c r="A212" s="61"/>
      <c r="B212" s="60" t="s">
        <v>372</v>
      </c>
      <c r="C212" s="82">
        <v>2823.81</v>
      </c>
      <c r="D212" s="61"/>
      <c r="E212" s="56" t="s">
        <v>357</v>
      </c>
      <c r="F212" s="73" t="s">
        <v>530</v>
      </c>
      <c r="G212" s="58" t="s">
        <v>506</v>
      </c>
    </row>
    <row r="213" spans="1:7" ht="16.5" thickBot="1" x14ac:dyDescent="0.3">
      <c r="A213" s="61"/>
      <c r="B213" s="61"/>
      <c r="C213" s="84">
        <v>2823.81</v>
      </c>
      <c r="D213" s="61"/>
      <c r="E213" s="56" t="s">
        <v>360</v>
      </c>
      <c r="F213" s="73"/>
      <c r="G213" s="58"/>
    </row>
    <row r="214" spans="1:7" ht="16.5" thickBot="1" x14ac:dyDescent="0.3">
      <c r="A214" s="61"/>
      <c r="B214" s="61"/>
      <c r="C214" s="84">
        <v>2823.81</v>
      </c>
      <c r="D214" s="61"/>
      <c r="E214" s="56" t="s">
        <v>363</v>
      </c>
      <c r="F214" s="73"/>
      <c r="G214" s="58"/>
    </row>
    <row r="215" spans="1:7" ht="16.5" thickBot="1" x14ac:dyDescent="0.3">
      <c r="A215" s="61"/>
      <c r="B215" s="61"/>
      <c r="C215" s="84">
        <v>2823.81</v>
      </c>
      <c r="D215" s="77" t="s">
        <v>366</v>
      </c>
      <c r="E215" s="56" t="s">
        <v>367</v>
      </c>
      <c r="F215" s="78"/>
      <c r="G215" s="58"/>
    </row>
    <row r="216" spans="1:7" ht="16.5" thickBot="1" x14ac:dyDescent="0.3">
      <c r="A216" s="61"/>
      <c r="B216" s="61"/>
      <c r="C216" s="84">
        <v>2823.81</v>
      </c>
      <c r="D216" s="61"/>
      <c r="E216" s="69" t="s">
        <v>370</v>
      </c>
      <c r="F216" s="78"/>
      <c r="G216" s="58"/>
    </row>
    <row r="217" spans="1:7" ht="16.5" thickBot="1" x14ac:dyDescent="0.3">
      <c r="A217" s="61"/>
      <c r="B217" s="61"/>
      <c r="C217" s="84">
        <v>2823.81</v>
      </c>
      <c r="D217" s="61"/>
      <c r="E217" s="83" t="s">
        <v>373</v>
      </c>
      <c r="F217" s="78"/>
      <c r="G217" s="58"/>
    </row>
    <row r="218" spans="1:7" ht="16.5" thickBot="1" x14ac:dyDescent="0.3">
      <c r="A218" s="61"/>
      <c r="B218" s="61"/>
      <c r="C218" s="84">
        <v>2823.81</v>
      </c>
      <c r="D218" s="61"/>
      <c r="E218" s="56" t="s">
        <v>374</v>
      </c>
      <c r="F218" s="78"/>
      <c r="G218" s="58"/>
    </row>
    <row r="219" spans="1:7" ht="16.5" thickBot="1" x14ac:dyDescent="0.3">
      <c r="A219" s="61"/>
      <c r="B219" s="61"/>
      <c r="C219" s="84">
        <v>2823.81</v>
      </c>
      <c r="D219" s="61"/>
      <c r="E219" s="56" t="s">
        <v>375</v>
      </c>
      <c r="F219" s="78"/>
      <c r="G219" s="58"/>
    </row>
    <row r="220" spans="1:7" ht="16.5" thickBot="1" x14ac:dyDescent="0.3">
      <c r="A220" s="61"/>
      <c r="B220" s="61"/>
      <c r="C220" s="84"/>
      <c r="D220" s="61"/>
      <c r="E220" s="69"/>
      <c r="F220" s="78"/>
      <c r="G220" s="86"/>
    </row>
    <row r="221" spans="1:7" ht="15.75" x14ac:dyDescent="0.25">
      <c r="A221" s="61"/>
      <c r="B221" s="61"/>
      <c r="C221" s="87">
        <f>SUM(C206:C220)</f>
        <v>22590.480000000003</v>
      </c>
      <c r="D221" s="61"/>
      <c r="E221" s="61"/>
      <c r="F221" s="61"/>
      <c r="G221" s="61"/>
    </row>
    <row r="222" spans="1:7" ht="15.75" x14ac:dyDescent="0.25">
      <c r="A222" s="61"/>
      <c r="B222" s="61"/>
      <c r="C222" s="87"/>
      <c r="D222" s="61"/>
      <c r="E222" s="61"/>
      <c r="F222" s="61"/>
      <c r="G222" s="61"/>
    </row>
    <row r="223" spans="1:7" x14ac:dyDescent="0.25">
      <c r="C223" s="91"/>
    </row>
    <row r="224" spans="1:7" ht="15.75" x14ac:dyDescent="0.25">
      <c r="B224" s="93"/>
      <c r="C224" s="94">
        <f>'DATOS ALUMNOS'!G50</f>
        <v>0</v>
      </c>
      <c r="D224" s="61"/>
      <c r="E224" s="61"/>
      <c r="F224" s="61"/>
      <c r="G224" s="61"/>
    </row>
    <row r="225" spans="1:7" x14ac:dyDescent="0.25">
      <c r="B225" s="52" t="s">
        <v>377</v>
      </c>
      <c r="C225" s="92">
        <f>+C224-C212</f>
        <v>-2823.81</v>
      </c>
      <c r="D225" s="61"/>
      <c r="E225" s="61"/>
      <c r="F225" s="61"/>
      <c r="G225" s="61"/>
    </row>
    <row r="226" spans="1:7" x14ac:dyDescent="0.25">
      <c r="B226" s="52" t="s">
        <v>378</v>
      </c>
      <c r="C226" s="96">
        <f>C225/1.08</f>
        <v>-2614.6388888888887</v>
      </c>
      <c r="D226" s="61"/>
      <c r="E226" s="61"/>
      <c r="F226" s="61"/>
      <c r="G226" s="61"/>
    </row>
    <row r="227" spans="1:7" ht="15.75" thickBot="1" x14ac:dyDescent="0.3">
      <c r="B227" s="52" t="s">
        <v>380</v>
      </c>
      <c r="C227" s="96">
        <f>+C226*0.16</f>
        <v>-418.34222222222218</v>
      </c>
      <c r="D227" s="61"/>
      <c r="E227" s="61"/>
      <c r="F227" s="61"/>
      <c r="G227" s="61"/>
    </row>
    <row r="228" spans="1:7" ht="19.5" thickBot="1" x14ac:dyDescent="0.35">
      <c r="A228" s="99"/>
      <c r="B228" s="99" t="s">
        <v>382</v>
      </c>
      <c r="C228" s="100">
        <f>+C226+C227</f>
        <v>-3032.9811111111107</v>
      </c>
      <c r="D228" s="61"/>
      <c r="E228" s="61"/>
      <c r="F228" s="61"/>
      <c r="G228" s="61"/>
    </row>
    <row r="234" spans="1:7" ht="14.25" customHeight="1" thickBot="1" x14ac:dyDescent="0.3"/>
    <row r="235" spans="1:7" s="104" customFormat="1" ht="6.75" customHeight="1" thickBot="1" x14ac:dyDescent="0.3">
      <c r="A235" s="103"/>
    </row>
    <row r="239" spans="1:7" ht="15.75" thickBot="1" x14ac:dyDescent="0.3">
      <c r="A239" s="117" t="s">
        <v>432</v>
      </c>
      <c r="B239" s="117"/>
      <c r="C239" s="117"/>
      <c r="D239" s="117"/>
      <c r="E239" s="117"/>
      <c r="F239" s="117"/>
      <c r="G239" s="117"/>
    </row>
    <row r="240" spans="1:7" x14ac:dyDescent="0.25">
      <c r="A240" s="118" t="s">
        <v>321</v>
      </c>
      <c r="B240" s="120" t="s">
        <v>322</v>
      </c>
      <c r="C240" s="120" t="s">
        <v>323</v>
      </c>
      <c r="D240" s="122" t="s">
        <v>324</v>
      </c>
      <c r="E240" s="120" t="s">
        <v>325</v>
      </c>
      <c r="F240" s="125" t="s">
        <v>326</v>
      </c>
      <c r="G240" s="120" t="s">
        <v>327</v>
      </c>
    </row>
    <row r="241" spans="1:7" ht="15.75" thickBot="1" x14ac:dyDescent="0.3">
      <c r="A241" s="119"/>
      <c r="B241" s="121"/>
      <c r="C241" s="121"/>
      <c r="D241" s="123"/>
      <c r="E241" s="124"/>
      <c r="F241" s="126"/>
      <c r="G241" s="124"/>
    </row>
    <row r="242" spans="1:7" ht="16.5" thickBot="1" x14ac:dyDescent="0.3">
      <c r="A242" s="53" t="s">
        <v>311</v>
      </c>
      <c r="C242" s="54" t="s">
        <v>329</v>
      </c>
      <c r="D242" s="55" t="s">
        <v>330</v>
      </c>
      <c r="E242" s="56" t="s">
        <v>331</v>
      </c>
      <c r="F242" s="57" t="s">
        <v>433</v>
      </c>
      <c r="G242" s="58" t="s">
        <v>359</v>
      </c>
    </row>
    <row r="243" spans="1:7" ht="16.5" thickBot="1" x14ac:dyDescent="0.3">
      <c r="A243" s="59" t="s">
        <v>335</v>
      </c>
      <c r="B243" s="60"/>
      <c r="C243" s="54" t="s">
        <v>329</v>
      </c>
      <c r="D243" s="61"/>
      <c r="E243" s="56" t="s">
        <v>336</v>
      </c>
      <c r="F243" s="57" t="s">
        <v>434</v>
      </c>
      <c r="G243" s="58" t="s">
        <v>362</v>
      </c>
    </row>
    <row r="244" spans="1:7" ht="16.5" thickBot="1" x14ac:dyDescent="0.3">
      <c r="A244" s="61"/>
      <c r="B244" s="60"/>
      <c r="C244" s="54" t="s">
        <v>329</v>
      </c>
      <c r="D244" s="61"/>
      <c r="E244" s="56" t="s">
        <v>342</v>
      </c>
      <c r="F244" s="57" t="s">
        <v>435</v>
      </c>
      <c r="G244" s="58" t="s">
        <v>365</v>
      </c>
    </row>
    <row r="245" spans="1:7" ht="16.5" thickBot="1" x14ac:dyDescent="0.3">
      <c r="A245" s="61"/>
      <c r="B245" s="60"/>
      <c r="C245" s="54" t="s">
        <v>329</v>
      </c>
      <c r="D245" s="61"/>
      <c r="E245" s="56" t="s">
        <v>345</v>
      </c>
      <c r="F245" s="57" t="s">
        <v>436</v>
      </c>
      <c r="G245" s="58" t="s">
        <v>369</v>
      </c>
    </row>
    <row r="246" spans="1:7" ht="16.5" thickBot="1" x14ac:dyDescent="0.3">
      <c r="A246" s="61"/>
      <c r="B246" s="60"/>
      <c r="C246" s="54" t="s">
        <v>329</v>
      </c>
      <c r="D246" s="61"/>
      <c r="E246" s="69" t="s">
        <v>349</v>
      </c>
      <c r="F246" s="138" t="s">
        <v>531</v>
      </c>
      <c r="G246" s="58" t="s">
        <v>505</v>
      </c>
    </row>
    <row r="247" spans="1:7" ht="16.5" thickBot="1" x14ac:dyDescent="0.3">
      <c r="A247" s="61"/>
      <c r="B247" s="60"/>
      <c r="C247" s="54" t="s">
        <v>329</v>
      </c>
      <c r="D247" s="71" t="s">
        <v>353</v>
      </c>
      <c r="E247" s="72" t="s">
        <v>354</v>
      </c>
      <c r="F247" s="139" t="s">
        <v>532</v>
      </c>
      <c r="G247" s="58" t="s">
        <v>505</v>
      </c>
    </row>
    <row r="248" spans="1:7" ht="16.5" thickBot="1" x14ac:dyDescent="0.3">
      <c r="A248" s="61"/>
      <c r="B248" s="60" t="s">
        <v>372</v>
      </c>
      <c r="C248" s="82">
        <v>8086.36</v>
      </c>
      <c r="D248" s="61"/>
      <c r="E248" s="56" t="s">
        <v>357</v>
      </c>
      <c r="F248" s="73" t="s">
        <v>533</v>
      </c>
      <c r="G248" s="58" t="s">
        <v>506</v>
      </c>
    </row>
    <row r="249" spans="1:7" ht="16.5" thickBot="1" x14ac:dyDescent="0.3">
      <c r="A249" s="61"/>
      <c r="B249" s="61"/>
      <c r="C249" s="84">
        <v>8086.36</v>
      </c>
      <c r="D249" s="61"/>
      <c r="E249" s="56" t="s">
        <v>360</v>
      </c>
      <c r="F249" s="73"/>
      <c r="G249" s="58"/>
    </row>
    <row r="250" spans="1:7" ht="16.5" thickBot="1" x14ac:dyDescent="0.3">
      <c r="A250" s="61"/>
      <c r="B250" s="61"/>
      <c r="C250" s="84">
        <v>8086.36</v>
      </c>
      <c r="D250" s="61"/>
      <c r="E250" s="56" t="s">
        <v>363</v>
      </c>
      <c r="F250" s="73"/>
      <c r="G250" s="58"/>
    </row>
    <row r="251" spans="1:7" ht="16.5" thickBot="1" x14ac:dyDescent="0.3">
      <c r="A251" s="61"/>
      <c r="B251" s="61"/>
      <c r="C251" s="84">
        <v>8086.36</v>
      </c>
      <c r="D251" s="77" t="s">
        <v>366</v>
      </c>
      <c r="E251" s="56" t="s">
        <v>367</v>
      </c>
      <c r="F251" s="78"/>
      <c r="G251" s="58"/>
    </row>
    <row r="252" spans="1:7" ht="16.5" thickBot="1" x14ac:dyDescent="0.3">
      <c r="A252" s="61"/>
      <c r="B252" s="61"/>
      <c r="C252" s="84">
        <v>8086.36</v>
      </c>
      <c r="D252" s="61"/>
      <c r="E252" s="69" t="s">
        <v>370</v>
      </c>
      <c r="F252" s="78"/>
      <c r="G252" s="58"/>
    </row>
    <row r="253" spans="1:7" ht="16.5" thickBot="1" x14ac:dyDescent="0.3">
      <c r="A253" s="61"/>
      <c r="B253" s="61"/>
      <c r="C253" s="84">
        <v>8086.36</v>
      </c>
      <c r="D253" s="61"/>
      <c r="E253" s="83" t="s">
        <v>373</v>
      </c>
      <c r="F253" s="78"/>
      <c r="G253" s="58"/>
    </row>
    <row r="254" spans="1:7" ht="16.5" thickBot="1" x14ac:dyDescent="0.3">
      <c r="A254" s="61"/>
      <c r="B254" s="61"/>
      <c r="C254" s="84">
        <v>8086.36</v>
      </c>
      <c r="D254" s="61"/>
      <c r="E254" s="56" t="s">
        <v>374</v>
      </c>
      <c r="F254" s="78"/>
      <c r="G254" s="58"/>
    </row>
    <row r="255" spans="1:7" ht="16.5" thickBot="1" x14ac:dyDescent="0.3">
      <c r="A255" s="61"/>
      <c r="B255" s="61"/>
      <c r="C255" s="84">
        <v>8086.36</v>
      </c>
      <c r="D255" s="61"/>
      <c r="E255" s="56" t="s">
        <v>375</v>
      </c>
      <c r="F255" s="78"/>
      <c r="G255" s="58"/>
    </row>
    <row r="256" spans="1:7" ht="16.5" thickBot="1" x14ac:dyDescent="0.3">
      <c r="A256" s="61"/>
      <c r="B256" s="61"/>
      <c r="C256" s="84"/>
      <c r="D256" s="61"/>
      <c r="E256" s="69"/>
      <c r="F256" s="78"/>
      <c r="G256" s="86"/>
    </row>
    <row r="257" spans="1:7" ht="15.75" x14ac:dyDescent="0.25">
      <c r="A257" s="61"/>
      <c r="B257" s="61"/>
      <c r="C257" s="87">
        <f>SUM(C242:C256)</f>
        <v>64690.879999999997</v>
      </c>
      <c r="D257" s="61"/>
      <c r="E257" s="61"/>
      <c r="F257" s="61"/>
      <c r="G257" s="61"/>
    </row>
    <row r="258" spans="1:7" ht="15.75" x14ac:dyDescent="0.25">
      <c r="A258" s="61"/>
      <c r="B258" s="61"/>
      <c r="C258" s="87"/>
      <c r="D258" s="61"/>
      <c r="E258" s="61"/>
      <c r="F258" s="61"/>
      <c r="G258" s="61"/>
    </row>
    <row r="259" spans="1:7" x14ac:dyDescent="0.25">
      <c r="C259" s="91"/>
    </row>
    <row r="260" spans="1:7" ht="15.75" x14ac:dyDescent="0.25">
      <c r="B260" s="93"/>
      <c r="C260" s="94">
        <f>'DATOS ALUMNOS'!G117</f>
        <v>13485</v>
      </c>
      <c r="D260" s="61"/>
      <c r="E260" s="61"/>
      <c r="F260" s="61"/>
      <c r="G260" s="61"/>
    </row>
    <row r="261" spans="1:7" x14ac:dyDescent="0.25">
      <c r="B261" s="52" t="s">
        <v>377</v>
      </c>
      <c r="C261" s="92">
        <f>+C260-C248</f>
        <v>5398.64</v>
      </c>
      <c r="D261" s="61"/>
      <c r="E261" s="61"/>
      <c r="F261" s="61"/>
      <c r="G261" s="61"/>
    </row>
    <row r="262" spans="1:7" x14ac:dyDescent="0.25">
      <c r="B262" s="52" t="s">
        <v>378</v>
      </c>
      <c r="C262" s="96">
        <f>C261/1.08</f>
        <v>4998.7407407407409</v>
      </c>
      <c r="D262" s="61"/>
      <c r="E262" s="61"/>
      <c r="F262" s="61"/>
      <c r="G262" s="61"/>
    </row>
    <row r="263" spans="1:7" ht="15.75" thickBot="1" x14ac:dyDescent="0.3">
      <c r="B263" s="52" t="s">
        <v>380</v>
      </c>
      <c r="C263" s="96">
        <f>+C262*0.16</f>
        <v>799.79851851851856</v>
      </c>
      <c r="D263" s="61"/>
      <c r="E263" s="61"/>
      <c r="F263" s="61"/>
      <c r="G263" s="61"/>
    </row>
    <row r="264" spans="1:7" ht="19.5" thickBot="1" x14ac:dyDescent="0.35">
      <c r="A264" s="99"/>
      <c r="B264" s="99" t="s">
        <v>382</v>
      </c>
      <c r="C264" s="100">
        <f>+C262+C263</f>
        <v>5798.5392592592598</v>
      </c>
      <c r="D264" s="61"/>
      <c r="E264" s="61"/>
      <c r="F264" s="61"/>
      <c r="G264" s="61"/>
    </row>
    <row r="270" spans="1:7" ht="15.75" thickBot="1" x14ac:dyDescent="0.3"/>
    <row r="271" spans="1:7" s="104" customFormat="1" ht="6.75" customHeight="1" thickBot="1" x14ac:dyDescent="0.3">
      <c r="A271" s="103"/>
    </row>
    <row r="275" spans="1:7" ht="15.75" thickBot="1" x14ac:dyDescent="0.3">
      <c r="A275" s="117" t="s">
        <v>437</v>
      </c>
      <c r="B275" s="117"/>
      <c r="C275" s="117"/>
      <c r="D275" s="117"/>
      <c r="E275" s="117"/>
      <c r="F275" s="117"/>
      <c r="G275" s="117"/>
    </row>
    <row r="276" spans="1:7" x14ac:dyDescent="0.25">
      <c r="A276" s="118" t="s">
        <v>321</v>
      </c>
      <c r="B276" s="120" t="s">
        <v>322</v>
      </c>
      <c r="C276" s="120" t="s">
        <v>323</v>
      </c>
      <c r="D276" s="122" t="s">
        <v>324</v>
      </c>
      <c r="E276" s="120" t="s">
        <v>325</v>
      </c>
      <c r="F276" s="125" t="s">
        <v>326</v>
      </c>
      <c r="G276" s="120" t="s">
        <v>327</v>
      </c>
    </row>
    <row r="277" spans="1:7" ht="15.75" thickBot="1" x14ac:dyDescent="0.3">
      <c r="A277" s="119"/>
      <c r="B277" s="121"/>
      <c r="C277" s="121"/>
      <c r="D277" s="123"/>
      <c r="E277" s="124"/>
      <c r="F277" s="126"/>
      <c r="G277" s="124"/>
    </row>
    <row r="278" spans="1:7" ht="16.5" thickBot="1" x14ac:dyDescent="0.3">
      <c r="A278" s="53" t="s">
        <v>311</v>
      </c>
      <c r="B278" s="60"/>
      <c r="C278" s="54" t="s">
        <v>329</v>
      </c>
      <c r="D278" s="55" t="s">
        <v>330</v>
      </c>
      <c r="E278" s="56" t="s">
        <v>331</v>
      </c>
      <c r="F278" s="57" t="s">
        <v>438</v>
      </c>
      <c r="G278" s="58" t="s">
        <v>359</v>
      </c>
    </row>
    <row r="279" spans="1:7" ht="16.5" thickBot="1" x14ac:dyDescent="0.3">
      <c r="A279" s="59" t="s">
        <v>335</v>
      </c>
      <c r="B279" s="60"/>
      <c r="C279" s="54" t="s">
        <v>329</v>
      </c>
      <c r="D279" s="61"/>
      <c r="E279" s="56" t="s">
        <v>336</v>
      </c>
      <c r="F279" s="57" t="s">
        <v>439</v>
      </c>
      <c r="G279" s="58" t="s">
        <v>362</v>
      </c>
    </row>
    <row r="280" spans="1:7" ht="16.5" thickBot="1" x14ac:dyDescent="0.3">
      <c r="A280" s="61"/>
      <c r="B280" s="60"/>
      <c r="C280" s="54" t="s">
        <v>329</v>
      </c>
      <c r="D280" s="61"/>
      <c r="E280" s="56" t="s">
        <v>342</v>
      </c>
      <c r="F280" s="57" t="s">
        <v>440</v>
      </c>
      <c r="G280" s="58" t="s">
        <v>365</v>
      </c>
    </row>
    <row r="281" spans="1:7" ht="16.5" thickBot="1" x14ac:dyDescent="0.3">
      <c r="A281" s="61"/>
      <c r="B281" s="60"/>
      <c r="C281" s="54" t="s">
        <v>329</v>
      </c>
      <c r="D281" s="61"/>
      <c r="E281" s="56" t="s">
        <v>345</v>
      </c>
      <c r="F281" s="138" t="s">
        <v>441</v>
      </c>
      <c r="G281" s="58" t="s">
        <v>369</v>
      </c>
    </row>
    <row r="282" spans="1:7" ht="16.5" thickBot="1" x14ac:dyDescent="0.3">
      <c r="A282" s="61"/>
      <c r="B282" s="60"/>
      <c r="C282" s="54" t="s">
        <v>329</v>
      </c>
      <c r="D282" s="61"/>
      <c r="E282" s="69" t="s">
        <v>349</v>
      </c>
      <c r="F282" s="138" t="s">
        <v>534</v>
      </c>
      <c r="G282" s="58" t="s">
        <v>371</v>
      </c>
    </row>
    <row r="283" spans="1:7" ht="16.5" thickBot="1" x14ac:dyDescent="0.3">
      <c r="A283" s="61"/>
      <c r="B283" s="60" t="s">
        <v>372</v>
      </c>
      <c r="C283" s="82">
        <v>2280.77</v>
      </c>
      <c r="D283" s="71" t="s">
        <v>353</v>
      </c>
      <c r="E283" s="72" t="s">
        <v>354</v>
      </c>
      <c r="F283" s="139" t="s">
        <v>535</v>
      </c>
      <c r="G283" s="58" t="s">
        <v>512</v>
      </c>
    </row>
    <row r="284" spans="1:7" ht="16.5" thickBot="1" x14ac:dyDescent="0.3">
      <c r="A284" s="61"/>
      <c r="B284" s="60"/>
      <c r="C284" s="84">
        <v>2280.77</v>
      </c>
      <c r="D284" s="61"/>
      <c r="E284" s="56" t="s">
        <v>357</v>
      </c>
      <c r="F284" s="73"/>
      <c r="G284" s="58" t="s">
        <v>506</v>
      </c>
    </row>
    <row r="285" spans="1:7" ht="16.5" thickBot="1" x14ac:dyDescent="0.3">
      <c r="A285" s="61"/>
      <c r="B285" s="61"/>
      <c r="C285" s="84">
        <v>2280.77</v>
      </c>
      <c r="D285" s="61"/>
      <c r="E285" s="56" t="s">
        <v>360</v>
      </c>
      <c r="F285" s="73"/>
      <c r="G285" s="58"/>
    </row>
    <row r="286" spans="1:7" ht="16.5" thickBot="1" x14ac:dyDescent="0.3">
      <c r="A286" s="61"/>
      <c r="B286" s="61"/>
      <c r="C286" s="84">
        <v>2280.77</v>
      </c>
      <c r="D286" s="61"/>
      <c r="E286" s="56" t="s">
        <v>363</v>
      </c>
      <c r="F286" s="73"/>
      <c r="G286" s="58"/>
    </row>
    <row r="287" spans="1:7" ht="16.5" thickBot="1" x14ac:dyDescent="0.3">
      <c r="A287" s="61"/>
      <c r="B287" s="61"/>
      <c r="C287" s="84">
        <v>2280.77</v>
      </c>
      <c r="D287" s="77" t="s">
        <v>366</v>
      </c>
      <c r="E287" s="56" t="s">
        <v>367</v>
      </c>
      <c r="F287" s="78"/>
      <c r="G287" s="58"/>
    </row>
    <row r="288" spans="1:7" ht="16.5" thickBot="1" x14ac:dyDescent="0.3">
      <c r="A288" s="61"/>
      <c r="B288" s="61"/>
      <c r="C288" s="84">
        <v>2280.77</v>
      </c>
      <c r="D288" s="61"/>
      <c r="E288" s="69" t="s">
        <v>370</v>
      </c>
      <c r="F288" s="78"/>
      <c r="G288" s="58"/>
    </row>
    <row r="289" spans="1:7" ht="16.5" thickBot="1" x14ac:dyDescent="0.3">
      <c r="A289" s="61"/>
      <c r="B289" s="61"/>
      <c r="C289" s="84">
        <v>2280.77</v>
      </c>
      <c r="D289" s="61"/>
      <c r="E289" s="83" t="s">
        <v>373</v>
      </c>
      <c r="F289" s="78"/>
      <c r="G289" s="58"/>
    </row>
    <row r="290" spans="1:7" ht="16.5" thickBot="1" x14ac:dyDescent="0.3">
      <c r="A290" s="61"/>
      <c r="B290" s="61"/>
      <c r="C290" s="84">
        <v>2280.77</v>
      </c>
      <c r="D290" s="61"/>
      <c r="E290" s="56" t="s">
        <v>374</v>
      </c>
      <c r="F290" s="78"/>
      <c r="G290" s="58"/>
    </row>
    <row r="291" spans="1:7" ht="16.5" thickBot="1" x14ac:dyDescent="0.3">
      <c r="A291" s="61"/>
      <c r="B291" s="61"/>
      <c r="C291" s="84">
        <v>2280.77</v>
      </c>
      <c r="D291" s="61"/>
      <c r="E291" s="56" t="s">
        <v>375</v>
      </c>
      <c r="F291" s="78"/>
      <c r="G291" s="58"/>
    </row>
    <row r="292" spans="1:7" ht="16.5" thickBot="1" x14ac:dyDescent="0.3">
      <c r="A292" s="61"/>
      <c r="B292" s="61"/>
      <c r="C292" s="84"/>
      <c r="D292" s="61"/>
      <c r="E292" s="69"/>
      <c r="F292" s="78"/>
      <c r="G292" s="86"/>
    </row>
    <row r="293" spans="1:7" ht="15.75" x14ac:dyDescent="0.25">
      <c r="A293" s="61"/>
      <c r="B293" s="61"/>
      <c r="C293" s="87">
        <f>SUM(C278:C292)</f>
        <v>20526.93</v>
      </c>
      <c r="D293" s="61"/>
      <c r="E293" s="61"/>
      <c r="F293" s="61"/>
      <c r="G293" s="61"/>
    </row>
    <row r="294" spans="1:7" ht="15.75" x14ac:dyDescent="0.25">
      <c r="A294" s="61"/>
      <c r="B294" s="61"/>
      <c r="C294" s="87"/>
      <c r="D294" s="61"/>
      <c r="E294" s="61"/>
      <c r="F294" s="61"/>
      <c r="G294" s="61"/>
    </row>
    <row r="295" spans="1:7" x14ac:dyDescent="0.25">
      <c r="C295" s="91"/>
    </row>
    <row r="296" spans="1:7" ht="15.75" x14ac:dyDescent="0.25">
      <c r="B296" s="93"/>
      <c r="C296" s="94">
        <f>'DATOS ALUMNOS'!G137</f>
        <v>1318</v>
      </c>
      <c r="D296" s="61"/>
      <c r="E296" s="61"/>
      <c r="F296" s="61"/>
      <c r="G296" s="61"/>
    </row>
    <row r="297" spans="1:7" x14ac:dyDescent="0.25">
      <c r="B297" s="52" t="s">
        <v>377</v>
      </c>
      <c r="C297" s="92">
        <f>+C296-C283</f>
        <v>-962.77</v>
      </c>
      <c r="D297" s="61"/>
      <c r="E297" s="61"/>
      <c r="F297" s="61"/>
      <c r="G297" s="61"/>
    </row>
    <row r="298" spans="1:7" x14ac:dyDescent="0.25">
      <c r="B298" s="52" t="s">
        <v>378</v>
      </c>
      <c r="C298" s="96">
        <f>C297/1.08</f>
        <v>-891.45370370370358</v>
      </c>
      <c r="D298" s="61"/>
      <c r="E298" s="61"/>
      <c r="F298" s="61"/>
      <c r="G298" s="61"/>
    </row>
    <row r="299" spans="1:7" ht="15.75" thickBot="1" x14ac:dyDescent="0.3">
      <c r="B299" s="52" t="s">
        <v>380</v>
      </c>
      <c r="C299" s="96">
        <f>+C298*0.16</f>
        <v>-142.63259259259257</v>
      </c>
      <c r="D299" s="61"/>
      <c r="E299" s="61"/>
      <c r="F299" s="61"/>
      <c r="G299" s="61"/>
    </row>
    <row r="300" spans="1:7" ht="19.5" thickBot="1" x14ac:dyDescent="0.35">
      <c r="A300" s="99"/>
      <c r="B300" s="99" t="s">
        <v>382</v>
      </c>
      <c r="C300" s="100">
        <f>+C298+C299</f>
        <v>-1034.086296296296</v>
      </c>
      <c r="D300" s="61"/>
      <c r="E300" s="61"/>
      <c r="F300" s="61"/>
      <c r="G300" s="61"/>
    </row>
    <row r="305" spans="1:7" ht="15.75" thickBot="1" x14ac:dyDescent="0.3"/>
    <row r="306" spans="1:7" s="104" customFormat="1" ht="6.75" customHeight="1" thickBot="1" x14ac:dyDescent="0.3">
      <c r="A306" s="103"/>
    </row>
    <row r="310" spans="1:7" ht="15.75" thickBot="1" x14ac:dyDescent="0.3">
      <c r="A310" s="117" t="s">
        <v>507</v>
      </c>
      <c r="B310" s="117"/>
      <c r="C310" s="117"/>
      <c r="D310" s="117"/>
      <c r="E310" s="117"/>
      <c r="F310" s="117"/>
      <c r="G310" s="117"/>
    </row>
    <row r="311" spans="1:7" x14ac:dyDescent="0.25">
      <c r="A311" s="118" t="s">
        <v>321</v>
      </c>
      <c r="B311" s="120" t="s">
        <v>322</v>
      </c>
      <c r="C311" s="120" t="s">
        <v>323</v>
      </c>
      <c r="D311" s="122" t="s">
        <v>324</v>
      </c>
      <c r="E311" s="120" t="s">
        <v>325</v>
      </c>
      <c r="F311" s="125" t="s">
        <v>326</v>
      </c>
      <c r="G311" s="120" t="s">
        <v>327</v>
      </c>
    </row>
    <row r="312" spans="1:7" ht="15.75" thickBot="1" x14ac:dyDescent="0.3">
      <c r="A312" s="119"/>
      <c r="B312" s="121"/>
      <c r="C312" s="121"/>
      <c r="D312" s="123"/>
      <c r="E312" s="124"/>
      <c r="F312" s="126"/>
      <c r="G312" s="124"/>
    </row>
    <row r="313" spans="1:7" ht="16.5" thickBot="1" x14ac:dyDescent="0.3">
      <c r="A313" s="53" t="s">
        <v>457</v>
      </c>
      <c r="B313" s="60" t="s">
        <v>372</v>
      </c>
      <c r="C313" s="82">
        <v>2965</v>
      </c>
      <c r="D313" s="55" t="s">
        <v>330</v>
      </c>
      <c r="E313" s="56" t="s">
        <v>331</v>
      </c>
      <c r="F313" s="57"/>
      <c r="G313" s="58" t="s">
        <v>512</v>
      </c>
    </row>
    <row r="314" spans="1:7" ht="16.5" thickBot="1" x14ac:dyDescent="0.3">
      <c r="A314" s="59" t="s">
        <v>335</v>
      </c>
      <c r="B314" s="60"/>
      <c r="C314" s="54"/>
      <c r="D314" s="61"/>
      <c r="E314" s="56" t="s">
        <v>336</v>
      </c>
      <c r="F314" s="57"/>
      <c r="G314" s="58"/>
    </row>
    <row r="315" spans="1:7" ht="16.5" thickBot="1" x14ac:dyDescent="0.3">
      <c r="A315" s="61"/>
      <c r="B315" s="60"/>
      <c r="C315" s="54"/>
      <c r="D315" s="61"/>
      <c r="E315" s="56" t="s">
        <v>342</v>
      </c>
      <c r="F315" s="57"/>
      <c r="G315" s="58"/>
    </row>
    <row r="316" spans="1:7" ht="16.5" thickBot="1" x14ac:dyDescent="0.3">
      <c r="A316" s="61"/>
      <c r="B316" s="60"/>
      <c r="C316" s="54"/>
      <c r="D316" s="61"/>
      <c r="E316" s="56" t="s">
        <v>345</v>
      </c>
      <c r="F316" s="57"/>
      <c r="G316" s="58"/>
    </row>
    <row r="317" spans="1:7" ht="16.5" thickBot="1" x14ac:dyDescent="0.3">
      <c r="A317" s="61"/>
      <c r="B317" s="60"/>
      <c r="C317" s="54"/>
      <c r="D317" s="61"/>
      <c r="E317" s="69" t="s">
        <v>349</v>
      </c>
      <c r="F317" s="57"/>
      <c r="G317" s="58"/>
    </row>
    <row r="318" spans="1:7" ht="16.5" thickBot="1" x14ac:dyDescent="0.3">
      <c r="A318" s="61"/>
      <c r="B318" s="60"/>
      <c r="C318" s="54"/>
      <c r="D318" s="71" t="s">
        <v>353</v>
      </c>
      <c r="E318" s="72" t="s">
        <v>354</v>
      </c>
      <c r="F318" s="105"/>
      <c r="G318" s="58"/>
    </row>
    <row r="319" spans="1:7" ht="16.5" thickBot="1" x14ac:dyDescent="0.3">
      <c r="A319" s="61"/>
      <c r="B319" s="60"/>
      <c r="C319" s="84"/>
      <c r="D319" s="61"/>
      <c r="E319" s="56" t="s">
        <v>357</v>
      </c>
      <c r="F319" s="73"/>
      <c r="G319" s="58"/>
    </row>
    <row r="320" spans="1:7" ht="16.5" thickBot="1" x14ac:dyDescent="0.3">
      <c r="A320" s="61"/>
      <c r="B320" s="61"/>
      <c r="C320" s="84"/>
      <c r="D320" s="61"/>
      <c r="E320" s="56" t="s">
        <v>360</v>
      </c>
      <c r="F320" s="73"/>
      <c r="G320" s="58"/>
    </row>
    <row r="321" spans="1:7" ht="16.5" thickBot="1" x14ac:dyDescent="0.3">
      <c r="A321" s="61"/>
      <c r="B321" s="61"/>
      <c r="C321" s="84"/>
      <c r="D321" s="61"/>
      <c r="E321" s="56" t="s">
        <v>363</v>
      </c>
      <c r="F321" s="73"/>
      <c r="G321" s="58"/>
    </row>
    <row r="322" spans="1:7" ht="16.5" thickBot="1" x14ac:dyDescent="0.3">
      <c r="A322" s="61"/>
      <c r="B322" s="61"/>
      <c r="C322" s="84"/>
      <c r="D322" s="77" t="s">
        <v>366</v>
      </c>
      <c r="E322" s="56" t="s">
        <v>367</v>
      </c>
      <c r="F322" s="78"/>
      <c r="G322" s="58"/>
    </row>
    <row r="323" spans="1:7" ht="16.5" thickBot="1" x14ac:dyDescent="0.3">
      <c r="A323" s="61"/>
      <c r="B323" s="61"/>
      <c r="C323" s="84"/>
      <c r="D323" s="61"/>
      <c r="E323" s="69" t="s">
        <v>370</v>
      </c>
      <c r="F323" s="78"/>
      <c r="G323" s="58"/>
    </row>
    <row r="324" spans="1:7" ht="16.5" thickBot="1" x14ac:dyDescent="0.3">
      <c r="A324" s="61"/>
      <c r="B324" s="61"/>
      <c r="C324" s="84"/>
      <c r="D324" s="61"/>
      <c r="E324" s="83" t="s">
        <v>373</v>
      </c>
      <c r="F324" s="78"/>
      <c r="G324" s="58"/>
    </row>
    <row r="325" spans="1:7" ht="16.5" thickBot="1" x14ac:dyDescent="0.3">
      <c r="A325" s="61"/>
      <c r="B325" s="61"/>
      <c r="C325" s="84"/>
      <c r="D325" s="61"/>
      <c r="E325" s="56" t="s">
        <v>374</v>
      </c>
      <c r="F325" s="78"/>
      <c r="G325" s="58"/>
    </row>
    <row r="326" spans="1:7" ht="16.5" thickBot="1" x14ac:dyDescent="0.3">
      <c r="A326" s="61"/>
      <c r="B326" s="61"/>
      <c r="C326" s="84"/>
      <c r="D326" s="61"/>
      <c r="E326" s="56" t="s">
        <v>375</v>
      </c>
      <c r="F326" s="78"/>
      <c r="G326" s="58"/>
    </row>
    <row r="327" spans="1:7" ht="16.5" thickBot="1" x14ac:dyDescent="0.3">
      <c r="A327" s="61"/>
      <c r="B327" s="61"/>
      <c r="C327" s="84"/>
      <c r="D327" s="61"/>
      <c r="E327" s="69"/>
      <c r="F327" s="78"/>
      <c r="G327" s="86"/>
    </row>
    <row r="328" spans="1:7" ht="15.75" x14ac:dyDescent="0.25">
      <c r="A328" s="61"/>
      <c r="B328" s="61"/>
      <c r="C328" s="87">
        <f>SUM(C313:C327)</f>
        <v>2965</v>
      </c>
      <c r="D328" s="61"/>
      <c r="E328" s="61"/>
      <c r="F328" s="61"/>
      <c r="G328" s="61"/>
    </row>
    <row r="329" spans="1:7" ht="15.75" x14ac:dyDescent="0.25">
      <c r="A329" s="61"/>
      <c r="B329" s="61"/>
      <c r="C329" s="87"/>
      <c r="D329" s="61"/>
      <c r="E329" s="61"/>
      <c r="F329" s="61"/>
      <c r="G329" s="61"/>
    </row>
    <row r="330" spans="1:7" x14ac:dyDescent="0.25">
      <c r="C330" s="91"/>
    </row>
    <row r="331" spans="1:7" ht="15.75" x14ac:dyDescent="0.25">
      <c r="B331" s="93"/>
      <c r="C331" s="94">
        <f>'DATOS ALUMNOS'!G36</f>
        <v>6250</v>
      </c>
      <c r="D331" s="61"/>
      <c r="E331" s="61"/>
      <c r="F331" s="61"/>
      <c r="G331" s="61"/>
    </row>
    <row r="332" spans="1:7" x14ac:dyDescent="0.25">
      <c r="B332" s="52" t="s">
        <v>377</v>
      </c>
      <c r="C332" s="92">
        <f>+C331-C313</f>
        <v>3285</v>
      </c>
      <c r="D332" s="61"/>
      <c r="E332" s="61"/>
      <c r="F332" s="61"/>
      <c r="G332" s="61"/>
    </row>
    <row r="333" spans="1:7" x14ac:dyDescent="0.25">
      <c r="B333" s="52" t="s">
        <v>378</v>
      </c>
      <c r="C333" s="96">
        <f>C332/1.08</f>
        <v>3041.6666666666665</v>
      </c>
      <c r="D333" s="61"/>
      <c r="E333" s="61"/>
      <c r="F333" s="61"/>
      <c r="G333" s="61"/>
    </row>
    <row r="334" spans="1:7" ht="15.75" thickBot="1" x14ac:dyDescent="0.3">
      <c r="B334" s="52" t="s">
        <v>380</v>
      </c>
      <c r="C334" s="96">
        <f>+C333*0.16</f>
        <v>486.66666666666663</v>
      </c>
      <c r="D334" s="61"/>
      <c r="E334" s="61"/>
      <c r="F334" s="61"/>
      <c r="G334" s="61"/>
    </row>
    <row r="335" spans="1:7" ht="19.5" thickBot="1" x14ac:dyDescent="0.35">
      <c r="A335" s="99"/>
      <c r="B335" s="99" t="s">
        <v>382</v>
      </c>
      <c r="C335" s="100">
        <f>+C333+C334</f>
        <v>3528.333333333333</v>
      </c>
      <c r="D335" s="61"/>
      <c r="E335" s="61"/>
      <c r="F335" s="61"/>
      <c r="G335" s="61"/>
    </row>
    <row r="338" spans="1:7" ht="15.75" thickBot="1" x14ac:dyDescent="0.3"/>
    <row r="339" spans="1:7" s="104" customFormat="1" ht="6.75" customHeight="1" thickBot="1" x14ac:dyDescent="0.3">
      <c r="A339" s="103"/>
    </row>
    <row r="343" spans="1:7" ht="15.75" thickBot="1" x14ac:dyDescent="0.3">
      <c r="A343" s="117" t="s">
        <v>508</v>
      </c>
      <c r="B343" s="117"/>
      <c r="C343" s="117"/>
      <c r="D343" s="117"/>
      <c r="E343" s="117"/>
      <c r="F343" s="117"/>
      <c r="G343" s="117"/>
    </row>
    <row r="344" spans="1:7" x14ac:dyDescent="0.25">
      <c r="A344" s="118" t="s">
        <v>321</v>
      </c>
      <c r="B344" s="120" t="s">
        <v>322</v>
      </c>
      <c r="C344" s="120" t="s">
        <v>323</v>
      </c>
      <c r="D344" s="122" t="s">
        <v>324</v>
      </c>
      <c r="E344" s="120" t="s">
        <v>325</v>
      </c>
      <c r="F344" s="125" t="s">
        <v>326</v>
      </c>
      <c r="G344" s="120" t="s">
        <v>327</v>
      </c>
    </row>
    <row r="345" spans="1:7" ht="15.75" thickBot="1" x14ac:dyDescent="0.3">
      <c r="A345" s="119"/>
      <c r="B345" s="121"/>
      <c r="C345" s="121"/>
      <c r="D345" s="123"/>
      <c r="E345" s="124"/>
      <c r="F345" s="126"/>
      <c r="G345" s="124"/>
    </row>
    <row r="346" spans="1:7" ht="16.5" thickBot="1" x14ac:dyDescent="0.3">
      <c r="A346" s="53"/>
      <c r="B346" s="60" t="s">
        <v>372</v>
      </c>
      <c r="C346" s="82">
        <v>16942.86</v>
      </c>
      <c r="D346" s="55" t="s">
        <v>330</v>
      </c>
      <c r="E346" s="56" t="s">
        <v>331</v>
      </c>
      <c r="F346" s="57"/>
      <c r="G346" s="58" t="s">
        <v>512</v>
      </c>
    </row>
    <row r="347" spans="1:7" ht="16.5" thickBot="1" x14ac:dyDescent="0.3">
      <c r="A347" s="59"/>
      <c r="B347" s="60"/>
      <c r="C347" s="54"/>
      <c r="D347" s="61"/>
      <c r="E347" s="56" t="s">
        <v>336</v>
      </c>
      <c r="F347" s="57"/>
      <c r="G347" s="58"/>
    </row>
    <row r="348" spans="1:7" ht="16.5" thickBot="1" x14ac:dyDescent="0.3">
      <c r="A348" s="61"/>
      <c r="B348" s="60"/>
      <c r="C348" s="54"/>
      <c r="D348" s="61"/>
      <c r="E348" s="56" t="s">
        <v>342</v>
      </c>
      <c r="F348" s="57"/>
      <c r="G348" s="58"/>
    </row>
    <row r="349" spans="1:7" ht="16.5" thickBot="1" x14ac:dyDescent="0.3">
      <c r="A349" s="61"/>
      <c r="B349" s="60"/>
      <c r="C349" s="54"/>
      <c r="D349" s="61"/>
      <c r="E349" s="56" t="s">
        <v>345</v>
      </c>
      <c r="F349" s="57"/>
      <c r="G349" s="58"/>
    </row>
    <row r="350" spans="1:7" ht="16.5" thickBot="1" x14ac:dyDescent="0.3">
      <c r="A350" s="61"/>
      <c r="B350" s="60"/>
      <c r="C350" s="54"/>
      <c r="D350" s="61"/>
      <c r="E350" s="69" t="s">
        <v>349</v>
      </c>
      <c r="F350" s="57"/>
      <c r="G350" s="58"/>
    </row>
    <row r="351" spans="1:7" ht="16.5" thickBot="1" x14ac:dyDescent="0.3">
      <c r="A351" s="61"/>
      <c r="B351" s="60"/>
      <c r="C351" s="54"/>
      <c r="D351" s="71" t="s">
        <v>353</v>
      </c>
      <c r="E351" s="72" t="s">
        <v>354</v>
      </c>
      <c r="F351" s="105"/>
      <c r="G351" s="58"/>
    </row>
    <row r="352" spans="1:7" ht="16.5" thickBot="1" x14ac:dyDescent="0.3">
      <c r="A352" s="61"/>
      <c r="B352" s="60"/>
      <c r="C352" s="84"/>
      <c r="D352" s="61"/>
      <c r="E352" s="56" t="s">
        <v>357</v>
      </c>
      <c r="F352" s="73"/>
      <c r="G352" s="58"/>
    </row>
    <row r="353" spans="1:7" ht="16.5" thickBot="1" x14ac:dyDescent="0.3">
      <c r="A353" s="61"/>
      <c r="B353" s="61"/>
      <c r="C353" s="84"/>
      <c r="D353" s="61"/>
      <c r="E353" s="56" t="s">
        <v>360</v>
      </c>
      <c r="F353" s="73"/>
      <c r="G353" s="58"/>
    </row>
    <row r="354" spans="1:7" ht="16.5" thickBot="1" x14ac:dyDescent="0.3">
      <c r="A354" s="61"/>
      <c r="B354" s="61"/>
      <c r="C354" s="84"/>
      <c r="D354" s="61"/>
      <c r="E354" s="56" t="s">
        <v>363</v>
      </c>
      <c r="F354" s="73"/>
      <c r="G354" s="58"/>
    </row>
    <row r="355" spans="1:7" ht="16.5" thickBot="1" x14ac:dyDescent="0.3">
      <c r="A355" s="61"/>
      <c r="B355" s="61"/>
      <c r="C355" s="84"/>
      <c r="D355" s="77" t="s">
        <v>366</v>
      </c>
      <c r="E355" s="56" t="s">
        <v>367</v>
      </c>
      <c r="F355" s="78"/>
      <c r="G355" s="58"/>
    </row>
    <row r="356" spans="1:7" ht="16.5" thickBot="1" x14ac:dyDescent="0.3">
      <c r="A356" s="61"/>
      <c r="B356" s="61"/>
      <c r="C356" s="84"/>
      <c r="D356" s="61"/>
      <c r="E356" s="69" t="s">
        <v>370</v>
      </c>
      <c r="F356" s="78"/>
      <c r="G356" s="58"/>
    </row>
    <row r="357" spans="1:7" ht="16.5" thickBot="1" x14ac:dyDescent="0.3">
      <c r="A357" s="61"/>
      <c r="B357" s="61"/>
      <c r="C357" s="84"/>
      <c r="D357" s="61"/>
      <c r="E357" s="83" t="s">
        <v>373</v>
      </c>
      <c r="F357" s="78"/>
      <c r="G357" s="58"/>
    </row>
    <row r="358" spans="1:7" ht="16.5" thickBot="1" x14ac:dyDescent="0.3">
      <c r="A358" s="61"/>
      <c r="B358" s="61"/>
      <c r="C358" s="84"/>
      <c r="D358" s="61"/>
      <c r="E358" s="56" t="s">
        <v>374</v>
      </c>
      <c r="F358" s="78"/>
      <c r="G358" s="58"/>
    </row>
    <row r="359" spans="1:7" ht="16.5" thickBot="1" x14ac:dyDescent="0.3">
      <c r="A359" s="61"/>
      <c r="B359" s="61"/>
      <c r="C359" s="84"/>
      <c r="D359" s="61"/>
      <c r="E359" s="56" t="s">
        <v>375</v>
      </c>
      <c r="F359" s="78"/>
      <c r="G359" s="58"/>
    </row>
    <row r="360" spans="1:7" ht="16.5" thickBot="1" x14ac:dyDescent="0.3">
      <c r="A360" s="61"/>
      <c r="B360" s="61"/>
      <c r="C360" s="84"/>
      <c r="D360" s="61"/>
      <c r="E360" s="69"/>
      <c r="F360" s="78"/>
      <c r="G360" s="86"/>
    </row>
    <row r="361" spans="1:7" ht="15.75" x14ac:dyDescent="0.25">
      <c r="A361" s="61"/>
      <c r="B361" s="61"/>
      <c r="C361" s="87">
        <f>SUM(C346:C360)</f>
        <v>16942.86</v>
      </c>
      <c r="D361" s="61"/>
      <c r="E361" s="61"/>
      <c r="F361" s="61"/>
      <c r="G361" s="61"/>
    </row>
    <row r="362" spans="1:7" ht="15.75" x14ac:dyDescent="0.25">
      <c r="A362" s="61"/>
      <c r="B362" s="61"/>
      <c r="C362" s="87"/>
      <c r="D362" s="61"/>
      <c r="E362" s="61"/>
      <c r="F362" s="61"/>
      <c r="G362" s="61"/>
    </row>
    <row r="363" spans="1:7" x14ac:dyDescent="0.25">
      <c r="C363" s="91"/>
    </row>
    <row r="364" spans="1:7" ht="15.75" x14ac:dyDescent="0.25">
      <c r="B364" s="93"/>
      <c r="C364" s="94">
        <f>'DATOS ALUMNOS'!G52</f>
        <v>0</v>
      </c>
      <c r="D364" s="61"/>
      <c r="E364" s="61"/>
      <c r="F364" s="61"/>
      <c r="G364" s="61"/>
    </row>
    <row r="365" spans="1:7" x14ac:dyDescent="0.25">
      <c r="B365" s="52" t="s">
        <v>377</v>
      </c>
      <c r="C365" s="92">
        <f>+C364-C346</f>
        <v>-16942.86</v>
      </c>
      <c r="D365" s="61"/>
      <c r="E365" s="61"/>
      <c r="F365" s="61"/>
      <c r="G365" s="61"/>
    </row>
    <row r="366" spans="1:7" x14ac:dyDescent="0.25">
      <c r="B366" s="52" t="s">
        <v>378</v>
      </c>
      <c r="C366" s="96">
        <f>C365/1.08</f>
        <v>-15687.833333333332</v>
      </c>
      <c r="D366" s="61"/>
      <c r="E366" s="61"/>
      <c r="F366" s="61"/>
      <c r="G366" s="61"/>
    </row>
    <row r="367" spans="1:7" ht="15.75" thickBot="1" x14ac:dyDescent="0.3">
      <c r="B367" s="52" t="s">
        <v>380</v>
      </c>
      <c r="C367" s="96">
        <f>+C366*0.16</f>
        <v>-2510.0533333333333</v>
      </c>
      <c r="D367" s="61"/>
      <c r="E367" s="61"/>
      <c r="F367" s="61"/>
      <c r="G367" s="61"/>
    </row>
    <row r="368" spans="1:7" ht="19.5" thickBot="1" x14ac:dyDescent="0.35">
      <c r="A368" s="99"/>
      <c r="B368" s="99" t="s">
        <v>382</v>
      </c>
      <c r="C368" s="100">
        <f>+C366+C367</f>
        <v>-18197.886666666665</v>
      </c>
      <c r="D368" s="61"/>
      <c r="E368" s="61"/>
      <c r="F368" s="61"/>
      <c r="G368" s="61"/>
    </row>
    <row r="374" spans="1:7" ht="15.75" thickBot="1" x14ac:dyDescent="0.3"/>
    <row r="375" spans="1:7" s="104" customFormat="1" ht="6.75" customHeight="1" thickBot="1" x14ac:dyDescent="0.3">
      <c r="A375" s="103"/>
    </row>
    <row r="379" spans="1:7" ht="15.75" thickBot="1" x14ac:dyDescent="0.3">
      <c r="A379" s="117" t="s">
        <v>502</v>
      </c>
      <c r="B379" s="117"/>
      <c r="C379" s="117"/>
      <c r="D379" s="117"/>
      <c r="E379" s="117"/>
      <c r="F379" s="117"/>
      <c r="G379" s="117"/>
    </row>
    <row r="380" spans="1:7" x14ac:dyDescent="0.25">
      <c r="A380" s="118" t="s">
        <v>321</v>
      </c>
      <c r="B380" s="120" t="s">
        <v>322</v>
      </c>
      <c r="C380" s="120" t="s">
        <v>323</v>
      </c>
      <c r="D380" s="122" t="s">
        <v>324</v>
      </c>
      <c r="E380" s="120" t="s">
        <v>325</v>
      </c>
      <c r="F380" s="125" t="s">
        <v>326</v>
      </c>
      <c r="G380" s="120" t="s">
        <v>327</v>
      </c>
    </row>
    <row r="381" spans="1:7" ht="15.75" thickBot="1" x14ac:dyDescent="0.3">
      <c r="A381" s="119"/>
      <c r="B381" s="121"/>
      <c r="C381" s="121"/>
      <c r="D381" s="123"/>
      <c r="E381" s="124"/>
      <c r="F381" s="126"/>
      <c r="G381" s="124"/>
    </row>
    <row r="382" spans="1:7" ht="16.5" thickBot="1" x14ac:dyDescent="0.3">
      <c r="A382" s="53"/>
      <c r="B382" s="60" t="s">
        <v>372</v>
      </c>
      <c r="C382" s="82">
        <v>7906.67</v>
      </c>
      <c r="D382" s="55" t="s">
        <v>330</v>
      </c>
      <c r="E382" s="56" t="s">
        <v>331</v>
      </c>
      <c r="F382" s="57"/>
      <c r="G382" s="58" t="s">
        <v>512</v>
      </c>
    </row>
    <row r="383" spans="1:7" ht="16.5" thickBot="1" x14ac:dyDescent="0.3">
      <c r="A383" s="59"/>
      <c r="B383" s="60"/>
      <c r="C383" s="54"/>
      <c r="D383" s="61"/>
      <c r="E383" s="56" t="s">
        <v>336</v>
      </c>
      <c r="F383" s="57"/>
      <c r="G383" s="58"/>
    </row>
    <row r="384" spans="1:7" ht="16.5" thickBot="1" x14ac:dyDescent="0.3">
      <c r="A384" s="61"/>
      <c r="B384" s="60"/>
      <c r="C384" s="54"/>
      <c r="D384" s="61"/>
      <c r="E384" s="56" t="s">
        <v>342</v>
      </c>
      <c r="F384" s="57"/>
      <c r="G384" s="58"/>
    </row>
    <row r="385" spans="1:7" ht="16.5" thickBot="1" x14ac:dyDescent="0.3">
      <c r="A385" s="61"/>
      <c r="B385" s="60"/>
      <c r="C385" s="54"/>
      <c r="D385" s="61"/>
      <c r="E385" s="56" t="s">
        <v>345</v>
      </c>
      <c r="F385" s="57"/>
      <c r="G385" s="58"/>
    </row>
    <row r="386" spans="1:7" ht="16.5" thickBot="1" x14ac:dyDescent="0.3">
      <c r="A386" s="61"/>
      <c r="B386" s="60"/>
      <c r="C386" s="54"/>
      <c r="D386" s="61"/>
      <c r="E386" s="69" t="s">
        <v>349</v>
      </c>
      <c r="F386" s="57"/>
      <c r="G386" s="58"/>
    </row>
    <row r="387" spans="1:7" ht="16.5" thickBot="1" x14ac:dyDescent="0.3">
      <c r="A387" s="61"/>
      <c r="B387" s="60"/>
      <c r="C387" s="54"/>
      <c r="D387" s="71" t="s">
        <v>353</v>
      </c>
      <c r="E387" s="72" t="s">
        <v>354</v>
      </c>
      <c r="F387" s="105"/>
      <c r="G387" s="58"/>
    </row>
    <row r="388" spans="1:7" ht="16.5" thickBot="1" x14ac:dyDescent="0.3">
      <c r="A388" s="61"/>
      <c r="B388" s="60"/>
      <c r="C388" s="84"/>
      <c r="D388" s="61"/>
      <c r="E388" s="56" t="s">
        <v>357</v>
      </c>
      <c r="F388" s="73"/>
      <c r="G388" s="58"/>
    </row>
    <row r="389" spans="1:7" ht="16.5" thickBot="1" x14ac:dyDescent="0.3">
      <c r="A389" s="61"/>
      <c r="B389" s="61"/>
      <c r="C389" s="84"/>
      <c r="D389" s="61"/>
      <c r="E389" s="56" t="s">
        <v>360</v>
      </c>
      <c r="F389" s="73"/>
      <c r="G389" s="58"/>
    </row>
    <row r="390" spans="1:7" ht="16.5" thickBot="1" x14ac:dyDescent="0.3">
      <c r="A390" s="61"/>
      <c r="B390" s="61"/>
      <c r="C390" s="84"/>
      <c r="D390" s="61"/>
      <c r="E390" s="56" t="s">
        <v>363</v>
      </c>
      <c r="F390" s="73"/>
      <c r="G390" s="58"/>
    </row>
    <row r="391" spans="1:7" ht="16.5" thickBot="1" x14ac:dyDescent="0.3">
      <c r="A391" s="61"/>
      <c r="B391" s="61"/>
      <c r="C391" s="84"/>
      <c r="D391" s="77" t="s">
        <v>366</v>
      </c>
      <c r="E391" s="56" t="s">
        <v>367</v>
      </c>
      <c r="F391" s="78"/>
      <c r="G391" s="58"/>
    </row>
    <row r="392" spans="1:7" ht="16.5" thickBot="1" x14ac:dyDescent="0.3">
      <c r="A392" s="61"/>
      <c r="B392" s="61"/>
      <c r="C392" s="84"/>
      <c r="D392" s="61"/>
      <c r="E392" s="69" t="s">
        <v>370</v>
      </c>
      <c r="F392" s="78"/>
      <c r="G392" s="58"/>
    </row>
    <row r="393" spans="1:7" ht="16.5" thickBot="1" x14ac:dyDescent="0.3">
      <c r="A393" s="61"/>
      <c r="B393" s="61"/>
      <c r="C393" s="84"/>
      <c r="D393" s="61"/>
      <c r="E393" s="83" t="s">
        <v>373</v>
      </c>
      <c r="F393" s="78"/>
      <c r="G393" s="58"/>
    </row>
    <row r="394" spans="1:7" ht="16.5" thickBot="1" x14ac:dyDescent="0.3">
      <c r="A394" s="61"/>
      <c r="B394" s="61"/>
      <c r="C394" s="84"/>
      <c r="D394" s="61"/>
      <c r="E394" s="56" t="s">
        <v>374</v>
      </c>
      <c r="F394" s="78"/>
      <c r="G394" s="58"/>
    </row>
    <row r="395" spans="1:7" ht="16.5" thickBot="1" x14ac:dyDescent="0.3">
      <c r="A395" s="61"/>
      <c r="B395" s="61"/>
      <c r="C395" s="84"/>
      <c r="D395" s="61"/>
      <c r="E395" s="56" t="s">
        <v>375</v>
      </c>
      <c r="F395" s="78"/>
      <c r="G395" s="58"/>
    </row>
    <row r="396" spans="1:7" ht="16.5" thickBot="1" x14ac:dyDescent="0.3">
      <c r="A396" s="61"/>
      <c r="B396" s="61"/>
      <c r="C396" s="84"/>
      <c r="D396" s="61"/>
      <c r="E396" s="69"/>
      <c r="F396" s="78"/>
      <c r="G396" s="86"/>
    </row>
    <row r="397" spans="1:7" ht="15.75" x14ac:dyDescent="0.25">
      <c r="A397" s="61"/>
      <c r="B397" s="61"/>
      <c r="C397" s="87">
        <f>SUM(C382:C396)</f>
        <v>7906.67</v>
      </c>
      <c r="D397" s="61"/>
      <c r="E397" s="61"/>
      <c r="F397" s="61"/>
      <c r="G397" s="61"/>
    </row>
    <row r="398" spans="1:7" ht="15.75" x14ac:dyDescent="0.25">
      <c r="A398" s="61"/>
      <c r="B398" s="61"/>
      <c r="C398" s="87"/>
      <c r="D398" s="61"/>
      <c r="E398" s="61"/>
      <c r="F398" s="61"/>
      <c r="G398" s="61"/>
    </row>
    <row r="399" spans="1:7" x14ac:dyDescent="0.25">
      <c r="C399" s="91"/>
    </row>
    <row r="400" spans="1:7" ht="15.75" x14ac:dyDescent="0.25">
      <c r="B400" s="93"/>
      <c r="C400" s="94">
        <f>'DATOS ALUMNOS'!G89</f>
        <v>10625</v>
      </c>
      <c r="D400" s="61"/>
      <c r="E400" s="61"/>
      <c r="F400" s="61"/>
      <c r="G400" s="61"/>
    </row>
    <row r="401" spans="1:7" x14ac:dyDescent="0.25">
      <c r="B401" s="52" t="s">
        <v>377</v>
      </c>
      <c r="C401" s="92">
        <f>+C400-C382</f>
        <v>2718.33</v>
      </c>
      <c r="D401" s="61"/>
      <c r="E401" s="61"/>
      <c r="F401" s="61"/>
      <c r="G401" s="61"/>
    </row>
    <row r="402" spans="1:7" x14ac:dyDescent="0.25">
      <c r="B402" s="52" t="s">
        <v>378</v>
      </c>
      <c r="C402" s="96">
        <f>C401/1.08</f>
        <v>2516.9722222222222</v>
      </c>
      <c r="D402" s="61"/>
      <c r="E402" s="61"/>
      <c r="F402" s="61"/>
      <c r="G402" s="61"/>
    </row>
    <row r="403" spans="1:7" ht="15.75" thickBot="1" x14ac:dyDescent="0.3">
      <c r="B403" s="52" t="s">
        <v>380</v>
      </c>
      <c r="C403" s="96">
        <f>+C402*0.16</f>
        <v>402.71555555555557</v>
      </c>
      <c r="D403" s="61"/>
      <c r="E403" s="61"/>
      <c r="F403" s="61"/>
      <c r="G403" s="61"/>
    </row>
    <row r="404" spans="1:7" ht="19.5" thickBot="1" x14ac:dyDescent="0.35">
      <c r="A404" s="99"/>
      <c r="B404" s="99" t="s">
        <v>382</v>
      </c>
      <c r="C404" s="100">
        <f>+C402+C403</f>
        <v>2919.6877777777777</v>
      </c>
      <c r="D404" s="61"/>
      <c r="E404" s="61"/>
      <c r="F404" s="61"/>
      <c r="G404" s="61"/>
    </row>
    <row r="409" spans="1:7" ht="15.75" thickBot="1" x14ac:dyDescent="0.3"/>
    <row r="410" spans="1:7" s="104" customFormat="1" ht="6.75" customHeight="1" thickBot="1" x14ac:dyDescent="0.3">
      <c r="A410" s="103"/>
    </row>
    <row r="414" spans="1:7" ht="15.75" thickBot="1" x14ac:dyDescent="0.3">
      <c r="A414" s="117" t="s">
        <v>503</v>
      </c>
      <c r="B414" s="117"/>
      <c r="C414" s="117"/>
      <c r="D414" s="117"/>
      <c r="E414" s="117"/>
      <c r="F414" s="117"/>
      <c r="G414" s="117"/>
    </row>
    <row r="415" spans="1:7" x14ac:dyDescent="0.25">
      <c r="A415" s="118" t="s">
        <v>321</v>
      </c>
      <c r="B415" s="120" t="s">
        <v>322</v>
      </c>
      <c r="C415" s="120" t="s">
        <v>323</v>
      </c>
      <c r="D415" s="122" t="s">
        <v>324</v>
      </c>
      <c r="E415" s="120" t="s">
        <v>325</v>
      </c>
      <c r="F415" s="125" t="s">
        <v>326</v>
      </c>
      <c r="G415" s="120" t="s">
        <v>327</v>
      </c>
    </row>
    <row r="416" spans="1:7" ht="15.75" thickBot="1" x14ac:dyDescent="0.3">
      <c r="A416" s="119"/>
      <c r="B416" s="121"/>
      <c r="C416" s="121"/>
      <c r="D416" s="123"/>
      <c r="E416" s="124"/>
      <c r="F416" s="126"/>
      <c r="G416" s="124"/>
    </row>
    <row r="417" spans="1:7" ht="16.5" thickBot="1" x14ac:dyDescent="0.3">
      <c r="A417" s="53"/>
      <c r="B417" s="60" t="s">
        <v>372</v>
      </c>
      <c r="C417" s="82">
        <v>2695.45</v>
      </c>
      <c r="D417" s="55" t="s">
        <v>330</v>
      </c>
      <c r="E417" s="56" t="s">
        <v>331</v>
      </c>
      <c r="F417" s="57"/>
      <c r="G417" s="58" t="s">
        <v>512</v>
      </c>
    </row>
    <row r="418" spans="1:7" ht="16.5" thickBot="1" x14ac:dyDescent="0.3">
      <c r="A418" s="59"/>
      <c r="B418" s="60"/>
      <c r="C418" s="54"/>
      <c r="D418" s="61"/>
      <c r="E418" s="56" t="s">
        <v>336</v>
      </c>
      <c r="F418" s="57"/>
      <c r="G418" s="58"/>
    </row>
    <row r="419" spans="1:7" ht="16.5" thickBot="1" x14ac:dyDescent="0.3">
      <c r="A419" s="61"/>
      <c r="B419" s="60"/>
      <c r="C419" s="54"/>
      <c r="D419" s="61"/>
      <c r="E419" s="56" t="s">
        <v>342</v>
      </c>
      <c r="F419" s="57"/>
      <c r="G419" s="58"/>
    </row>
    <row r="420" spans="1:7" ht="16.5" thickBot="1" x14ac:dyDescent="0.3">
      <c r="A420" s="61"/>
      <c r="B420" s="60"/>
      <c r="C420" s="54"/>
      <c r="D420" s="61"/>
      <c r="E420" s="56" t="s">
        <v>345</v>
      </c>
      <c r="F420" s="57"/>
      <c r="G420" s="58"/>
    </row>
    <row r="421" spans="1:7" ht="16.5" thickBot="1" x14ac:dyDescent="0.3">
      <c r="A421" s="61"/>
      <c r="B421" s="60"/>
      <c r="C421" s="54"/>
      <c r="D421" s="61"/>
      <c r="E421" s="69" t="s">
        <v>349</v>
      </c>
      <c r="F421" s="57"/>
      <c r="G421" s="58"/>
    </row>
    <row r="422" spans="1:7" ht="16.5" thickBot="1" x14ac:dyDescent="0.3">
      <c r="A422" s="61"/>
      <c r="B422" s="60"/>
      <c r="C422" s="54"/>
      <c r="D422" s="71" t="s">
        <v>353</v>
      </c>
      <c r="E422" s="72" t="s">
        <v>354</v>
      </c>
      <c r="F422" s="105"/>
      <c r="G422" s="58"/>
    </row>
    <row r="423" spans="1:7" ht="16.5" thickBot="1" x14ac:dyDescent="0.3">
      <c r="A423" s="61"/>
      <c r="B423" s="60"/>
      <c r="C423" s="84"/>
      <c r="D423" s="61"/>
      <c r="E423" s="56" t="s">
        <v>357</v>
      </c>
      <c r="F423" s="73"/>
      <c r="G423" s="58"/>
    </row>
    <row r="424" spans="1:7" ht="16.5" thickBot="1" x14ac:dyDescent="0.3">
      <c r="A424" s="61"/>
      <c r="B424" s="61"/>
      <c r="C424" s="84"/>
      <c r="D424" s="61"/>
      <c r="E424" s="56" t="s">
        <v>360</v>
      </c>
      <c r="F424" s="73"/>
      <c r="G424" s="58"/>
    </row>
    <row r="425" spans="1:7" ht="16.5" thickBot="1" x14ac:dyDescent="0.3">
      <c r="A425" s="61"/>
      <c r="B425" s="61"/>
      <c r="C425" s="84"/>
      <c r="D425" s="61"/>
      <c r="E425" s="56" t="s">
        <v>363</v>
      </c>
      <c r="F425" s="73"/>
      <c r="G425" s="58"/>
    </row>
    <row r="426" spans="1:7" ht="16.5" thickBot="1" x14ac:dyDescent="0.3">
      <c r="A426" s="61"/>
      <c r="B426" s="61"/>
      <c r="C426" s="84"/>
      <c r="D426" s="77" t="s">
        <v>366</v>
      </c>
      <c r="E426" s="56" t="s">
        <v>367</v>
      </c>
      <c r="F426" s="78"/>
      <c r="G426" s="58"/>
    </row>
    <row r="427" spans="1:7" ht="16.5" thickBot="1" x14ac:dyDescent="0.3">
      <c r="A427" s="61"/>
      <c r="B427" s="61"/>
      <c r="C427" s="84"/>
      <c r="D427" s="61"/>
      <c r="E427" s="69" t="s">
        <v>370</v>
      </c>
      <c r="F427" s="78"/>
      <c r="G427" s="58"/>
    </row>
    <row r="428" spans="1:7" ht="16.5" thickBot="1" x14ac:dyDescent="0.3">
      <c r="A428" s="61"/>
      <c r="B428" s="61"/>
      <c r="C428" s="84"/>
      <c r="D428" s="61"/>
      <c r="E428" s="83" t="s">
        <v>373</v>
      </c>
      <c r="F428" s="78"/>
      <c r="G428" s="58"/>
    </row>
    <row r="429" spans="1:7" ht="16.5" thickBot="1" x14ac:dyDescent="0.3">
      <c r="A429" s="61"/>
      <c r="B429" s="61"/>
      <c r="C429" s="84"/>
      <c r="D429" s="61"/>
      <c r="E429" s="56" t="s">
        <v>374</v>
      </c>
      <c r="F429" s="78"/>
      <c r="G429" s="58"/>
    </row>
    <row r="430" spans="1:7" ht="16.5" thickBot="1" x14ac:dyDescent="0.3">
      <c r="A430" s="61"/>
      <c r="B430" s="61"/>
      <c r="C430" s="84"/>
      <c r="D430" s="61"/>
      <c r="E430" s="56" t="s">
        <v>375</v>
      </c>
      <c r="F430" s="78"/>
      <c r="G430" s="58"/>
    </row>
    <row r="431" spans="1:7" ht="16.5" thickBot="1" x14ac:dyDescent="0.3">
      <c r="A431" s="61"/>
      <c r="B431" s="61"/>
      <c r="C431" s="84"/>
      <c r="D431" s="61"/>
      <c r="E431" s="69"/>
      <c r="F431" s="78"/>
      <c r="G431" s="86"/>
    </row>
    <row r="432" spans="1:7" ht="15.75" x14ac:dyDescent="0.25">
      <c r="A432" s="61"/>
      <c r="B432" s="61"/>
      <c r="C432" s="87">
        <f>SUM(C417:C431)</f>
        <v>2695.45</v>
      </c>
      <c r="D432" s="61"/>
      <c r="E432" s="61"/>
      <c r="F432" s="61"/>
      <c r="G432" s="61"/>
    </row>
    <row r="433" spans="1:7" ht="15.75" x14ac:dyDescent="0.25">
      <c r="A433" s="61"/>
      <c r="B433" s="61"/>
      <c r="C433" s="87"/>
      <c r="D433" s="61"/>
      <c r="E433" s="61"/>
      <c r="F433" s="61"/>
      <c r="G433" s="61"/>
    </row>
    <row r="434" spans="1:7" x14ac:dyDescent="0.25">
      <c r="C434" s="91"/>
    </row>
    <row r="435" spans="1:7" ht="15.75" x14ac:dyDescent="0.25">
      <c r="B435" s="93"/>
      <c r="C435" s="94">
        <f>'DATOS ALUMNOS'!G128</f>
        <v>10187.5</v>
      </c>
      <c r="D435" s="61"/>
      <c r="E435" s="61"/>
      <c r="F435" s="61"/>
      <c r="G435" s="61"/>
    </row>
    <row r="436" spans="1:7" x14ac:dyDescent="0.25">
      <c r="B436" s="52" t="s">
        <v>377</v>
      </c>
      <c r="C436" s="92">
        <f>+C435-C422</f>
        <v>10187.5</v>
      </c>
      <c r="D436" s="61"/>
      <c r="E436" s="61"/>
      <c r="F436" s="61"/>
      <c r="G436" s="61"/>
    </row>
    <row r="437" spans="1:7" x14ac:dyDescent="0.25">
      <c r="B437" s="52" t="s">
        <v>378</v>
      </c>
      <c r="C437" s="96">
        <f>C436/1.08</f>
        <v>9432.8703703703704</v>
      </c>
      <c r="D437" s="61"/>
      <c r="E437" s="61"/>
      <c r="F437" s="61"/>
      <c r="G437" s="61"/>
    </row>
    <row r="438" spans="1:7" ht="15.75" thickBot="1" x14ac:dyDescent="0.3">
      <c r="B438" s="52" t="s">
        <v>380</v>
      </c>
      <c r="C438" s="96">
        <f>+C437*0.16</f>
        <v>1509.2592592592594</v>
      </c>
      <c r="D438" s="61"/>
      <c r="E438" s="61"/>
      <c r="F438" s="61"/>
      <c r="G438" s="61"/>
    </row>
    <row r="439" spans="1:7" ht="19.5" thickBot="1" x14ac:dyDescent="0.35">
      <c r="A439" s="99"/>
      <c r="B439" s="99" t="s">
        <v>382</v>
      </c>
      <c r="C439" s="100">
        <f>+C437+C438</f>
        <v>10942.12962962963</v>
      </c>
      <c r="D439" s="61"/>
      <c r="E439" s="61"/>
      <c r="F439" s="61"/>
      <c r="G439" s="61"/>
    </row>
  </sheetData>
  <mergeCells count="107">
    <mergeCell ref="A414:G414"/>
    <mergeCell ref="A415:A416"/>
    <mergeCell ref="B415:B416"/>
    <mergeCell ref="C415:C416"/>
    <mergeCell ref="D415:D416"/>
    <mergeCell ref="E415:E416"/>
    <mergeCell ref="F415:F416"/>
    <mergeCell ref="G415:G416"/>
    <mergeCell ref="A379:G379"/>
    <mergeCell ref="A380:A381"/>
    <mergeCell ref="B380:B381"/>
    <mergeCell ref="C380:C381"/>
    <mergeCell ref="D380:D381"/>
    <mergeCell ref="E380:E381"/>
    <mergeCell ref="F380:F381"/>
    <mergeCell ref="G380:G381"/>
    <mergeCell ref="A343:G343"/>
    <mergeCell ref="A344:A345"/>
    <mergeCell ref="B344:B345"/>
    <mergeCell ref="C344:C345"/>
    <mergeCell ref="D344:D345"/>
    <mergeCell ref="E344:E345"/>
    <mergeCell ref="F344:F345"/>
    <mergeCell ref="G344:G345"/>
    <mergeCell ref="A310:G310"/>
    <mergeCell ref="A311:A312"/>
    <mergeCell ref="B311:B312"/>
    <mergeCell ref="C311:C312"/>
    <mergeCell ref="D311:D312"/>
    <mergeCell ref="E311:E312"/>
    <mergeCell ref="F311:F312"/>
    <mergeCell ref="G311:G312"/>
    <mergeCell ref="A275:G275"/>
    <mergeCell ref="A276:A277"/>
    <mergeCell ref="B276:B277"/>
    <mergeCell ref="C276:C277"/>
    <mergeCell ref="D276:D277"/>
    <mergeCell ref="E276:E277"/>
    <mergeCell ref="F276:F277"/>
    <mergeCell ref="G276:G277"/>
    <mergeCell ref="A239:G239"/>
    <mergeCell ref="A240:A241"/>
    <mergeCell ref="B240:B241"/>
    <mergeCell ref="C240:C241"/>
    <mergeCell ref="D240:D241"/>
    <mergeCell ref="E240:E241"/>
    <mergeCell ref="F240:F241"/>
    <mergeCell ref="G240:G241"/>
    <mergeCell ref="A203:G203"/>
    <mergeCell ref="A204:A205"/>
    <mergeCell ref="B204:B205"/>
    <mergeCell ref="C204:C205"/>
    <mergeCell ref="D204:D205"/>
    <mergeCell ref="E204:E205"/>
    <mergeCell ref="F204:F205"/>
    <mergeCell ref="G204:G205"/>
    <mergeCell ref="A168:G168"/>
    <mergeCell ref="A169:A170"/>
    <mergeCell ref="B169:B170"/>
    <mergeCell ref="C169:C170"/>
    <mergeCell ref="D169:D170"/>
    <mergeCell ref="E169:E170"/>
    <mergeCell ref="F169:F170"/>
    <mergeCell ref="G169:G170"/>
    <mergeCell ref="A132:G132"/>
    <mergeCell ref="A133:A134"/>
    <mergeCell ref="B133:B134"/>
    <mergeCell ref="C133:C134"/>
    <mergeCell ref="D133:D134"/>
    <mergeCell ref="E133:E134"/>
    <mergeCell ref="F133:F134"/>
    <mergeCell ref="G133:G134"/>
    <mergeCell ref="A95:G95"/>
    <mergeCell ref="A96:A97"/>
    <mergeCell ref="B96:B97"/>
    <mergeCell ref="C96:C97"/>
    <mergeCell ref="D96:D97"/>
    <mergeCell ref="E96:E97"/>
    <mergeCell ref="F96:F97"/>
    <mergeCell ref="G96:G97"/>
    <mergeCell ref="A64:G64"/>
    <mergeCell ref="A65:A66"/>
    <mergeCell ref="B65:B66"/>
    <mergeCell ref="C65:C66"/>
    <mergeCell ref="D65:D66"/>
    <mergeCell ref="E65:E66"/>
    <mergeCell ref="F65:F66"/>
    <mergeCell ref="G65:G66"/>
    <mergeCell ref="L5:N5"/>
    <mergeCell ref="A33:G33"/>
    <mergeCell ref="A34:A35"/>
    <mergeCell ref="B34:B35"/>
    <mergeCell ref="C34:C35"/>
    <mergeCell ref="D34:D35"/>
    <mergeCell ref="E34:E35"/>
    <mergeCell ref="F34:F35"/>
    <mergeCell ref="G34:G35"/>
    <mergeCell ref="K33:L33"/>
    <mergeCell ref="A2:G2"/>
    <mergeCell ref="A3:A4"/>
    <mergeCell ref="B3:B4"/>
    <mergeCell ref="C3:C4"/>
    <mergeCell ref="D3:D4"/>
    <mergeCell ref="E3:E4"/>
    <mergeCell ref="F3:F4"/>
    <mergeCell ref="G3:G4"/>
    <mergeCell ref="L4:N4"/>
  </mergeCells>
  <conditionalFormatting sqref="G5:G14 G17:G19">
    <cfRule type="containsBlanks" dxfId="76" priority="78">
      <formula>LEN(TRIM(G5))=0</formula>
    </cfRule>
  </conditionalFormatting>
  <conditionalFormatting sqref="G36:G43 G49:G50">
    <cfRule type="containsBlanks" dxfId="75" priority="77">
      <formula>LEN(TRIM(G36))=0</formula>
    </cfRule>
  </conditionalFormatting>
  <conditionalFormatting sqref="G67:G74 G80:G81">
    <cfRule type="containsBlanks" dxfId="74" priority="76">
      <formula>LEN(TRIM(G67))=0</formula>
    </cfRule>
  </conditionalFormatting>
  <conditionalFormatting sqref="G98:G105 G111:G112">
    <cfRule type="containsBlanks" dxfId="73" priority="75">
      <formula>LEN(TRIM(G98))=0</formula>
    </cfRule>
  </conditionalFormatting>
  <conditionalFormatting sqref="G135:G136 G142:G149">
    <cfRule type="containsBlanks" dxfId="72" priority="74">
      <formula>LEN(TRIM(G135))=0</formula>
    </cfRule>
  </conditionalFormatting>
  <conditionalFormatting sqref="G171:G172 G178:G185">
    <cfRule type="containsBlanks" dxfId="71" priority="73">
      <formula>LEN(TRIM(G171))=0</formula>
    </cfRule>
  </conditionalFormatting>
  <conditionalFormatting sqref="G206:G207 G213:G220">
    <cfRule type="containsBlanks" dxfId="70" priority="72">
      <formula>LEN(TRIM(G206))=0</formula>
    </cfRule>
  </conditionalFormatting>
  <conditionalFormatting sqref="G242:G243 G249:G256">
    <cfRule type="containsBlanks" dxfId="69" priority="71">
      <formula>LEN(TRIM(G242))=0</formula>
    </cfRule>
  </conditionalFormatting>
  <conditionalFormatting sqref="G278:G279 G285:G292">
    <cfRule type="containsBlanks" dxfId="68" priority="70">
      <formula>LEN(TRIM(G278))=0</formula>
    </cfRule>
  </conditionalFormatting>
  <conditionalFormatting sqref="G44">
    <cfRule type="containsBlanks" dxfId="67" priority="69">
      <formula>LEN(TRIM(G44))=0</formula>
    </cfRule>
  </conditionalFormatting>
  <conditionalFormatting sqref="G75">
    <cfRule type="containsBlanks" dxfId="66" priority="68">
      <formula>LEN(TRIM(G75))=0</formula>
    </cfRule>
  </conditionalFormatting>
  <conditionalFormatting sqref="G106">
    <cfRule type="containsBlanks" dxfId="65" priority="67">
      <formula>LEN(TRIM(G106))=0</formula>
    </cfRule>
  </conditionalFormatting>
  <conditionalFormatting sqref="G137">
    <cfRule type="containsBlanks" dxfId="64" priority="66">
      <formula>LEN(TRIM(G137))=0</formula>
    </cfRule>
  </conditionalFormatting>
  <conditionalFormatting sqref="G173">
    <cfRule type="containsBlanks" dxfId="63" priority="65">
      <formula>LEN(TRIM(G173))=0</formula>
    </cfRule>
  </conditionalFormatting>
  <conditionalFormatting sqref="G208">
    <cfRule type="containsBlanks" dxfId="62" priority="64">
      <formula>LEN(TRIM(G208))=0</formula>
    </cfRule>
  </conditionalFormatting>
  <conditionalFormatting sqref="G244">
    <cfRule type="containsBlanks" dxfId="61" priority="63">
      <formula>LEN(TRIM(G244))=0</formula>
    </cfRule>
  </conditionalFormatting>
  <conditionalFormatting sqref="G280">
    <cfRule type="containsBlanks" dxfId="60" priority="62">
      <formula>LEN(TRIM(G280))=0</formula>
    </cfRule>
  </conditionalFormatting>
  <conditionalFormatting sqref="G45">
    <cfRule type="containsBlanks" dxfId="59" priority="61">
      <formula>LEN(TRIM(G45))=0</formula>
    </cfRule>
  </conditionalFormatting>
  <conditionalFormatting sqref="G76:G77">
    <cfRule type="containsBlanks" dxfId="58" priority="60">
      <formula>LEN(TRIM(G76))=0</formula>
    </cfRule>
  </conditionalFormatting>
  <conditionalFormatting sqref="G107:G108">
    <cfRule type="containsBlanks" dxfId="57" priority="59">
      <formula>LEN(TRIM(G107))=0</formula>
    </cfRule>
  </conditionalFormatting>
  <conditionalFormatting sqref="G138:G139">
    <cfRule type="containsBlanks" dxfId="56" priority="58">
      <formula>LEN(TRIM(G138))=0</formula>
    </cfRule>
  </conditionalFormatting>
  <conditionalFormatting sqref="G174:G175">
    <cfRule type="containsBlanks" dxfId="55" priority="57">
      <formula>LEN(TRIM(G174))=0</formula>
    </cfRule>
  </conditionalFormatting>
  <conditionalFormatting sqref="G209:G210">
    <cfRule type="containsBlanks" dxfId="54" priority="56">
      <formula>LEN(TRIM(G209))=0</formula>
    </cfRule>
  </conditionalFormatting>
  <conditionalFormatting sqref="G245">
    <cfRule type="containsBlanks" dxfId="53" priority="55">
      <formula>LEN(TRIM(G245))=0</formula>
    </cfRule>
  </conditionalFormatting>
  <conditionalFormatting sqref="G349:G350">
    <cfRule type="containsBlanks" dxfId="52" priority="48">
      <formula>LEN(TRIM(G349))=0</formula>
    </cfRule>
  </conditionalFormatting>
  <conditionalFormatting sqref="G314 G318:G327">
    <cfRule type="containsBlanks" dxfId="51" priority="53">
      <formula>LEN(TRIM(G314))=0</formula>
    </cfRule>
  </conditionalFormatting>
  <conditionalFormatting sqref="G315">
    <cfRule type="containsBlanks" dxfId="50" priority="52">
      <formula>LEN(TRIM(G315))=0</formula>
    </cfRule>
  </conditionalFormatting>
  <conditionalFormatting sqref="G316:G317">
    <cfRule type="containsBlanks" dxfId="49" priority="51">
      <formula>LEN(TRIM(G316))=0</formula>
    </cfRule>
  </conditionalFormatting>
  <conditionalFormatting sqref="G347 G351:G360">
    <cfRule type="containsBlanks" dxfId="48" priority="50">
      <formula>LEN(TRIM(G347))=0</formula>
    </cfRule>
  </conditionalFormatting>
  <conditionalFormatting sqref="G348">
    <cfRule type="containsBlanks" dxfId="47" priority="49">
      <formula>LEN(TRIM(G348))=0</formula>
    </cfRule>
  </conditionalFormatting>
  <conditionalFormatting sqref="G383 G387:G396">
    <cfRule type="containsBlanks" dxfId="45" priority="47">
      <formula>LEN(TRIM(G383))=0</formula>
    </cfRule>
  </conditionalFormatting>
  <conditionalFormatting sqref="G384">
    <cfRule type="containsBlanks" dxfId="44" priority="46">
      <formula>LEN(TRIM(G384))=0</formula>
    </cfRule>
  </conditionalFormatting>
  <conditionalFormatting sqref="G385:G386">
    <cfRule type="containsBlanks" dxfId="43" priority="45">
      <formula>LEN(TRIM(G385))=0</formula>
    </cfRule>
  </conditionalFormatting>
  <conditionalFormatting sqref="G418 G422:G431">
    <cfRule type="containsBlanks" dxfId="42" priority="44">
      <formula>LEN(TRIM(G418))=0</formula>
    </cfRule>
  </conditionalFormatting>
  <conditionalFormatting sqref="G419">
    <cfRule type="containsBlanks" dxfId="41" priority="43">
      <formula>LEN(TRIM(G419))=0</formula>
    </cfRule>
  </conditionalFormatting>
  <conditionalFormatting sqref="G420:G421">
    <cfRule type="containsBlanks" dxfId="40" priority="42">
      <formula>LEN(TRIM(G420))=0</formula>
    </cfRule>
  </conditionalFormatting>
  <conditionalFormatting sqref="G284">
    <cfRule type="containsBlanks" dxfId="36" priority="22">
      <formula>LEN(TRIM(G284))=0</formula>
    </cfRule>
  </conditionalFormatting>
  <conditionalFormatting sqref="G212">
    <cfRule type="containsBlanks" dxfId="34" priority="26">
      <formula>LEN(TRIM(G212))=0</formula>
    </cfRule>
  </conditionalFormatting>
  <conditionalFormatting sqref="G177">
    <cfRule type="containsBlanks" dxfId="33" priority="27">
      <formula>LEN(TRIM(G177))=0</formula>
    </cfRule>
  </conditionalFormatting>
  <conditionalFormatting sqref="G176">
    <cfRule type="containsBlanks" dxfId="32" priority="34">
      <formula>LEN(TRIM(G176))=0</formula>
    </cfRule>
  </conditionalFormatting>
  <conditionalFormatting sqref="G211">
    <cfRule type="containsBlanks" dxfId="31" priority="33">
      <formula>LEN(TRIM(G211))=0</formula>
    </cfRule>
  </conditionalFormatting>
  <conditionalFormatting sqref="G248">
    <cfRule type="containsBlanks" dxfId="30" priority="14">
      <formula>LEN(TRIM(G248))=0</formula>
    </cfRule>
  </conditionalFormatting>
  <conditionalFormatting sqref="G48">
    <cfRule type="containsBlanks" dxfId="29" priority="31">
      <formula>LEN(TRIM(G48))=0</formula>
    </cfRule>
  </conditionalFormatting>
  <conditionalFormatting sqref="G16">
    <cfRule type="containsBlanks" dxfId="28" priority="18">
      <formula>LEN(TRIM(G16))=0</formula>
    </cfRule>
  </conditionalFormatting>
  <conditionalFormatting sqref="G246">
    <cfRule type="containsBlanks" dxfId="23" priority="24">
      <formula>LEN(TRIM(G246))=0</formula>
    </cfRule>
  </conditionalFormatting>
  <conditionalFormatting sqref="G110">
    <cfRule type="containsBlanks" dxfId="22" priority="10">
      <formula>LEN(TRIM(G110))=0</formula>
    </cfRule>
  </conditionalFormatting>
  <conditionalFormatting sqref="G15">
    <cfRule type="containsBlanks" dxfId="20" priority="17">
      <formula>LEN(TRIM(G15))=0</formula>
    </cfRule>
  </conditionalFormatting>
  <conditionalFormatting sqref="G46">
    <cfRule type="containsBlanks" dxfId="15" priority="16">
      <formula>LEN(TRIM(G46))=0</formula>
    </cfRule>
  </conditionalFormatting>
  <conditionalFormatting sqref="G47">
    <cfRule type="containsBlanks" dxfId="14" priority="15">
      <formula>LEN(TRIM(G47))=0</formula>
    </cfRule>
  </conditionalFormatting>
  <conditionalFormatting sqref="G247">
    <cfRule type="containsBlanks" dxfId="12" priority="13">
      <formula>LEN(TRIM(G247))=0</formula>
    </cfRule>
  </conditionalFormatting>
  <conditionalFormatting sqref="G79">
    <cfRule type="containsBlanks" dxfId="11" priority="12">
      <formula>LEN(TRIM(G79))=0</formula>
    </cfRule>
  </conditionalFormatting>
  <conditionalFormatting sqref="G78">
    <cfRule type="containsBlanks" dxfId="10" priority="11">
      <formula>LEN(TRIM(G78))=0</formula>
    </cfRule>
  </conditionalFormatting>
  <conditionalFormatting sqref="G109">
    <cfRule type="containsBlanks" dxfId="8" priority="9">
      <formula>LEN(TRIM(G109))=0</formula>
    </cfRule>
  </conditionalFormatting>
  <conditionalFormatting sqref="G141">
    <cfRule type="containsBlanks" dxfId="7" priority="8">
      <formula>LEN(TRIM(G141))=0</formula>
    </cfRule>
  </conditionalFormatting>
  <conditionalFormatting sqref="G140">
    <cfRule type="containsBlanks" dxfId="6" priority="7">
      <formula>LEN(TRIM(G140))=0</formula>
    </cfRule>
  </conditionalFormatting>
  <conditionalFormatting sqref="G281:G282">
    <cfRule type="containsBlanks" dxfId="5" priority="6">
      <formula>LEN(TRIM(G281))=0</formula>
    </cfRule>
  </conditionalFormatting>
  <conditionalFormatting sqref="G283">
    <cfRule type="containsBlanks" dxfId="4" priority="5">
      <formula>LEN(TRIM(G283))=0</formula>
    </cfRule>
  </conditionalFormatting>
  <conditionalFormatting sqref="G313">
    <cfRule type="containsBlanks" dxfId="3" priority="4">
      <formula>LEN(TRIM(G313))=0</formula>
    </cfRule>
  </conditionalFormatting>
  <conditionalFormatting sqref="G346">
    <cfRule type="containsBlanks" dxfId="2" priority="3">
      <formula>LEN(TRIM(G346))=0</formula>
    </cfRule>
  </conditionalFormatting>
  <conditionalFormatting sqref="G382">
    <cfRule type="containsBlanks" dxfId="1" priority="2">
      <formula>LEN(TRIM(G382))=0</formula>
    </cfRule>
  </conditionalFormatting>
  <conditionalFormatting sqref="G417">
    <cfRule type="containsBlanks" dxfId="0" priority="1">
      <formula>LEN(TRIM(G417))=0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9"/>
  <sheetViews>
    <sheetView zoomScale="86" zoomScaleNormal="86" workbookViewId="0">
      <selection activeCell="I18" sqref="I18"/>
    </sheetView>
  </sheetViews>
  <sheetFormatPr baseColWidth="10" defaultColWidth="11.42578125" defaultRowHeight="15" x14ac:dyDescent="0.25"/>
  <cols>
    <col min="1" max="1" width="11.42578125" style="42"/>
    <col min="2" max="2" width="11.42578125" style="18"/>
    <col min="3" max="3" width="49.28515625" style="18" bestFit="1" customWidth="1"/>
    <col min="4" max="4" width="28.28515625" style="18" bestFit="1" customWidth="1"/>
    <col min="5" max="5" width="27.28515625" style="18" customWidth="1"/>
    <col min="6" max="6" width="11.42578125" style="18"/>
    <col min="7" max="7" width="17.5703125" style="18" customWidth="1"/>
    <col min="8" max="8" width="11.42578125" style="18"/>
    <col min="9" max="9" width="30.28515625" style="18" customWidth="1"/>
    <col min="10" max="10" width="11.42578125" style="18"/>
    <col min="11" max="11" width="17.42578125" style="18" customWidth="1"/>
    <col min="12" max="12" width="16.85546875" style="18" customWidth="1"/>
    <col min="13" max="16384" width="11.42578125" style="18"/>
  </cols>
  <sheetData>
    <row r="1" spans="1:9" x14ac:dyDescent="0.25">
      <c r="A1" s="15"/>
      <c r="B1" s="16"/>
      <c r="C1" s="17" t="s">
        <v>287</v>
      </c>
      <c r="D1" s="17"/>
      <c r="E1" s="17"/>
      <c r="F1" s="17"/>
      <c r="G1" s="16"/>
      <c r="H1" s="16"/>
      <c r="I1" s="16"/>
    </row>
    <row r="2" spans="1:9" x14ac:dyDescent="0.25">
      <c r="A2" s="15"/>
      <c r="B2" s="19" t="s">
        <v>288</v>
      </c>
      <c r="C2" s="20" t="s">
        <v>289</v>
      </c>
      <c r="D2" s="20"/>
      <c r="E2" s="20"/>
      <c r="F2" s="20"/>
      <c r="G2" s="16"/>
      <c r="H2" s="16"/>
      <c r="I2" s="16"/>
    </row>
    <row r="3" spans="1:9" x14ac:dyDescent="0.25">
      <c r="A3" s="15"/>
      <c r="B3" s="19" t="s">
        <v>290</v>
      </c>
      <c r="C3" s="17" t="s">
        <v>291</v>
      </c>
      <c r="D3" s="17"/>
      <c r="E3" s="17"/>
      <c r="F3" s="17"/>
      <c r="G3" s="16"/>
      <c r="H3" s="16"/>
      <c r="I3" s="16"/>
    </row>
    <row r="4" spans="1:9" x14ac:dyDescent="0.25">
      <c r="A4" s="15"/>
      <c r="B4" s="19"/>
      <c r="C4" s="17"/>
      <c r="D4" s="17"/>
      <c r="E4" s="17"/>
      <c r="F4" s="17"/>
      <c r="G4" s="16"/>
      <c r="H4" s="16"/>
      <c r="I4" s="16"/>
    </row>
    <row r="6" spans="1:9" ht="15.75" thickBot="1" x14ac:dyDescent="0.3">
      <c r="A6" s="15"/>
      <c r="B6" s="21" t="s">
        <v>292</v>
      </c>
      <c r="C6" s="16"/>
      <c r="D6" s="16"/>
      <c r="E6" s="16"/>
      <c r="F6" s="16"/>
      <c r="G6" s="16"/>
      <c r="H6" s="16"/>
      <c r="I6" s="16"/>
    </row>
    <row r="7" spans="1:9" ht="30" x14ac:dyDescent="0.25">
      <c r="A7" s="22" t="s">
        <v>293</v>
      </c>
      <c r="B7" s="23" t="s">
        <v>294</v>
      </c>
      <c r="C7" s="24" t="s">
        <v>295</v>
      </c>
      <c r="D7" s="25" t="s">
        <v>296</v>
      </c>
      <c r="E7" s="22" t="s">
        <v>297</v>
      </c>
      <c r="F7" s="22" t="s">
        <v>298</v>
      </c>
      <c r="G7" s="26" t="s">
        <v>299</v>
      </c>
      <c r="H7" s="24" t="s">
        <v>288</v>
      </c>
      <c r="I7" s="27" t="s">
        <v>300</v>
      </c>
    </row>
    <row r="8" spans="1:9" x14ac:dyDescent="0.25">
      <c r="A8" s="28">
        <v>1</v>
      </c>
      <c r="B8" s="29"/>
      <c r="C8" s="31" t="s">
        <v>479</v>
      </c>
      <c r="D8" s="31" t="s">
        <v>301</v>
      </c>
      <c r="E8" s="30" t="s">
        <v>463</v>
      </c>
      <c r="F8" s="29"/>
      <c r="G8" s="32">
        <v>6298</v>
      </c>
      <c r="H8" s="33" t="s">
        <v>45</v>
      </c>
      <c r="I8" s="29"/>
    </row>
    <row r="9" spans="1:9" x14ac:dyDescent="0.25">
      <c r="A9" s="28">
        <v>2</v>
      </c>
      <c r="B9" s="29"/>
      <c r="C9" s="31" t="s">
        <v>480</v>
      </c>
      <c r="D9" s="31" t="s">
        <v>301</v>
      </c>
      <c r="E9" s="30" t="s">
        <v>463</v>
      </c>
      <c r="F9" s="29"/>
      <c r="G9" s="32">
        <v>6298</v>
      </c>
      <c r="H9" s="33" t="s">
        <v>45</v>
      </c>
      <c r="I9" s="29"/>
    </row>
    <row r="10" spans="1:9" x14ac:dyDescent="0.25">
      <c r="A10" s="28">
        <v>3</v>
      </c>
      <c r="B10" s="29"/>
      <c r="C10" s="31" t="s">
        <v>478</v>
      </c>
      <c r="D10" s="31" t="s">
        <v>301</v>
      </c>
      <c r="E10" s="30" t="s">
        <v>463</v>
      </c>
      <c r="F10" s="29"/>
      <c r="G10" s="32">
        <v>6298</v>
      </c>
      <c r="H10" s="33" t="s">
        <v>74</v>
      </c>
      <c r="I10" s="29"/>
    </row>
    <row r="11" spans="1:9" x14ac:dyDescent="0.25">
      <c r="A11" s="28">
        <v>4</v>
      </c>
      <c r="B11" s="29"/>
      <c r="C11" s="31" t="s">
        <v>481</v>
      </c>
      <c r="D11" s="31" t="s">
        <v>301</v>
      </c>
      <c r="E11" s="30" t="s">
        <v>463</v>
      </c>
      <c r="F11" s="29"/>
      <c r="G11" s="32">
        <v>6298</v>
      </c>
      <c r="H11" s="33" t="s">
        <v>74</v>
      </c>
      <c r="I11" s="29"/>
    </row>
    <row r="12" spans="1:9" x14ac:dyDescent="0.25">
      <c r="A12" s="28">
        <v>5</v>
      </c>
      <c r="B12" s="29"/>
      <c r="C12" s="31" t="s">
        <v>482</v>
      </c>
      <c r="D12" s="31" t="s">
        <v>301</v>
      </c>
      <c r="E12" s="30" t="s">
        <v>472</v>
      </c>
      <c r="F12" s="29"/>
      <c r="G12" s="32">
        <v>5325</v>
      </c>
      <c r="H12" s="33" t="s">
        <v>168</v>
      </c>
      <c r="I12" s="29"/>
    </row>
    <row r="13" spans="1:9" x14ac:dyDescent="0.25">
      <c r="A13" s="28">
        <v>6</v>
      </c>
      <c r="B13" s="29"/>
      <c r="C13" s="31" t="s">
        <v>482</v>
      </c>
      <c r="D13" s="31" t="s">
        <v>301</v>
      </c>
      <c r="E13" s="30" t="s">
        <v>460</v>
      </c>
      <c r="F13" s="29"/>
      <c r="G13" s="32">
        <v>5100</v>
      </c>
      <c r="H13" s="33" t="s">
        <v>168</v>
      </c>
      <c r="I13" s="29"/>
    </row>
    <row r="14" spans="1:9" x14ac:dyDescent="0.25">
      <c r="A14" s="28">
        <v>7</v>
      </c>
      <c r="B14" s="29"/>
      <c r="C14" s="31"/>
      <c r="D14" s="31" t="s">
        <v>301</v>
      </c>
      <c r="E14" s="30" t="s">
        <v>509</v>
      </c>
      <c r="F14" s="29"/>
      <c r="G14" s="32">
        <v>6700</v>
      </c>
      <c r="H14" s="33" t="s">
        <v>229</v>
      </c>
      <c r="I14" s="29"/>
    </row>
    <row r="15" spans="1:9" x14ac:dyDescent="0.25">
      <c r="A15" s="28">
        <v>8</v>
      </c>
      <c r="B15" s="29"/>
      <c r="C15" s="31"/>
      <c r="D15" s="31" t="s">
        <v>301</v>
      </c>
      <c r="E15" s="30" t="s">
        <v>509</v>
      </c>
      <c r="F15" s="29"/>
      <c r="G15" s="32">
        <v>6500</v>
      </c>
      <c r="H15" s="33" t="s">
        <v>229</v>
      </c>
      <c r="I15" s="29"/>
    </row>
    <row r="16" spans="1:9" x14ac:dyDescent="0.25">
      <c r="A16" s="15"/>
      <c r="B16" s="16"/>
      <c r="C16" s="16"/>
      <c r="D16" s="16"/>
      <c r="E16" s="16"/>
      <c r="F16" s="16"/>
      <c r="G16" s="34"/>
      <c r="H16" s="16"/>
      <c r="I16" s="16"/>
    </row>
    <row r="17" spans="1:9" x14ac:dyDescent="0.25">
      <c r="A17" s="15"/>
      <c r="B17" s="16"/>
      <c r="C17" s="16"/>
      <c r="D17" s="16"/>
      <c r="E17" s="135" t="s">
        <v>302</v>
      </c>
      <c r="F17" s="135"/>
      <c r="G17" s="35">
        <f>SUM(G8:G15)</f>
        <v>48817</v>
      </c>
      <c r="H17" s="110"/>
      <c r="I17" s="16"/>
    </row>
    <row r="18" spans="1:9" ht="24" customHeight="1" x14ac:dyDescent="0.25">
      <c r="A18" s="15"/>
      <c r="B18" s="16"/>
      <c r="C18" s="16"/>
      <c r="D18" s="16"/>
      <c r="E18" s="36"/>
      <c r="F18" s="36"/>
      <c r="G18" s="34"/>
      <c r="H18" s="16"/>
      <c r="I18" s="16"/>
    </row>
    <row r="19" spans="1:9" ht="15.75" thickBot="1" x14ac:dyDescent="0.3">
      <c r="A19" s="15"/>
      <c r="B19" s="21" t="s">
        <v>303</v>
      </c>
      <c r="C19" s="16"/>
      <c r="D19" s="16"/>
      <c r="E19" s="16"/>
      <c r="F19" s="16"/>
      <c r="G19" s="16"/>
      <c r="H19" s="16"/>
      <c r="I19" s="16"/>
    </row>
    <row r="20" spans="1:9" ht="30" x14ac:dyDescent="0.25">
      <c r="A20" s="22" t="s">
        <v>293</v>
      </c>
      <c r="B20" s="23" t="s">
        <v>294</v>
      </c>
      <c r="C20" s="24" t="s">
        <v>295</v>
      </c>
      <c r="D20" s="25" t="s">
        <v>296</v>
      </c>
      <c r="E20" s="22" t="s">
        <v>297</v>
      </c>
      <c r="F20" s="22" t="s">
        <v>298</v>
      </c>
      <c r="G20" s="26" t="s">
        <v>299</v>
      </c>
      <c r="H20" s="24" t="s">
        <v>288</v>
      </c>
      <c r="I20" s="27" t="s">
        <v>300</v>
      </c>
    </row>
    <row r="21" spans="1:9" x14ac:dyDescent="0.25">
      <c r="A21" s="28">
        <v>1</v>
      </c>
      <c r="B21" s="29"/>
      <c r="C21" s="37" t="s">
        <v>487</v>
      </c>
      <c r="D21" s="31" t="s">
        <v>301</v>
      </c>
      <c r="E21" s="31" t="s">
        <v>463</v>
      </c>
      <c r="F21" s="29"/>
      <c r="G21" s="32">
        <v>4230</v>
      </c>
      <c r="H21" s="33" t="s">
        <v>74</v>
      </c>
      <c r="I21" s="29"/>
    </row>
    <row r="22" spans="1:9" x14ac:dyDescent="0.25">
      <c r="A22" s="28">
        <v>2</v>
      </c>
      <c r="B22" s="29"/>
      <c r="C22" s="30" t="s">
        <v>488</v>
      </c>
      <c r="D22" s="31" t="s">
        <v>301</v>
      </c>
      <c r="E22" s="31" t="s">
        <v>463</v>
      </c>
      <c r="F22" s="29"/>
      <c r="G22" s="32">
        <v>6016</v>
      </c>
      <c r="H22" s="33" t="s">
        <v>74</v>
      </c>
      <c r="I22" s="29"/>
    </row>
    <row r="23" spans="1:9" x14ac:dyDescent="0.25">
      <c r="A23" s="28">
        <v>3</v>
      </c>
      <c r="B23" s="29"/>
      <c r="C23" s="30" t="s">
        <v>497</v>
      </c>
      <c r="D23" s="31" t="s">
        <v>301</v>
      </c>
      <c r="E23" s="31" t="s">
        <v>499</v>
      </c>
      <c r="F23" s="29"/>
      <c r="G23" s="32">
        <v>4605</v>
      </c>
      <c r="H23" s="33"/>
      <c r="I23" s="29"/>
    </row>
    <row r="24" spans="1:9" x14ac:dyDescent="0.25">
      <c r="A24" s="28">
        <v>4</v>
      </c>
      <c r="B24" s="29"/>
      <c r="C24" s="30" t="s">
        <v>498</v>
      </c>
      <c r="D24" s="31" t="s">
        <v>301</v>
      </c>
      <c r="E24" s="31" t="s">
        <v>499</v>
      </c>
      <c r="F24" s="29"/>
      <c r="G24" s="32">
        <v>4605</v>
      </c>
      <c r="H24" s="33"/>
      <c r="I24" s="29"/>
    </row>
    <row r="25" spans="1:9" x14ac:dyDescent="0.25">
      <c r="A25" s="15"/>
      <c r="B25" s="16"/>
      <c r="C25" s="16"/>
      <c r="D25" s="38"/>
      <c r="E25" s="38"/>
      <c r="F25" s="16"/>
      <c r="G25" s="39"/>
      <c r="H25" s="38"/>
      <c r="I25" s="16"/>
    </row>
    <row r="26" spans="1:9" x14ac:dyDescent="0.25">
      <c r="A26" s="15"/>
      <c r="B26" s="16"/>
      <c r="C26" s="16"/>
      <c r="D26" s="16"/>
      <c r="E26" s="135" t="s">
        <v>302</v>
      </c>
      <c r="F26" s="135"/>
      <c r="G26" s="35">
        <f>SUM(G21:G24)</f>
        <v>19456</v>
      </c>
      <c r="H26" s="110"/>
      <c r="I26" s="16"/>
    </row>
    <row r="27" spans="1:9" x14ac:dyDescent="0.25">
      <c r="A27" s="15"/>
      <c r="B27" s="16"/>
      <c r="C27" s="16"/>
      <c r="D27" s="16"/>
      <c r="E27" s="107"/>
      <c r="F27" s="107"/>
      <c r="G27" s="16"/>
      <c r="H27" s="16"/>
      <c r="I27" s="16"/>
    </row>
    <row r="28" spans="1:9" x14ac:dyDescent="0.25">
      <c r="A28" s="15"/>
      <c r="B28" s="16"/>
      <c r="C28" s="16"/>
      <c r="D28" s="16"/>
      <c r="E28" s="107"/>
      <c r="F28" s="107"/>
      <c r="G28" s="16"/>
      <c r="H28" s="16"/>
      <c r="I28" s="16"/>
    </row>
    <row r="29" spans="1:9" x14ac:dyDescent="0.25">
      <c r="A29" s="15"/>
      <c r="B29" s="16"/>
      <c r="C29" s="16"/>
      <c r="D29" s="16"/>
      <c r="E29" s="107"/>
      <c r="F29" s="107"/>
      <c r="G29" s="16"/>
      <c r="H29" s="16"/>
      <c r="I29" s="16"/>
    </row>
    <row r="30" spans="1:9" x14ac:dyDescent="0.25">
      <c r="A30" s="15"/>
      <c r="B30" s="16"/>
      <c r="C30" s="16"/>
      <c r="D30" s="16"/>
      <c r="E30" s="107"/>
      <c r="F30" s="107"/>
      <c r="G30" s="16"/>
      <c r="H30" s="16"/>
      <c r="I30" s="16"/>
    </row>
    <row r="31" spans="1:9" ht="15.75" thickBot="1" x14ac:dyDescent="0.3">
      <c r="A31" s="15"/>
      <c r="B31" s="21" t="s">
        <v>457</v>
      </c>
      <c r="C31" s="16"/>
      <c r="D31" s="16"/>
      <c r="E31" s="16"/>
      <c r="F31" s="16"/>
      <c r="G31" s="16"/>
      <c r="H31" s="16"/>
      <c r="I31" s="16"/>
    </row>
    <row r="32" spans="1:9" ht="30" x14ac:dyDescent="0.25">
      <c r="A32" s="22" t="s">
        <v>293</v>
      </c>
      <c r="B32" s="23" t="s">
        <v>294</v>
      </c>
      <c r="C32" s="24" t="s">
        <v>295</v>
      </c>
      <c r="D32" s="25" t="s">
        <v>296</v>
      </c>
      <c r="E32" s="22" t="s">
        <v>297</v>
      </c>
      <c r="F32" s="22" t="s">
        <v>298</v>
      </c>
      <c r="G32" s="26" t="s">
        <v>299</v>
      </c>
      <c r="H32" s="24" t="s">
        <v>288</v>
      </c>
      <c r="I32" s="27" t="s">
        <v>300</v>
      </c>
    </row>
    <row r="33" spans="1:9" x14ac:dyDescent="0.25">
      <c r="A33" s="28">
        <v>1</v>
      </c>
      <c r="B33" s="29"/>
      <c r="C33" s="30" t="s">
        <v>459</v>
      </c>
      <c r="D33" s="31" t="s">
        <v>301</v>
      </c>
      <c r="E33" s="31" t="s">
        <v>458</v>
      </c>
      <c r="F33" s="29"/>
      <c r="G33" s="32">
        <v>5937.5</v>
      </c>
      <c r="H33" s="33" t="s">
        <v>74</v>
      </c>
      <c r="I33" s="29"/>
    </row>
    <row r="34" spans="1:9" x14ac:dyDescent="0.25">
      <c r="A34" s="28">
        <v>2</v>
      </c>
      <c r="B34" s="29"/>
      <c r="C34" s="30" t="s">
        <v>459</v>
      </c>
      <c r="D34" s="31" t="s">
        <v>301</v>
      </c>
      <c r="E34" s="31" t="s">
        <v>458</v>
      </c>
      <c r="F34" s="29"/>
      <c r="G34" s="32">
        <v>312.5</v>
      </c>
      <c r="H34" s="33" t="s">
        <v>270</v>
      </c>
      <c r="I34" s="29"/>
    </row>
    <row r="35" spans="1:9" x14ac:dyDescent="0.25">
      <c r="A35" s="15"/>
      <c r="B35" s="16"/>
      <c r="C35" s="16"/>
      <c r="D35" s="38"/>
      <c r="E35" s="38"/>
      <c r="F35" s="16"/>
      <c r="G35" s="39"/>
      <c r="H35" s="38"/>
      <c r="I35" s="16"/>
    </row>
    <row r="36" spans="1:9" x14ac:dyDescent="0.25">
      <c r="A36" s="15"/>
      <c r="B36" s="16"/>
      <c r="C36" s="16"/>
      <c r="D36" s="16"/>
      <c r="E36" s="135" t="s">
        <v>302</v>
      </c>
      <c r="F36" s="135"/>
      <c r="G36" s="35">
        <f>SUM(G33:G34)</f>
        <v>6250</v>
      </c>
      <c r="H36" s="110"/>
      <c r="I36" s="16"/>
    </row>
    <row r="37" spans="1:9" x14ac:dyDescent="0.25">
      <c r="A37" s="15"/>
      <c r="B37" s="16"/>
      <c r="C37" s="16"/>
      <c r="D37" s="16"/>
      <c r="E37" s="107"/>
      <c r="F37" s="107"/>
      <c r="G37" s="16"/>
      <c r="H37" s="16"/>
      <c r="I37" s="16"/>
    </row>
    <row r="38" spans="1:9" ht="15.75" thickBot="1" x14ac:dyDescent="0.3">
      <c r="A38" s="15"/>
      <c r="B38" s="21" t="s">
        <v>304</v>
      </c>
      <c r="C38" s="16"/>
      <c r="D38" s="16"/>
      <c r="E38" s="16"/>
      <c r="F38" s="16"/>
      <c r="G38" s="16"/>
      <c r="H38" s="16"/>
      <c r="I38" s="16"/>
    </row>
    <row r="39" spans="1:9" ht="30" x14ac:dyDescent="0.25">
      <c r="A39" s="22" t="s">
        <v>293</v>
      </c>
      <c r="B39" s="23" t="s">
        <v>294</v>
      </c>
      <c r="C39" s="24" t="s">
        <v>295</v>
      </c>
      <c r="D39" s="25" t="s">
        <v>296</v>
      </c>
      <c r="E39" s="22" t="s">
        <v>297</v>
      </c>
      <c r="F39" s="22" t="s">
        <v>298</v>
      </c>
      <c r="G39" s="26" t="s">
        <v>299</v>
      </c>
      <c r="H39" s="24" t="s">
        <v>288</v>
      </c>
      <c r="I39" s="27" t="s">
        <v>300</v>
      </c>
    </row>
    <row r="40" spans="1:9" x14ac:dyDescent="0.25">
      <c r="A40" s="28">
        <v>1</v>
      </c>
      <c r="B40" s="29"/>
      <c r="C40" s="30" t="s">
        <v>466</v>
      </c>
      <c r="D40" s="31" t="s">
        <v>301</v>
      </c>
      <c r="E40" s="31" t="s">
        <v>463</v>
      </c>
      <c r="F40" s="29"/>
      <c r="G40" s="32">
        <v>4512</v>
      </c>
      <c r="H40" s="33" t="s">
        <v>45</v>
      </c>
      <c r="I40" s="29"/>
    </row>
    <row r="41" spans="1:9" x14ac:dyDescent="0.25">
      <c r="A41" s="28"/>
      <c r="B41" s="29"/>
      <c r="C41" s="30" t="s">
        <v>464</v>
      </c>
      <c r="D41" s="31" t="s">
        <v>301</v>
      </c>
      <c r="E41" s="31" t="s">
        <v>463</v>
      </c>
      <c r="F41" s="29"/>
      <c r="G41" s="32">
        <v>4512</v>
      </c>
      <c r="H41" s="33" t="s">
        <v>74</v>
      </c>
      <c r="I41" s="29"/>
    </row>
    <row r="42" spans="1:9" x14ac:dyDescent="0.25">
      <c r="A42" s="28"/>
      <c r="B42" s="29"/>
      <c r="C42" s="30" t="s">
        <v>465</v>
      </c>
      <c r="D42" s="31" t="s">
        <v>301</v>
      </c>
      <c r="E42" s="31" t="s">
        <v>463</v>
      </c>
      <c r="F42" s="29"/>
      <c r="G42" s="32">
        <v>6550</v>
      </c>
      <c r="H42" s="33" t="s">
        <v>281</v>
      </c>
      <c r="I42" s="29"/>
    </row>
    <row r="43" spans="1:9" x14ac:dyDescent="0.25">
      <c r="A43" s="16"/>
      <c r="B43" s="16"/>
      <c r="C43" s="16"/>
      <c r="D43" s="16"/>
      <c r="E43" s="16"/>
      <c r="F43" s="16"/>
      <c r="G43" s="16"/>
      <c r="H43" s="16"/>
      <c r="I43" s="16"/>
    </row>
    <row r="44" spans="1:9" x14ac:dyDescent="0.25">
      <c r="A44" s="15"/>
      <c r="B44" s="16"/>
      <c r="C44" s="16"/>
      <c r="D44" s="16"/>
      <c r="E44" s="135" t="s">
        <v>302</v>
      </c>
      <c r="F44" s="135"/>
      <c r="G44" s="35">
        <f>SUM(G40:G42)</f>
        <v>15574</v>
      </c>
      <c r="H44" s="110"/>
      <c r="I44" s="16"/>
    </row>
    <row r="45" spans="1:9" x14ac:dyDescent="0.25">
      <c r="A45" s="15"/>
      <c r="B45" s="16"/>
      <c r="C45" s="16"/>
      <c r="D45" s="16"/>
      <c r="E45" s="36"/>
      <c r="F45" s="36"/>
      <c r="G45" s="34"/>
      <c r="H45" s="16"/>
      <c r="I45" s="16"/>
    </row>
    <row r="46" spans="1:9" ht="15.75" thickBot="1" x14ac:dyDescent="0.3">
      <c r="A46" s="15"/>
      <c r="B46" s="21" t="s">
        <v>305</v>
      </c>
      <c r="C46" s="16"/>
      <c r="D46" s="16"/>
      <c r="E46" s="16"/>
      <c r="F46" s="16"/>
      <c r="G46" s="16"/>
      <c r="H46" s="16"/>
      <c r="I46" s="16"/>
    </row>
    <row r="47" spans="1:9" ht="30" x14ac:dyDescent="0.25">
      <c r="A47" s="22" t="s">
        <v>293</v>
      </c>
      <c r="B47" s="23" t="s">
        <v>294</v>
      </c>
      <c r="C47" s="24" t="s">
        <v>295</v>
      </c>
      <c r="D47" s="25" t="s">
        <v>296</v>
      </c>
      <c r="E47" s="22" t="s">
        <v>297</v>
      </c>
      <c r="F47" s="22" t="s">
        <v>298</v>
      </c>
      <c r="G47" s="26" t="s">
        <v>299</v>
      </c>
      <c r="H47" s="24" t="s">
        <v>288</v>
      </c>
      <c r="I47" s="27" t="s">
        <v>300</v>
      </c>
    </row>
    <row r="48" spans="1:9" x14ac:dyDescent="0.25">
      <c r="A48" s="28">
        <v>2</v>
      </c>
      <c r="B48" s="29"/>
      <c r="C48" s="30"/>
      <c r="D48" s="31"/>
      <c r="E48" s="31"/>
      <c r="F48" s="40"/>
      <c r="G48" s="32"/>
      <c r="H48" s="33"/>
      <c r="I48" s="41"/>
    </row>
    <row r="49" spans="1:11" x14ac:dyDescent="0.25">
      <c r="E49" s="43"/>
      <c r="F49" s="43"/>
      <c r="G49" s="34"/>
    </row>
    <row r="50" spans="1:11" x14ac:dyDescent="0.25">
      <c r="E50" s="136" t="s">
        <v>302</v>
      </c>
      <c r="F50" s="136"/>
      <c r="G50" s="35">
        <f>SUM(G48)</f>
        <v>0</v>
      </c>
    </row>
    <row r="51" spans="1:11" x14ac:dyDescent="0.25">
      <c r="A51" s="15"/>
      <c r="B51" s="16"/>
      <c r="C51" s="16"/>
      <c r="D51" s="16"/>
      <c r="E51" s="36"/>
      <c r="F51" s="36"/>
      <c r="G51" s="34"/>
      <c r="H51" s="16"/>
      <c r="I51" s="16"/>
    </row>
    <row r="52" spans="1:11" x14ac:dyDescent="0.25">
      <c r="E52" s="36"/>
      <c r="F52" s="36"/>
      <c r="G52" s="34"/>
      <c r="K52" s="44"/>
    </row>
    <row r="53" spans="1:11" x14ac:dyDescent="0.25">
      <c r="E53" s="36"/>
      <c r="F53" s="36"/>
      <c r="G53" s="34"/>
      <c r="K53" s="44"/>
    </row>
    <row r="55" spans="1:11" ht="15.75" thickBot="1" x14ac:dyDescent="0.3">
      <c r="B55" s="21" t="s">
        <v>317</v>
      </c>
    </row>
    <row r="56" spans="1:11" ht="30" x14ac:dyDescent="0.25">
      <c r="A56" s="22" t="s">
        <v>293</v>
      </c>
      <c r="B56" s="23" t="s">
        <v>294</v>
      </c>
      <c r="C56" s="24" t="s">
        <v>295</v>
      </c>
      <c r="D56" s="25" t="s">
        <v>296</v>
      </c>
      <c r="E56" s="22" t="s">
        <v>297</v>
      </c>
      <c r="F56" s="22" t="s">
        <v>298</v>
      </c>
      <c r="G56" s="26" t="s">
        <v>299</v>
      </c>
      <c r="H56" s="24" t="s">
        <v>288</v>
      </c>
      <c r="I56" s="27" t="s">
        <v>300</v>
      </c>
      <c r="K56" s="44"/>
    </row>
    <row r="57" spans="1:11" x14ac:dyDescent="0.25">
      <c r="A57" s="28">
        <v>1</v>
      </c>
      <c r="B57" s="47"/>
      <c r="C57" s="30" t="s">
        <v>467</v>
      </c>
      <c r="D57" s="31" t="s">
        <v>301</v>
      </c>
      <c r="E57" s="30" t="s">
        <v>462</v>
      </c>
      <c r="F57" s="48"/>
      <c r="G57" s="32">
        <v>4600</v>
      </c>
      <c r="H57" s="33" t="s">
        <v>74</v>
      </c>
      <c r="I57" s="47"/>
      <c r="K57" s="44"/>
    </row>
    <row r="58" spans="1:11" x14ac:dyDescent="0.25">
      <c r="A58" s="28">
        <v>2</v>
      </c>
      <c r="B58" s="29"/>
      <c r="C58" s="30" t="s">
        <v>471</v>
      </c>
      <c r="D58" s="31" t="s">
        <v>301</v>
      </c>
      <c r="E58" s="30" t="s">
        <v>462</v>
      </c>
      <c r="F58" s="29"/>
      <c r="G58" s="32">
        <v>6240</v>
      </c>
      <c r="H58" s="33" t="s">
        <v>229</v>
      </c>
      <c r="I58" s="29"/>
    </row>
    <row r="60" spans="1:11" x14ac:dyDescent="0.25">
      <c r="E60" s="135" t="s">
        <v>302</v>
      </c>
      <c r="F60" s="135"/>
      <c r="G60" s="35">
        <f>SUM(G57:G58)</f>
        <v>10840</v>
      </c>
    </row>
    <row r="61" spans="1:11" x14ac:dyDescent="0.25">
      <c r="E61" s="107"/>
      <c r="F61" s="107"/>
    </row>
    <row r="62" spans="1:11" x14ac:dyDescent="0.25">
      <c r="E62" s="107"/>
      <c r="F62" s="107"/>
    </row>
    <row r="63" spans="1:11" x14ac:dyDescent="0.25">
      <c r="E63" s="107"/>
      <c r="F63" s="107"/>
    </row>
    <row r="65" spans="1:11" ht="15.75" thickBot="1" x14ac:dyDescent="0.3">
      <c r="B65" s="21" t="s">
        <v>306</v>
      </c>
    </row>
    <row r="66" spans="1:11" ht="30" x14ac:dyDescent="0.25">
      <c r="A66" s="22" t="s">
        <v>293</v>
      </c>
      <c r="B66" s="23" t="s">
        <v>294</v>
      </c>
      <c r="C66" s="24" t="s">
        <v>295</v>
      </c>
      <c r="D66" s="25" t="s">
        <v>296</v>
      </c>
      <c r="E66" s="22" t="s">
        <v>297</v>
      </c>
      <c r="F66" s="22" t="s">
        <v>298</v>
      </c>
      <c r="G66" s="26" t="s">
        <v>299</v>
      </c>
      <c r="H66" s="24" t="s">
        <v>288</v>
      </c>
      <c r="I66" s="27" t="s">
        <v>300</v>
      </c>
      <c r="K66" s="44"/>
    </row>
    <row r="67" spans="1:11" x14ac:dyDescent="0.25">
      <c r="A67" s="28">
        <v>1</v>
      </c>
      <c r="B67" s="47"/>
      <c r="C67" s="30" t="s">
        <v>473</v>
      </c>
      <c r="D67" s="31" t="s">
        <v>301</v>
      </c>
      <c r="E67" s="30" t="s">
        <v>472</v>
      </c>
      <c r="F67" s="48"/>
      <c r="G67" s="32">
        <v>8000</v>
      </c>
      <c r="H67" s="33" t="s">
        <v>20</v>
      </c>
      <c r="I67" s="47"/>
      <c r="K67" s="44"/>
    </row>
    <row r="68" spans="1:11" x14ac:dyDescent="0.25">
      <c r="A68" s="28">
        <v>2</v>
      </c>
      <c r="B68" s="29"/>
      <c r="C68" s="30" t="s">
        <v>473</v>
      </c>
      <c r="D68" s="31" t="s">
        <v>301</v>
      </c>
      <c r="E68" s="30" t="s">
        <v>460</v>
      </c>
      <c r="F68" s="29"/>
      <c r="G68" s="32">
        <v>9000</v>
      </c>
      <c r="H68" s="33" t="s">
        <v>45</v>
      </c>
      <c r="I68" s="29"/>
    </row>
    <row r="69" spans="1:11" x14ac:dyDescent="0.25">
      <c r="A69" s="28">
        <v>3</v>
      </c>
      <c r="B69" s="29"/>
      <c r="C69" s="30" t="s">
        <v>307</v>
      </c>
      <c r="D69" s="31" t="s">
        <v>301</v>
      </c>
      <c r="E69" s="30" t="s">
        <v>474</v>
      </c>
      <c r="F69" s="29"/>
      <c r="G69" s="32">
        <v>4143.75</v>
      </c>
      <c r="H69" s="33" t="s">
        <v>259</v>
      </c>
      <c r="I69" s="29"/>
    </row>
    <row r="70" spans="1:11" x14ac:dyDescent="0.25">
      <c r="A70" s="28">
        <v>4</v>
      </c>
      <c r="B70" s="29"/>
      <c r="C70" s="30" t="s">
        <v>307</v>
      </c>
      <c r="D70" s="31" t="s">
        <v>301</v>
      </c>
      <c r="E70" s="30" t="s">
        <v>474</v>
      </c>
      <c r="F70" s="29"/>
      <c r="G70" s="32">
        <v>731.25</v>
      </c>
      <c r="H70" s="33" t="s">
        <v>259</v>
      </c>
      <c r="I70" s="29"/>
    </row>
    <row r="72" spans="1:11" x14ac:dyDescent="0.25">
      <c r="E72" s="135" t="s">
        <v>302</v>
      </c>
      <c r="F72" s="135"/>
      <c r="G72" s="35">
        <f>SUM(G67:G70)</f>
        <v>21875</v>
      </c>
      <c r="H72" s="111"/>
    </row>
    <row r="73" spans="1:11" x14ac:dyDescent="0.25">
      <c r="E73" s="36"/>
      <c r="F73" s="36"/>
      <c r="G73" s="16"/>
    </row>
    <row r="74" spans="1:11" ht="15.75" thickBot="1" x14ac:dyDescent="0.3">
      <c r="B74" s="21" t="s">
        <v>308</v>
      </c>
    </row>
    <row r="75" spans="1:11" ht="30" x14ac:dyDescent="0.25">
      <c r="A75" s="22" t="s">
        <v>293</v>
      </c>
      <c r="B75" s="23" t="s">
        <v>294</v>
      </c>
      <c r="C75" s="24" t="s">
        <v>295</v>
      </c>
      <c r="D75" s="25" t="s">
        <v>296</v>
      </c>
      <c r="E75" s="22" t="s">
        <v>297</v>
      </c>
      <c r="F75" s="22" t="s">
        <v>298</v>
      </c>
      <c r="G75" s="26" t="s">
        <v>299</v>
      </c>
      <c r="H75" s="24" t="s">
        <v>288</v>
      </c>
      <c r="I75" s="27" t="s">
        <v>300</v>
      </c>
      <c r="K75" s="44"/>
    </row>
    <row r="76" spans="1:11" x14ac:dyDescent="0.25">
      <c r="A76" s="28">
        <v>1</v>
      </c>
      <c r="B76" s="47"/>
      <c r="C76" s="30" t="s">
        <v>485</v>
      </c>
      <c r="D76" s="31" t="s">
        <v>301</v>
      </c>
      <c r="E76" s="30" t="s">
        <v>484</v>
      </c>
      <c r="F76" s="48"/>
      <c r="G76" s="32">
        <v>4605</v>
      </c>
      <c r="H76" s="33" t="s">
        <v>20</v>
      </c>
      <c r="I76" s="47"/>
      <c r="K76" s="44"/>
    </row>
    <row r="77" spans="1:11" x14ac:dyDescent="0.25">
      <c r="A77" s="28">
        <v>2</v>
      </c>
      <c r="B77" s="47"/>
      <c r="C77" s="30" t="s">
        <v>483</v>
      </c>
      <c r="D77" s="31" t="s">
        <v>301</v>
      </c>
      <c r="E77" s="30" t="s">
        <v>463</v>
      </c>
      <c r="F77" s="29"/>
      <c r="G77" s="32">
        <v>4230</v>
      </c>
      <c r="H77" s="33" t="s">
        <v>20</v>
      </c>
      <c r="I77" s="29"/>
    </row>
    <row r="78" spans="1:11" x14ac:dyDescent="0.25">
      <c r="A78" s="28">
        <v>4</v>
      </c>
      <c r="B78" s="47"/>
      <c r="C78" s="30" t="s">
        <v>486</v>
      </c>
      <c r="D78" s="31" t="s">
        <v>301</v>
      </c>
      <c r="E78" s="30" t="s">
        <v>463</v>
      </c>
      <c r="F78" s="29"/>
      <c r="G78" s="32">
        <v>4230</v>
      </c>
      <c r="H78" s="33" t="s">
        <v>45</v>
      </c>
      <c r="I78" s="29"/>
    </row>
    <row r="80" spans="1:11" x14ac:dyDescent="0.25">
      <c r="E80" s="135" t="s">
        <v>302</v>
      </c>
      <c r="F80" s="135"/>
      <c r="G80" s="35">
        <f>SUM(G76:G78)</f>
        <v>13065</v>
      </c>
      <c r="H80" s="111"/>
    </row>
    <row r="81" spans="1:11" x14ac:dyDescent="0.25">
      <c r="E81" s="36"/>
      <c r="F81" s="36"/>
      <c r="G81" s="16"/>
    </row>
    <row r="82" spans="1:11" x14ac:dyDescent="0.25">
      <c r="E82" s="107"/>
      <c r="F82" s="107"/>
      <c r="G82" s="16"/>
    </row>
    <row r="83" spans="1:11" x14ac:dyDescent="0.25">
      <c r="E83" s="107"/>
      <c r="F83" s="107"/>
      <c r="G83" s="16"/>
    </row>
    <row r="84" spans="1:11" ht="15.75" thickBot="1" x14ac:dyDescent="0.3">
      <c r="B84" s="21" t="s">
        <v>489</v>
      </c>
    </row>
    <row r="85" spans="1:11" ht="30" x14ac:dyDescent="0.25">
      <c r="A85" s="22" t="s">
        <v>293</v>
      </c>
      <c r="B85" s="23" t="s">
        <v>294</v>
      </c>
      <c r="C85" s="24" t="s">
        <v>295</v>
      </c>
      <c r="D85" s="25" t="s">
        <v>296</v>
      </c>
      <c r="E85" s="22" t="s">
        <v>297</v>
      </c>
      <c r="F85" s="22" t="s">
        <v>298</v>
      </c>
      <c r="G85" s="26" t="s">
        <v>299</v>
      </c>
      <c r="H85" s="24" t="s">
        <v>288</v>
      </c>
      <c r="I85" s="27" t="s">
        <v>300</v>
      </c>
      <c r="K85" s="44"/>
    </row>
    <row r="86" spans="1:11" x14ac:dyDescent="0.25">
      <c r="A86" s="28">
        <v>1</v>
      </c>
      <c r="B86" s="47"/>
      <c r="C86" s="30" t="s">
        <v>491</v>
      </c>
      <c r="D86" s="31" t="s">
        <v>301</v>
      </c>
      <c r="E86" s="30" t="s">
        <v>463</v>
      </c>
      <c r="F86" s="29"/>
      <c r="G86" s="32">
        <v>6250</v>
      </c>
      <c r="H86" s="33" t="s">
        <v>136</v>
      </c>
      <c r="I86" s="29"/>
    </row>
    <row r="87" spans="1:11" x14ac:dyDescent="0.25">
      <c r="A87" s="28">
        <v>2</v>
      </c>
      <c r="B87" s="47"/>
      <c r="C87" s="30" t="s">
        <v>493</v>
      </c>
      <c r="D87" s="50" t="s">
        <v>301</v>
      </c>
      <c r="E87" s="30" t="s">
        <v>463</v>
      </c>
      <c r="F87" s="29"/>
      <c r="G87" s="32">
        <v>4375</v>
      </c>
      <c r="H87" s="33" t="s">
        <v>136</v>
      </c>
      <c r="I87" s="29"/>
    </row>
    <row r="89" spans="1:11" x14ac:dyDescent="0.25">
      <c r="E89" s="135" t="s">
        <v>302</v>
      </c>
      <c r="F89" s="135"/>
      <c r="G89" s="35">
        <f>SUM(G86:G87)</f>
        <v>10625</v>
      </c>
      <c r="H89" s="111"/>
    </row>
    <row r="90" spans="1:11" x14ac:dyDescent="0.25">
      <c r="E90" s="107"/>
      <c r="F90" s="107"/>
      <c r="G90" s="16"/>
    </row>
    <row r="91" spans="1:11" x14ac:dyDescent="0.25">
      <c r="E91" s="107"/>
      <c r="F91" s="107"/>
      <c r="G91" s="16"/>
    </row>
    <row r="92" spans="1:11" x14ac:dyDescent="0.25">
      <c r="E92" s="107"/>
      <c r="F92" s="107"/>
      <c r="G92" s="16"/>
    </row>
    <row r="93" spans="1:11" ht="15.75" thickBot="1" x14ac:dyDescent="0.3">
      <c r="A93" s="15"/>
      <c r="B93" s="21" t="s">
        <v>309</v>
      </c>
      <c r="C93" s="16"/>
      <c r="D93" s="16"/>
      <c r="E93" s="16"/>
      <c r="F93" s="16"/>
      <c r="G93" s="16"/>
      <c r="H93" s="16"/>
      <c r="I93" s="16"/>
    </row>
    <row r="94" spans="1:11" ht="30" x14ac:dyDescent="0.25">
      <c r="A94" s="22" t="s">
        <v>293</v>
      </c>
      <c r="B94" s="23" t="s">
        <v>294</v>
      </c>
      <c r="C94" s="24" t="s">
        <v>295</v>
      </c>
      <c r="D94" s="25" t="s">
        <v>296</v>
      </c>
      <c r="E94" s="22" t="s">
        <v>297</v>
      </c>
      <c r="F94" s="22" t="s">
        <v>298</v>
      </c>
      <c r="G94" s="26" t="s">
        <v>299</v>
      </c>
      <c r="H94" s="24" t="s">
        <v>288</v>
      </c>
      <c r="I94" s="27" t="s">
        <v>300</v>
      </c>
    </row>
    <row r="95" spans="1:11" x14ac:dyDescent="0.25">
      <c r="A95" s="28">
        <v>1</v>
      </c>
      <c r="B95" s="29"/>
      <c r="C95" s="30" t="s">
        <v>461</v>
      </c>
      <c r="D95" s="31" t="s">
        <v>301</v>
      </c>
      <c r="E95" s="30" t="s">
        <v>460</v>
      </c>
      <c r="F95" s="40"/>
      <c r="G95" s="32">
        <v>4612</v>
      </c>
      <c r="H95" s="33" t="s">
        <v>253</v>
      </c>
      <c r="I95" s="41"/>
    </row>
    <row r="96" spans="1:11" x14ac:dyDescent="0.25">
      <c r="A96" s="28">
        <v>2</v>
      </c>
      <c r="B96" s="29"/>
      <c r="C96" s="30" t="s">
        <v>461</v>
      </c>
      <c r="D96" s="31" t="s">
        <v>301</v>
      </c>
      <c r="E96" s="112" t="s">
        <v>462</v>
      </c>
      <c r="F96" s="40"/>
      <c r="G96" s="32">
        <v>4418</v>
      </c>
      <c r="H96" s="113" t="s">
        <v>276</v>
      </c>
      <c r="I96" s="41"/>
    </row>
    <row r="97" spans="1:9" x14ac:dyDescent="0.25">
      <c r="A97" s="15"/>
      <c r="B97" s="16"/>
      <c r="C97" s="16"/>
      <c r="D97" s="16"/>
      <c r="E97" s="16"/>
      <c r="F97" s="16"/>
      <c r="G97" s="39"/>
      <c r="H97" s="45"/>
      <c r="I97" s="16"/>
    </row>
    <row r="98" spans="1:9" x14ac:dyDescent="0.25">
      <c r="A98" s="15"/>
      <c r="B98" s="16"/>
      <c r="C98" s="16"/>
      <c r="D98" s="16"/>
      <c r="E98" s="136" t="s">
        <v>302</v>
      </c>
      <c r="F98" s="136"/>
      <c r="G98" s="35">
        <f>SUM(G95:G96)</f>
        <v>9030</v>
      </c>
      <c r="H98" s="111"/>
      <c r="I98" s="46"/>
    </row>
    <row r="99" spans="1:9" x14ac:dyDescent="0.25">
      <c r="E99" s="43"/>
      <c r="F99" s="43"/>
      <c r="G99" s="34"/>
    </row>
    <row r="100" spans="1:9" x14ac:dyDescent="0.25">
      <c r="E100" s="43"/>
      <c r="F100" s="43"/>
      <c r="G100" s="34"/>
    </row>
    <row r="101" spans="1:9" x14ac:dyDescent="0.25">
      <c r="E101" s="43"/>
      <c r="F101" s="43"/>
      <c r="G101" s="34"/>
    </row>
    <row r="102" spans="1:9" ht="15.75" thickBot="1" x14ac:dyDescent="0.3">
      <c r="A102" s="15"/>
      <c r="B102" s="21" t="s">
        <v>310</v>
      </c>
      <c r="C102" s="16"/>
      <c r="D102" s="16"/>
      <c r="E102" s="16"/>
      <c r="F102" s="16"/>
      <c r="G102" s="16"/>
      <c r="H102" s="16"/>
      <c r="I102" s="16"/>
    </row>
    <row r="103" spans="1:9" ht="30" x14ac:dyDescent="0.25">
      <c r="A103" s="22" t="s">
        <v>293</v>
      </c>
      <c r="B103" s="23" t="s">
        <v>294</v>
      </c>
      <c r="C103" s="24" t="s">
        <v>295</v>
      </c>
      <c r="D103" s="25" t="s">
        <v>296</v>
      </c>
      <c r="E103" s="22" t="s">
        <v>297</v>
      </c>
      <c r="F103" s="22" t="s">
        <v>298</v>
      </c>
      <c r="G103" s="26" t="s">
        <v>299</v>
      </c>
      <c r="H103" s="24" t="s">
        <v>288</v>
      </c>
      <c r="I103" s="27" t="s">
        <v>300</v>
      </c>
    </row>
    <row r="104" spans="1:9" x14ac:dyDescent="0.25">
      <c r="A104" s="28">
        <v>1</v>
      </c>
      <c r="B104" s="29"/>
      <c r="C104" s="30"/>
      <c r="D104" s="31" t="s">
        <v>301</v>
      </c>
      <c r="E104" s="30"/>
      <c r="F104" s="40"/>
      <c r="G104" s="32"/>
      <c r="H104" s="33"/>
      <c r="I104" s="41"/>
    </row>
    <row r="105" spans="1:9" x14ac:dyDescent="0.25">
      <c r="E105" s="43"/>
      <c r="F105" s="43"/>
      <c r="G105" s="34"/>
    </row>
    <row r="106" spans="1:9" x14ac:dyDescent="0.25">
      <c r="E106" s="136" t="s">
        <v>302</v>
      </c>
      <c r="F106" s="136"/>
      <c r="G106" s="35">
        <f>SUM(G104:G104)</f>
        <v>0</v>
      </c>
    </row>
    <row r="107" spans="1:9" x14ac:dyDescent="0.25">
      <c r="E107" s="43"/>
      <c r="F107" s="43"/>
    </row>
    <row r="108" spans="1:9" x14ac:dyDescent="0.25">
      <c r="E108" s="43"/>
      <c r="F108" s="43"/>
    </row>
    <row r="109" spans="1:9" ht="15.75" thickBot="1" x14ac:dyDescent="0.3">
      <c r="B109" s="21" t="s">
        <v>311</v>
      </c>
      <c r="E109" s="43"/>
      <c r="F109" s="43"/>
    </row>
    <row r="110" spans="1:9" ht="30" x14ac:dyDescent="0.25">
      <c r="A110" s="22" t="s">
        <v>293</v>
      </c>
      <c r="B110" s="23" t="s">
        <v>294</v>
      </c>
      <c r="C110" s="24" t="s">
        <v>295</v>
      </c>
      <c r="D110" s="25" t="s">
        <v>296</v>
      </c>
      <c r="E110" s="22" t="s">
        <v>297</v>
      </c>
      <c r="F110" s="22" t="s">
        <v>298</v>
      </c>
      <c r="G110" s="26" t="s">
        <v>299</v>
      </c>
      <c r="H110" s="24" t="s">
        <v>288</v>
      </c>
      <c r="I110" s="27" t="s">
        <v>300</v>
      </c>
    </row>
    <row r="111" spans="1:9" x14ac:dyDescent="0.25">
      <c r="A111" s="28">
        <v>1</v>
      </c>
      <c r="B111" s="29"/>
      <c r="C111" s="30" t="s">
        <v>475</v>
      </c>
      <c r="D111" s="31" t="s">
        <v>301</v>
      </c>
      <c r="E111" s="31" t="s">
        <v>462</v>
      </c>
      <c r="F111" s="40"/>
      <c r="G111" s="32">
        <v>6555</v>
      </c>
      <c r="H111" s="33" t="s">
        <v>20</v>
      </c>
      <c r="I111" s="41"/>
    </row>
    <row r="112" spans="1:9" x14ac:dyDescent="0.25">
      <c r="A112" s="28">
        <v>2</v>
      </c>
      <c r="B112" s="29"/>
      <c r="C112" s="30" t="s">
        <v>476</v>
      </c>
      <c r="D112" s="31" t="s">
        <v>301</v>
      </c>
      <c r="E112" s="31" t="s">
        <v>463</v>
      </c>
      <c r="F112" s="40"/>
      <c r="G112" s="32">
        <v>4200</v>
      </c>
      <c r="H112" s="33" t="s">
        <v>45</v>
      </c>
      <c r="I112" s="41"/>
    </row>
    <row r="113" spans="1:9" x14ac:dyDescent="0.25">
      <c r="A113" s="28">
        <v>3</v>
      </c>
      <c r="B113" s="29"/>
      <c r="C113" s="30" t="s">
        <v>476</v>
      </c>
      <c r="D113" s="31" t="s">
        <v>301</v>
      </c>
      <c r="E113" s="31" t="s">
        <v>463</v>
      </c>
      <c r="F113" s="40"/>
      <c r="G113" s="32">
        <v>30</v>
      </c>
      <c r="H113" s="33" t="s">
        <v>74</v>
      </c>
      <c r="I113" s="41"/>
    </row>
    <row r="114" spans="1:9" x14ac:dyDescent="0.25">
      <c r="A114" s="28">
        <v>4</v>
      </c>
      <c r="B114" s="29"/>
      <c r="C114" s="30" t="s">
        <v>477</v>
      </c>
      <c r="D114" s="31" t="s">
        <v>301</v>
      </c>
      <c r="E114" s="31" t="s">
        <v>463</v>
      </c>
      <c r="F114" s="40"/>
      <c r="G114" s="32">
        <v>2500</v>
      </c>
      <c r="H114" s="33" t="s">
        <v>74</v>
      </c>
      <c r="I114" s="41"/>
    </row>
    <row r="115" spans="1:9" x14ac:dyDescent="0.25">
      <c r="A115" s="28">
        <v>5</v>
      </c>
      <c r="B115" s="29"/>
      <c r="C115" s="30" t="s">
        <v>477</v>
      </c>
      <c r="D115" s="31" t="s">
        <v>301</v>
      </c>
      <c r="E115" s="31" t="s">
        <v>463</v>
      </c>
      <c r="F115" s="40"/>
      <c r="G115" s="32">
        <v>200</v>
      </c>
      <c r="H115" s="33" t="s">
        <v>202</v>
      </c>
      <c r="I115" s="41"/>
    </row>
    <row r="116" spans="1:9" x14ac:dyDescent="0.25">
      <c r="E116" s="43"/>
      <c r="F116" s="43"/>
      <c r="G116" s="34"/>
    </row>
    <row r="117" spans="1:9" x14ac:dyDescent="0.25">
      <c r="E117" s="136" t="s">
        <v>302</v>
      </c>
      <c r="F117" s="136"/>
      <c r="G117" s="35">
        <f>SUM(G111:G115)</f>
        <v>13485</v>
      </c>
      <c r="H117" s="111"/>
    </row>
    <row r="118" spans="1:9" x14ac:dyDescent="0.25">
      <c r="E118" s="43"/>
      <c r="F118" s="43"/>
      <c r="G118" s="34"/>
    </row>
    <row r="119" spans="1:9" x14ac:dyDescent="0.25">
      <c r="E119" s="43"/>
      <c r="F119" s="43"/>
      <c r="G119" s="34"/>
    </row>
    <row r="120" spans="1:9" x14ac:dyDescent="0.25">
      <c r="E120" s="43"/>
      <c r="F120" s="43"/>
      <c r="G120" s="34"/>
    </row>
    <row r="121" spans="1:9" x14ac:dyDescent="0.25">
      <c r="E121" s="106"/>
      <c r="F121" s="106"/>
      <c r="G121" s="34"/>
    </row>
    <row r="122" spans="1:9" x14ac:dyDescent="0.25">
      <c r="E122" s="106"/>
      <c r="F122" s="106"/>
      <c r="G122" s="34"/>
    </row>
    <row r="123" spans="1:9" ht="15.75" thickBot="1" x14ac:dyDescent="0.3">
      <c r="A123" s="15"/>
      <c r="B123" s="21" t="s">
        <v>495</v>
      </c>
      <c r="C123" s="16"/>
      <c r="D123" s="16"/>
      <c r="E123" s="16"/>
      <c r="F123" s="16"/>
      <c r="G123" s="16"/>
      <c r="H123" s="16"/>
      <c r="I123" s="16"/>
    </row>
    <row r="124" spans="1:9" ht="30" x14ac:dyDescent="0.25">
      <c r="A124" s="22" t="s">
        <v>293</v>
      </c>
      <c r="B124" s="23" t="s">
        <v>294</v>
      </c>
      <c r="C124" s="24" t="s">
        <v>295</v>
      </c>
      <c r="D124" s="25" t="s">
        <v>296</v>
      </c>
      <c r="E124" s="22" t="s">
        <v>297</v>
      </c>
      <c r="F124" s="22" t="s">
        <v>298</v>
      </c>
      <c r="G124" s="26" t="s">
        <v>299</v>
      </c>
      <c r="H124" s="24" t="s">
        <v>288</v>
      </c>
      <c r="I124" s="27" t="s">
        <v>300</v>
      </c>
    </row>
    <row r="125" spans="1:9" x14ac:dyDescent="0.25">
      <c r="A125" s="28">
        <v>1</v>
      </c>
      <c r="B125" s="29"/>
      <c r="C125" s="30" t="s">
        <v>496</v>
      </c>
      <c r="D125" s="31" t="s">
        <v>301</v>
      </c>
      <c r="E125" s="30" t="s">
        <v>463</v>
      </c>
      <c r="F125" s="29"/>
      <c r="G125" s="32">
        <v>3937.5</v>
      </c>
      <c r="H125" s="33" t="s">
        <v>74</v>
      </c>
      <c r="I125" s="41"/>
    </row>
    <row r="126" spans="1:9" x14ac:dyDescent="0.25">
      <c r="A126" s="28">
        <v>2</v>
      </c>
      <c r="B126" s="47"/>
      <c r="C126" s="30" t="s">
        <v>494</v>
      </c>
      <c r="D126" s="31" t="s">
        <v>301</v>
      </c>
      <c r="E126" s="30" t="s">
        <v>463</v>
      </c>
      <c r="F126" s="48"/>
      <c r="G126" s="32">
        <v>6250</v>
      </c>
      <c r="H126" s="33" t="s">
        <v>119</v>
      </c>
      <c r="I126" s="41"/>
    </row>
    <row r="127" spans="1:9" x14ac:dyDescent="0.25">
      <c r="E127" s="106"/>
      <c r="F127" s="106"/>
      <c r="G127" s="34"/>
    </row>
    <row r="128" spans="1:9" x14ac:dyDescent="0.25">
      <c r="E128" s="136" t="s">
        <v>302</v>
      </c>
      <c r="F128" s="136"/>
      <c r="G128" s="35">
        <f>SUM(G125:G126)</f>
        <v>10187.5</v>
      </c>
      <c r="H128" s="111"/>
    </row>
    <row r="129" spans="1:9" x14ac:dyDescent="0.25">
      <c r="E129" s="106"/>
      <c r="F129" s="106"/>
      <c r="G129" s="34"/>
    </row>
    <row r="130" spans="1:9" x14ac:dyDescent="0.25">
      <c r="E130" s="106"/>
      <c r="F130" s="106"/>
      <c r="G130" s="34"/>
    </row>
    <row r="131" spans="1:9" x14ac:dyDescent="0.25">
      <c r="E131" s="43"/>
      <c r="F131" s="43"/>
      <c r="G131" s="34"/>
    </row>
    <row r="132" spans="1:9" x14ac:dyDescent="0.25">
      <c r="E132" s="43"/>
      <c r="F132" s="43"/>
      <c r="G132" s="34"/>
    </row>
    <row r="133" spans="1:9" ht="15.75" thickBot="1" x14ac:dyDescent="0.3">
      <c r="A133" s="15"/>
      <c r="B133" s="21" t="s">
        <v>504</v>
      </c>
      <c r="C133" s="16"/>
      <c r="D133" s="16"/>
      <c r="E133" s="16"/>
      <c r="F133" s="16"/>
      <c r="G133" s="16"/>
      <c r="H133" s="16"/>
      <c r="I133" s="16"/>
    </row>
    <row r="134" spans="1:9" ht="30" x14ac:dyDescent="0.25">
      <c r="A134" s="22" t="s">
        <v>293</v>
      </c>
      <c r="B134" s="23" t="s">
        <v>294</v>
      </c>
      <c r="C134" s="24" t="s">
        <v>295</v>
      </c>
      <c r="D134" s="25" t="s">
        <v>296</v>
      </c>
      <c r="E134" s="22" t="s">
        <v>297</v>
      </c>
      <c r="F134" s="22" t="s">
        <v>298</v>
      </c>
      <c r="G134" s="26" t="s">
        <v>299</v>
      </c>
      <c r="H134" s="24" t="s">
        <v>288</v>
      </c>
      <c r="I134" s="27" t="s">
        <v>300</v>
      </c>
    </row>
    <row r="135" spans="1:9" x14ac:dyDescent="0.25">
      <c r="A135" s="28">
        <v>1</v>
      </c>
      <c r="B135" s="29"/>
      <c r="C135" s="30" t="s">
        <v>312</v>
      </c>
      <c r="D135" s="31" t="s">
        <v>301</v>
      </c>
      <c r="E135" s="114" t="s">
        <v>463</v>
      </c>
      <c r="F135" s="29"/>
      <c r="G135" s="32">
        <v>1318</v>
      </c>
      <c r="H135" s="33" t="s">
        <v>202</v>
      </c>
      <c r="I135" s="41"/>
    </row>
    <row r="136" spans="1:9" x14ac:dyDescent="0.25">
      <c r="E136" s="43"/>
      <c r="F136" s="43"/>
      <c r="G136" s="34"/>
    </row>
    <row r="137" spans="1:9" x14ac:dyDescent="0.25">
      <c r="E137" s="136" t="s">
        <v>302</v>
      </c>
      <c r="F137" s="136"/>
      <c r="G137" s="35">
        <f>SUM(G135)</f>
        <v>1318</v>
      </c>
      <c r="H137" s="111"/>
    </row>
    <row r="138" spans="1:9" x14ac:dyDescent="0.25">
      <c r="E138" s="43"/>
      <c r="F138" s="43"/>
      <c r="G138" s="34"/>
    </row>
    <row r="139" spans="1:9" x14ac:dyDescent="0.25">
      <c r="E139" s="43"/>
      <c r="F139" s="43"/>
      <c r="G139" s="34"/>
    </row>
    <row r="140" spans="1:9" x14ac:dyDescent="0.25">
      <c r="G140" s="44"/>
    </row>
    <row r="142" spans="1:9" x14ac:dyDescent="0.25">
      <c r="G142" s="44"/>
    </row>
    <row r="145" spans="1:9" ht="15.75" thickBot="1" x14ac:dyDescent="0.3">
      <c r="A145" s="15"/>
      <c r="B145" s="21" t="s">
        <v>313</v>
      </c>
      <c r="C145" s="16"/>
      <c r="D145" s="16"/>
      <c r="E145" s="16"/>
      <c r="F145" s="16"/>
      <c r="G145" s="16"/>
      <c r="H145" s="16"/>
      <c r="I145" s="16"/>
    </row>
    <row r="146" spans="1:9" ht="30" x14ac:dyDescent="0.25">
      <c r="A146" s="22" t="s">
        <v>293</v>
      </c>
      <c r="B146" s="23" t="s">
        <v>294</v>
      </c>
      <c r="C146" s="24" t="s">
        <v>295</v>
      </c>
      <c r="D146" s="25" t="s">
        <v>296</v>
      </c>
      <c r="E146" s="22" t="s">
        <v>297</v>
      </c>
      <c r="F146" s="22" t="s">
        <v>298</v>
      </c>
      <c r="G146" s="26" t="s">
        <v>299</v>
      </c>
      <c r="H146" s="24" t="s">
        <v>288</v>
      </c>
      <c r="I146" s="27" t="s">
        <v>300</v>
      </c>
    </row>
    <row r="147" spans="1:9" x14ac:dyDescent="0.25">
      <c r="A147" s="28">
        <v>1</v>
      </c>
      <c r="B147" s="29"/>
      <c r="C147" s="41" t="s">
        <v>494</v>
      </c>
      <c r="D147" s="41"/>
      <c r="E147" s="41"/>
      <c r="F147" s="31"/>
      <c r="G147" s="32">
        <v>3500</v>
      </c>
      <c r="H147" s="33" t="s">
        <v>119</v>
      </c>
      <c r="I147" s="41"/>
    </row>
    <row r="148" spans="1:9" x14ac:dyDescent="0.25">
      <c r="A148" s="28">
        <v>2</v>
      </c>
      <c r="B148" s="29"/>
      <c r="C148" s="41" t="s">
        <v>491</v>
      </c>
      <c r="D148" s="41"/>
      <c r="E148" s="41"/>
      <c r="F148" s="31"/>
      <c r="G148" s="32">
        <v>3500</v>
      </c>
      <c r="H148" s="33" t="s">
        <v>136</v>
      </c>
      <c r="I148" s="41"/>
    </row>
    <row r="149" spans="1:9" x14ac:dyDescent="0.25">
      <c r="A149" s="28">
        <v>3</v>
      </c>
      <c r="B149" s="29"/>
      <c r="C149" s="41" t="s">
        <v>493</v>
      </c>
      <c r="D149" s="41"/>
      <c r="E149" s="41"/>
      <c r="F149" s="31"/>
      <c r="G149" s="32">
        <v>3500</v>
      </c>
      <c r="H149" s="33" t="s">
        <v>136</v>
      </c>
      <c r="I149" s="41"/>
    </row>
    <row r="150" spans="1:9" x14ac:dyDescent="0.25">
      <c r="E150" s="43"/>
      <c r="F150" s="43"/>
    </row>
    <row r="151" spans="1:9" x14ac:dyDescent="0.25">
      <c r="E151" s="136" t="s">
        <v>302</v>
      </c>
      <c r="F151" s="136"/>
      <c r="G151" s="35">
        <f>SUM(G147:G149)</f>
        <v>10500</v>
      </c>
      <c r="I151" s="51"/>
    </row>
    <row r="155" spans="1:9" x14ac:dyDescent="0.25">
      <c r="G155" s="44"/>
    </row>
    <row r="158" spans="1:9" ht="15.75" thickBot="1" x14ac:dyDescent="0.3">
      <c r="A158" s="15"/>
      <c r="B158" s="21" t="s">
        <v>315</v>
      </c>
      <c r="C158" s="16"/>
      <c r="D158" s="16"/>
      <c r="E158" s="16"/>
      <c r="F158" s="16"/>
      <c r="G158" s="16"/>
      <c r="H158" s="16"/>
      <c r="I158" s="16"/>
    </row>
    <row r="159" spans="1:9" ht="30" x14ac:dyDescent="0.25">
      <c r="A159" s="22" t="s">
        <v>293</v>
      </c>
      <c r="B159" s="23" t="s">
        <v>294</v>
      </c>
      <c r="C159" s="24" t="s">
        <v>295</v>
      </c>
      <c r="D159" s="25" t="s">
        <v>296</v>
      </c>
      <c r="E159" s="22" t="s">
        <v>297</v>
      </c>
      <c r="F159" s="22" t="s">
        <v>298</v>
      </c>
      <c r="G159" s="26" t="s">
        <v>299</v>
      </c>
      <c r="H159" s="24" t="s">
        <v>288</v>
      </c>
      <c r="I159" s="27" t="s">
        <v>316</v>
      </c>
    </row>
    <row r="160" spans="1:9" x14ac:dyDescent="0.25">
      <c r="A160" s="28">
        <v>1</v>
      </c>
      <c r="B160" s="29"/>
      <c r="C160" s="31" t="s">
        <v>443</v>
      </c>
      <c r="D160" s="31" t="s">
        <v>442</v>
      </c>
      <c r="E160" s="31" t="s">
        <v>469</v>
      </c>
      <c r="F160" s="40"/>
      <c r="G160" s="32">
        <v>9500</v>
      </c>
      <c r="H160" s="33" t="s">
        <v>149</v>
      </c>
      <c r="I160" s="32">
        <v>3800</v>
      </c>
    </row>
    <row r="161" spans="1:9" x14ac:dyDescent="0.25">
      <c r="A161" s="28">
        <v>2</v>
      </c>
      <c r="B161" s="29"/>
      <c r="C161" s="31" t="s">
        <v>447</v>
      </c>
      <c r="D161" s="31" t="s">
        <v>446</v>
      </c>
      <c r="E161" s="31" t="s">
        <v>315</v>
      </c>
      <c r="F161" s="40"/>
      <c r="G161" s="32">
        <v>9500</v>
      </c>
      <c r="H161" s="33" t="s">
        <v>149</v>
      </c>
      <c r="I161" s="32">
        <v>3800</v>
      </c>
    </row>
    <row r="162" spans="1:9" x14ac:dyDescent="0.25">
      <c r="A162" s="28">
        <v>3</v>
      </c>
      <c r="B162" s="29"/>
      <c r="C162" s="31" t="s">
        <v>453</v>
      </c>
      <c r="D162" s="31" t="s">
        <v>452</v>
      </c>
      <c r="E162" s="31" t="s">
        <v>315</v>
      </c>
      <c r="F162" s="40"/>
      <c r="G162" s="32">
        <v>9500</v>
      </c>
      <c r="H162" s="33" t="s">
        <v>149</v>
      </c>
      <c r="I162" s="32">
        <v>3800</v>
      </c>
    </row>
    <row r="163" spans="1:9" x14ac:dyDescent="0.25">
      <c r="A163" s="28">
        <v>4</v>
      </c>
      <c r="B163" s="29"/>
      <c r="C163" s="31" t="s">
        <v>467</v>
      </c>
      <c r="D163" s="31" t="s">
        <v>317</v>
      </c>
      <c r="E163" s="31" t="s">
        <v>468</v>
      </c>
      <c r="F163" s="40"/>
      <c r="G163" s="32">
        <v>13500</v>
      </c>
      <c r="H163" s="33" t="s">
        <v>168</v>
      </c>
      <c r="I163" s="32">
        <v>6000</v>
      </c>
    </row>
    <row r="164" spans="1:9" x14ac:dyDescent="0.25">
      <c r="A164" s="28">
        <v>5</v>
      </c>
      <c r="B164" s="29"/>
      <c r="C164" s="31" t="s">
        <v>470</v>
      </c>
      <c r="D164" s="31" t="s">
        <v>317</v>
      </c>
      <c r="E164" s="31" t="s">
        <v>469</v>
      </c>
      <c r="F164" s="40"/>
      <c r="G164" s="32">
        <v>9500</v>
      </c>
      <c r="H164" s="33" t="s">
        <v>188</v>
      </c>
      <c r="I164" s="32">
        <v>3800</v>
      </c>
    </row>
    <row r="165" spans="1:9" x14ac:dyDescent="0.25">
      <c r="A165" s="28">
        <v>6</v>
      </c>
      <c r="B165" s="29"/>
      <c r="C165" s="31" t="s">
        <v>445</v>
      </c>
      <c r="D165" s="31" t="s">
        <v>444</v>
      </c>
      <c r="E165" s="31" t="s">
        <v>315</v>
      </c>
      <c r="F165" s="40"/>
      <c r="G165" s="32">
        <v>9500</v>
      </c>
      <c r="H165" s="33" t="s">
        <v>188</v>
      </c>
      <c r="I165" s="32">
        <v>3800</v>
      </c>
    </row>
    <row r="166" spans="1:9" x14ac:dyDescent="0.25">
      <c r="A166" s="28">
        <v>7</v>
      </c>
      <c r="B166" s="29"/>
      <c r="C166" s="31" t="s">
        <v>471</v>
      </c>
      <c r="D166" s="31" t="s">
        <v>317</v>
      </c>
      <c r="E166" s="31" t="s">
        <v>469</v>
      </c>
      <c r="F166" s="40"/>
      <c r="G166" s="32">
        <v>9500</v>
      </c>
      <c r="H166" s="33" t="s">
        <v>188</v>
      </c>
      <c r="I166" s="32">
        <v>3800</v>
      </c>
    </row>
    <row r="167" spans="1:9" x14ac:dyDescent="0.25">
      <c r="A167" s="28">
        <v>8</v>
      </c>
      <c r="B167" s="29"/>
      <c r="C167" s="31" t="s">
        <v>451</v>
      </c>
      <c r="D167" s="31" t="s">
        <v>450</v>
      </c>
      <c r="E167" s="31" t="s">
        <v>315</v>
      </c>
      <c r="F167" s="40"/>
      <c r="G167" s="32">
        <v>9500</v>
      </c>
      <c r="H167" s="33" t="s">
        <v>202</v>
      </c>
      <c r="I167" s="32">
        <v>3800</v>
      </c>
    </row>
    <row r="168" spans="1:9" x14ac:dyDescent="0.25">
      <c r="A168" s="28">
        <v>9</v>
      </c>
      <c r="B168" s="29"/>
      <c r="C168" s="31" t="s">
        <v>449</v>
      </c>
      <c r="D168" s="31" t="s">
        <v>448</v>
      </c>
      <c r="E168" s="31" t="s">
        <v>315</v>
      </c>
      <c r="F168" s="40"/>
      <c r="G168" s="32">
        <v>9000</v>
      </c>
      <c r="H168" s="33" t="s">
        <v>217</v>
      </c>
      <c r="I168" s="32">
        <v>3800</v>
      </c>
    </row>
    <row r="169" spans="1:9" x14ac:dyDescent="0.25">
      <c r="A169" s="28">
        <v>10</v>
      </c>
      <c r="B169" s="29"/>
      <c r="C169" s="50" t="s">
        <v>449</v>
      </c>
      <c r="D169" s="31" t="s">
        <v>448</v>
      </c>
      <c r="E169" s="31" t="s">
        <v>315</v>
      </c>
      <c r="F169" s="40"/>
      <c r="G169" s="32">
        <v>500</v>
      </c>
      <c r="H169" s="33" t="s">
        <v>217</v>
      </c>
      <c r="I169" s="32"/>
    </row>
    <row r="170" spans="1:9" x14ac:dyDescent="0.25">
      <c r="A170" s="28">
        <v>11</v>
      </c>
      <c r="B170" s="29"/>
      <c r="C170" s="50" t="s">
        <v>455</v>
      </c>
      <c r="D170" s="31" t="s">
        <v>454</v>
      </c>
      <c r="E170" s="31" t="s">
        <v>315</v>
      </c>
      <c r="F170" s="40"/>
      <c r="G170" s="32">
        <v>9500</v>
      </c>
      <c r="H170" s="33" t="s">
        <v>229</v>
      </c>
      <c r="I170" s="32">
        <v>3800</v>
      </c>
    </row>
    <row r="171" spans="1:9" x14ac:dyDescent="0.25">
      <c r="A171" s="28">
        <v>12</v>
      </c>
      <c r="B171" s="29"/>
      <c r="C171" s="50" t="s">
        <v>456</v>
      </c>
      <c r="D171" s="31" t="s">
        <v>348</v>
      </c>
      <c r="E171" s="31" t="s">
        <v>315</v>
      </c>
      <c r="F171" s="40"/>
      <c r="G171" s="32">
        <v>9500</v>
      </c>
      <c r="H171" s="33" t="s">
        <v>229</v>
      </c>
      <c r="I171" s="32">
        <v>3800</v>
      </c>
    </row>
    <row r="172" spans="1:9" x14ac:dyDescent="0.25">
      <c r="E172" s="43"/>
      <c r="F172" s="43"/>
    </row>
    <row r="173" spans="1:9" x14ac:dyDescent="0.25">
      <c r="E173" s="136" t="s">
        <v>302</v>
      </c>
      <c r="F173" s="136"/>
      <c r="G173" s="35">
        <f>SUM(G160:G171)</f>
        <v>108500</v>
      </c>
      <c r="I173" s="35">
        <f>SUM(I160:I171)</f>
        <v>44000</v>
      </c>
    </row>
    <row r="180" spans="1:9" ht="15.75" thickBot="1" x14ac:dyDescent="0.3">
      <c r="A180" s="15"/>
      <c r="B180" s="21" t="s">
        <v>318</v>
      </c>
      <c r="C180" s="16"/>
      <c r="D180" s="16"/>
      <c r="E180" s="16"/>
      <c r="F180" s="16"/>
      <c r="G180" s="16"/>
      <c r="H180" s="16"/>
      <c r="I180" s="16"/>
    </row>
    <row r="181" spans="1:9" ht="30" x14ac:dyDescent="0.25">
      <c r="A181" s="22" t="s">
        <v>293</v>
      </c>
      <c r="B181" s="23" t="s">
        <v>294</v>
      </c>
      <c r="C181" s="24" t="s">
        <v>295</v>
      </c>
      <c r="D181" s="25" t="s">
        <v>296</v>
      </c>
      <c r="E181" s="22" t="s">
        <v>297</v>
      </c>
      <c r="F181" s="22" t="s">
        <v>298</v>
      </c>
      <c r="G181" s="26" t="s">
        <v>299</v>
      </c>
      <c r="H181" s="24" t="s">
        <v>288</v>
      </c>
      <c r="I181" s="27" t="s">
        <v>300</v>
      </c>
    </row>
    <row r="182" spans="1:9" x14ac:dyDescent="0.25">
      <c r="A182" s="28">
        <v>1</v>
      </c>
      <c r="B182" s="29"/>
      <c r="C182" s="31" t="s">
        <v>443</v>
      </c>
      <c r="D182" s="31" t="s">
        <v>442</v>
      </c>
      <c r="E182" s="31" t="s">
        <v>319</v>
      </c>
      <c r="F182" s="40"/>
      <c r="G182" s="32">
        <v>1100</v>
      </c>
      <c r="H182" s="33" t="s">
        <v>119</v>
      </c>
      <c r="I182" s="41"/>
    </row>
    <row r="183" spans="1:9" x14ac:dyDescent="0.25">
      <c r="A183" s="28">
        <v>2</v>
      </c>
      <c r="B183" s="29"/>
      <c r="C183" s="31" t="s">
        <v>453</v>
      </c>
      <c r="D183" s="31" t="s">
        <v>452</v>
      </c>
      <c r="E183" s="31" t="s">
        <v>319</v>
      </c>
      <c r="F183" s="40"/>
      <c r="G183" s="32">
        <v>1100</v>
      </c>
      <c r="H183" s="49" t="s">
        <v>149</v>
      </c>
      <c r="I183" s="41"/>
    </row>
    <row r="184" spans="1:9" x14ac:dyDescent="0.25">
      <c r="A184" s="28">
        <v>3</v>
      </c>
      <c r="B184" s="29"/>
      <c r="C184" s="31" t="s">
        <v>447</v>
      </c>
      <c r="D184" s="31" t="s">
        <v>446</v>
      </c>
      <c r="E184" s="31" t="s">
        <v>319</v>
      </c>
      <c r="F184" s="40"/>
      <c r="G184" s="32">
        <v>280</v>
      </c>
      <c r="H184" s="33" t="s">
        <v>149</v>
      </c>
      <c r="I184" s="41"/>
    </row>
    <row r="185" spans="1:9" x14ac:dyDescent="0.25">
      <c r="A185" s="28">
        <v>4</v>
      </c>
      <c r="B185" s="29"/>
      <c r="C185" s="31" t="s">
        <v>467</v>
      </c>
      <c r="D185" s="31" t="s">
        <v>317</v>
      </c>
      <c r="E185" s="31" t="s">
        <v>319</v>
      </c>
      <c r="F185" s="40"/>
      <c r="G185" s="32">
        <v>1100</v>
      </c>
      <c r="H185" s="33" t="s">
        <v>168</v>
      </c>
      <c r="I185" s="41"/>
    </row>
    <row r="186" spans="1:9" x14ac:dyDescent="0.25">
      <c r="A186" s="28">
        <v>5</v>
      </c>
      <c r="B186" s="29"/>
      <c r="C186" s="31" t="s">
        <v>471</v>
      </c>
      <c r="D186" s="31" t="s">
        <v>317</v>
      </c>
      <c r="E186" s="31" t="s">
        <v>319</v>
      </c>
      <c r="F186" s="40"/>
      <c r="G186" s="32">
        <v>1100</v>
      </c>
      <c r="H186" s="33" t="s">
        <v>188</v>
      </c>
      <c r="I186" s="41"/>
    </row>
    <row r="187" spans="1:9" x14ac:dyDescent="0.25">
      <c r="A187" s="28">
        <v>6</v>
      </c>
      <c r="B187" s="29"/>
      <c r="C187" s="31" t="s">
        <v>451</v>
      </c>
      <c r="D187" s="31" t="s">
        <v>450</v>
      </c>
      <c r="E187" s="31" t="s">
        <v>319</v>
      </c>
      <c r="F187" s="40"/>
      <c r="G187" s="32">
        <v>1100</v>
      </c>
      <c r="H187" s="33" t="s">
        <v>202</v>
      </c>
      <c r="I187" s="41"/>
    </row>
    <row r="188" spans="1:9" x14ac:dyDescent="0.25">
      <c r="A188" s="28">
        <v>7</v>
      </c>
      <c r="B188" s="29"/>
      <c r="C188" s="31" t="s">
        <v>449</v>
      </c>
      <c r="D188" s="31" t="s">
        <v>448</v>
      </c>
      <c r="E188" s="31" t="s">
        <v>319</v>
      </c>
      <c r="F188" s="40"/>
      <c r="G188" s="32">
        <v>1100</v>
      </c>
      <c r="H188" s="33" t="s">
        <v>217</v>
      </c>
      <c r="I188" s="41"/>
    </row>
    <row r="189" spans="1:9" x14ac:dyDescent="0.25">
      <c r="A189" s="28">
        <v>8</v>
      </c>
      <c r="B189" s="29"/>
      <c r="C189" s="31" t="s">
        <v>455</v>
      </c>
      <c r="D189" s="31" t="s">
        <v>454</v>
      </c>
      <c r="E189" s="31" t="s">
        <v>319</v>
      </c>
      <c r="F189" s="40"/>
      <c r="G189" s="32">
        <v>1100</v>
      </c>
      <c r="H189" s="33" t="s">
        <v>229</v>
      </c>
      <c r="I189" s="41"/>
    </row>
    <row r="190" spans="1:9" x14ac:dyDescent="0.25">
      <c r="A190" s="28">
        <v>9</v>
      </c>
      <c r="B190" s="29"/>
      <c r="C190" s="31" t="s">
        <v>456</v>
      </c>
      <c r="D190" s="31" t="s">
        <v>348</v>
      </c>
      <c r="E190" s="31" t="s">
        <v>319</v>
      </c>
      <c r="F190" s="40"/>
      <c r="G190" s="32">
        <v>1100</v>
      </c>
      <c r="H190" s="33" t="s">
        <v>229</v>
      </c>
      <c r="I190" s="41"/>
    </row>
    <row r="191" spans="1:9" x14ac:dyDescent="0.25">
      <c r="E191" s="43"/>
      <c r="F191" s="43"/>
    </row>
    <row r="192" spans="1:9" x14ac:dyDescent="0.25">
      <c r="E192" s="136" t="s">
        <v>302</v>
      </c>
      <c r="F192" s="136"/>
      <c r="G192" s="35">
        <f>SUM(G182:G190)</f>
        <v>9080</v>
      </c>
    </row>
    <row r="195" spans="7:7" x14ac:dyDescent="0.25">
      <c r="G195" s="44"/>
    </row>
    <row r="202" spans="7:7" x14ac:dyDescent="0.25">
      <c r="G202" s="44">
        <f>+G17+G26+G36+G44+G60+G72+G80+G89+G98+G117+G128+G137+G151+G173+G192</f>
        <v>308602.5</v>
      </c>
    </row>
    <row r="203" spans="7:7" x14ac:dyDescent="0.25">
      <c r="G203" s="44">
        <v>308602.5</v>
      </c>
    </row>
    <row r="204" spans="7:7" x14ac:dyDescent="0.25">
      <c r="G204" s="44">
        <f>G202-G203</f>
        <v>0</v>
      </c>
    </row>
    <row r="207" spans="7:7" x14ac:dyDescent="0.25">
      <c r="G207" s="44"/>
    </row>
    <row r="209" spans="7:7" x14ac:dyDescent="0.25">
      <c r="G209" s="44"/>
    </row>
  </sheetData>
  <mergeCells count="17">
    <mergeCell ref="E173:F173"/>
    <mergeCell ref="E192:F192"/>
    <mergeCell ref="E80:F80"/>
    <mergeCell ref="E98:F98"/>
    <mergeCell ref="E106:F106"/>
    <mergeCell ref="E117:F117"/>
    <mergeCell ref="E137:F137"/>
    <mergeCell ref="E151:F151"/>
    <mergeCell ref="E89:F89"/>
    <mergeCell ref="E128:F128"/>
    <mergeCell ref="E72:F72"/>
    <mergeCell ref="E17:F17"/>
    <mergeCell ref="E26:F26"/>
    <mergeCell ref="E44:F44"/>
    <mergeCell ref="E50:F50"/>
    <mergeCell ref="E36:F36"/>
    <mergeCell ref="E60:F6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1"/>
  <sheetViews>
    <sheetView topLeftCell="C37" workbookViewId="0">
      <selection activeCell="E50" sqref="E50"/>
    </sheetView>
  </sheetViews>
  <sheetFormatPr baseColWidth="10" defaultRowHeight="12.75" x14ac:dyDescent="0.2"/>
  <cols>
    <col min="8" max="8" width="11.42578125" style="13"/>
    <col min="16" max="16" width="31" customWidth="1"/>
  </cols>
  <sheetData>
    <row r="1" spans="1:19" s="7" customFormat="1" ht="29.25" customHeight="1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14" t="s">
        <v>284</v>
      </c>
      <c r="R1" s="14" t="s">
        <v>285</v>
      </c>
      <c r="S1" s="14" t="s">
        <v>286</v>
      </c>
    </row>
    <row r="2" spans="1:19" s="7" customFormat="1" x14ac:dyDescent="0.2">
      <c r="A2" s="8" t="s">
        <v>16</v>
      </c>
      <c r="B2" s="9" t="s">
        <v>17</v>
      </c>
      <c r="C2" s="9" t="s">
        <v>18</v>
      </c>
      <c r="D2" s="9" t="s">
        <v>19</v>
      </c>
      <c r="E2" s="9" t="s">
        <v>20</v>
      </c>
      <c r="F2" s="7" t="s">
        <v>21</v>
      </c>
      <c r="G2" s="10" t="s">
        <v>22</v>
      </c>
      <c r="H2" s="11">
        <v>13815</v>
      </c>
      <c r="I2" s="7" t="s">
        <v>18</v>
      </c>
      <c r="J2" s="7" t="s">
        <v>23</v>
      </c>
      <c r="K2" s="7" t="s">
        <v>24</v>
      </c>
      <c r="L2" s="7" t="s">
        <v>25</v>
      </c>
      <c r="M2" s="7" t="s">
        <v>26</v>
      </c>
      <c r="N2" s="7" t="s">
        <v>27</v>
      </c>
      <c r="O2" s="7" t="s">
        <v>19</v>
      </c>
      <c r="P2" s="7" t="s">
        <v>28</v>
      </c>
      <c r="Q2" s="7" t="s">
        <v>308</v>
      </c>
      <c r="R2" s="7" t="s">
        <v>484</v>
      </c>
      <c r="S2" s="7" t="s">
        <v>485</v>
      </c>
    </row>
    <row r="3" spans="1:19" s="7" customFormat="1" x14ac:dyDescent="0.2">
      <c r="A3" s="8" t="s">
        <v>29</v>
      </c>
      <c r="B3" s="9" t="s">
        <v>17</v>
      </c>
      <c r="C3" s="9" t="s">
        <v>18</v>
      </c>
      <c r="D3" s="9" t="s">
        <v>30</v>
      </c>
      <c r="E3" s="9" t="s">
        <v>20</v>
      </c>
      <c r="F3" s="7" t="s">
        <v>31</v>
      </c>
      <c r="G3" s="10" t="s">
        <v>22</v>
      </c>
      <c r="H3" s="11">
        <v>4230</v>
      </c>
      <c r="I3" s="7" t="s">
        <v>18</v>
      </c>
      <c r="J3" s="7" t="s">
        <v>23</v>
      </c>
      <c r="K3" s="7" t="s">
        <v>24</v>
      </c>
      <c r="L3" s="7" t="s">
        <v>32</v>
      </c>
      <c r="M3" s="7" t="s">
        <v>26</v>
      </c>
      <c r="N3" s="7" t="s">
        <v>27</v>
      </c>
      <c r="O3" s="7" t="s">
        <v>30</v>
      </c>
      <c r="P3" s="7" t="s">
        <v>33</v>
      </c>
      <c r="Q3" s="7" t="s">
        <v>308</v>
      </c>
      <c r="R3" s="7" t="s">
        <v>463</v>
      </c>
      <c r="S3" s="7" t="s">
        <v>483</v>
      </c>
    </row>
    <row r="4" spans="1:19" s="7" customFormat="1" x14ac:dyDescent="0.2">
      <c r="A4" s="8" t="s">
        <v>34</v>
      </c>
      <c r="B4" s="9" t="s">
        <v>17</v>
      </c>
      <c r="C4" s="9" t="s">
        <v>18</v>
      </c>
      <c r="D4" s="9" t="s">
        <v>35</v>
      </c>
      <c r="E4" s="9" t="s">
        <v>20</v>
      </c>
      <c r="F4" s="7" t="s">
        <v>36</v>
      </c>
      <c r="G4" s="10" t="s">
        <v>22</v>
      </c>
      <c r="H4" s="11">
        <v>8000</v>
      </c>
      <c r="I4" s="7" t="s">
        <v>18</v>
      </c>
      <c r="J4" s="7" t="s">
        <v>23</v>
      </c>
      <c r="K4" s="7" t="s">
        <v>24</v>
      </c>
      <c r="L4" s="7" t="s">
        <v>37</v>
      </c>
      <c r="M4" s="7" t="s">
        <v>26</v>
      </c>
      <c r="N4" s="7" t="s">
        <v>27</v>
      </c>
      <c r="O4" s="7" t="s">
        <v>35</v>
      </c>
      <c r="P4" s="7" t="s">
        <v>38</v>
      </c>
      <c r="Q4" s="7" t="s">
        <v>306</v>
      </c>
      <c r="R4" s="7" t="s">
        <v>472</v>
      </c>
      <c r="S4" s="7" t="s">
        <v>473</v>
      </c>
    </row>
    <row r="5" spans="1:19" s="7" customFormat="1" x14ac:dyDescent="0.2">
      <c r="A5" s="8" t="s">
        <v>39</v>
      </c>
      <c r="B5" s="9" t="s">
        <v>17</v>
      </c>
      <c r="C5" s="9" t="s">
        <v>18</v>
      </c>
      <c r="D5" s="9" t="s">
        <v>35</v>
      </c>
      <c r="E5" s="9" t="s">
        <v>20</v>
      </c>
      <c r="F5" s="7" t="s">
        <v>40</v>
      </c>
      <c r="G5" s="10" t="s">
        <v>22</v>
      </c>
      <c r="H5" s="11">
        <v>6555</v>
      </c>
      <c r="I5" s="7" t="s">
        <v>18</v>
      </c>
      <c r="J5" s="7" t="s">
        <v>23</v>
      </c>
      <c r="K5" s="7" t="s">
        <v>24</v>
      </c>
      <c r="L5" s="7" t="s">
        <v>41</v>
      </c>
      <c r="M5" s="7" t="s">
        <v>26</v>
      </c>
      <c r="N5" s="7" t="s">
        <v>27</v>
      </c>
      <c r="O5" s="7" t="s">
        <v>35</v>
      </c>
      <c r="P5" s="7" t="s">
        <v>42</v>
      </c>
      <c r="Q5" s="7" t="s">
        <v>311</v>
      </c>
      <c r="R5" s="7" t="s">
        <v>462</v>
      </c>
      <c r="S5" s="7" t="s">
        <v>475</v>
      </c>
    </row>
    <row r="6" spans="1:19" s="7" customFormat="1" x14ac:dyDescent="0.2">
      <c r="A6" s="8" t="s">
        <v>43</v>
      </c>
      <c r="B6" s="9" t="s">
        <v>17</v>
      </c>
      <c r="C6" s="9" t="s">
        <v>18</v>
      </c>
      <c r="D6" s="9" t="s">
        <v>44</v>
      </c>
      <c r="E6" s="9" t="s">
        <v>45</v>
      </c>
      <c r="F6" s="7" t="s">
        <v>31</v>
      </c>
      <c r="G6" s="10" t="s">
        <v>22</v>
      </c>
      <c r="H6" s="11">
        <v>4230</v>
      </c>
      <c r="I6" s="7" t="s">
        <v>18</v>
      </c>
      <c r="J6" s="7" t="s">
        <v>23</v>
      </c>
      <c r="K6" s="7" t="s">
        <v>24</v>
      </c>
      <c r="L6" s="7" t="s">
        <v>46</v>
      </c>
      <c r="M6" s="7" t="s">
        <v>26</v>
      </c>
      <c r="N6" s="7" t="s">
        <v>27</v>
      </c>
      <c r="O6" s="7" t="s">
        <v>44</v>
      </c>
      <c r="P6" s="7" t="s">
        <v>47</v>
      </c>
      <c r="Q6" s="108" t="s">
        <v>308</v>
      </c>
      <c r="R6" s="108" t="s">
        <v>463</v>
      </c>
      <c r="S6" s="108" t="s">
        <v>486</v>
      </c>
    </row>
    <row r="7" spans="1:19" s="7" customFormat="1" x14ac:dyDescent="0.2">
      <c r="A7" s="8" t="s">
        <v>48</v>
      </c>
      <c r="B7" s="9" t="s">
        <v>17</v>
      </c>
      <c r="C7" s="9" t="s">
        <v>18</v>
      </c>
      <c r="D7" s="9" t="s">
        <v>49</v>
      </c>
      <c r="E7" s="9" t="s">
        <v>45</v>
      </c>
      <c r="F7" s="7" t="s">
        <v>50</v>
      </c>
      <c r="G7" s="10" t="s">
        <v>22</v>
      </c>
      <c r="H7" s="11">
        <v>4512</v>
      </c>
      <c r="I7" s="7" t="s">
        <v>18</v>
      </c>
      <c r="J7" s="7" t="s">
        <v>51</v>
      </c>
      <c r="K7" s="7" t="s">
        <v>52</v>
      </c>
      <c r="L7" s="7" t="s">
        <v>53</v>
      </c>
      <c r="M7" s="7" t="s">
        <v>26</v>
      </c>
      <c r="N7" s="7" t="s">
        <v>27</v>
      </c>
      <c r="O7" s="7" t="s">
        <v>49</v>
      </c>
      <c r="P7" s="7" t="s">
        <v>54</v>
      </c>
      <c r="Q7" s="7" t="s">
        <v>304</v>
      </c>
      <c r="R7" s="7" t="s">
        <v>463</v>
      </c>
      <c r="S7" s="7" t="s">
        <v>466</v>
      </c>
    </row>
    <row r="8" spans="1:19" s="7" customFormat="1" x14ac:dyDescent="0.2">
      <c r="A8" s="8" t="s">
        <v>55</v>
      </c>
      <c r="B8" s="9" t="s">
        <v>17</v>
      </c>
      <c r="C8" s="9" t="s">
        <v>18</v>
      </c>
      <c r="D8" s="9" t="s">
        <v>56</v>
      </c>
      <c r="E8" s="9" t="s">
        <v>45</v>
      </c>
      <c r="F8" s="7" t="s">
        <v>57</v>
      </c>
      <c r="G8" s="10" t="s">
        <v>22</v>
      </c>
      <c r="H8" s="11">
        <v>6298</v>
      </c>
      <c r="I8" s="7" t="s">
        <v>18</v>
      </c>
      <c r="J8" s="7" t="s">
        <v>23</v>
      </c>
      <c r="K8" s="7" t="s">
        <v>24</v>
      </c>
      <c r="L8" s="7" t="s">
        <v>58</v>
      </c>
      <c r="M8" s="7" t="s">
        <v>26</v>
      </c>
      <c r="N8" s="7" t="s">
        <v>27</v>
      </c>
      <c r="O8" s="7" t="s">
        <v>56</v>
      </c>
      <c r="P8" s="7" t="s">
        <v>59</v>
      </c>
      <c r="Q8" s="7" t="s">
        <v>292</v>
      </c>
      <c r="R8" s="7" t="s">
        <v>463</v>
      </c>
      <c r="S8" s="7" t="s">
        <v>479</v>
      </c>
    </row>
    <row r="9" spans="1:19" s="7" customFormat="1" x14ac:dyDescent="0.2">
      <c r="A9" s="8" t="s">
        <v>60</v>
      </c>
      <c r="B9" s="9" t="s">
        <v>17</v>
      </c>
      <c r="C9" s="9" t="s">
        <v>18</v>
      </c>
      <c r="D9" s="9" t="s">
        <v>56</v>
      </c>
      <c r="E9" s="9" t="s">
        <v>45</v>
      </c>
      <c r="F9" s="7" t="s">
        <v>57</v>
      </c>
      <c r="G9" s="10" t="s">
        <v>22</v>
      </c>
      <c r="H9" s="11">
        <v>6298</v>
      </c>
      <c r="I9" s="7" t="s">
        <v>18</v>
      </c>
      <c r="J9" s="7" t="s">
        <v>23</v>
      </c>
      <c r="K9" s="7" t="s">
        <v>24</v>
      </c>
      <c r="L9" s="7" t="s">
        <v>61</v>
      </c>
      <c r="M9" s="7" t="s">
        <v>26</v>
      </c>
      <c r="N9" s="7" t="s">
        <v>27</v>
      </c>
      <c r="O9" s="7" t="s">
        <v>56</v>
      </c>
      <c r="P9" s="7" t="s">
        <v>62</v>
      </c>
      <c r="Q9" s="7" t="s">
        <v>292</v>
      </c>
      <c r="R9" s="7" t="s">
        <v>463</v>
      </c>
      <c r="S9" s="7" t="s">
        <v>480</v>
      </c>
    </row>
    <row r="10" spans="1:19" s="7" customFormat="1" x14ac:dyDescent="0.2">
      <c r="A10" s="8" t="s">
        <v>63</v>
      </c>
      <c r="B10" s="9" t="s">
        <v>17</v>
      </c>
      <c r="C10" s="9" t="s">
        <v>18</v>
      </c>
      <c r="D10" s="9" t="s">
        <v>56</v>
      </c>
      <c r="E10" s="9" t="s">
        <v>45</v>
      </c>
      <c r="F10" s="7" t="s">
        <v>64</v>
      </c>
      <c r="G10" s="10" t="s">
        <v>22</v>
      </c>
      <c r="H10" s="11">
        <v>9000</v>
      </c>
      <c r="I10" s="7" t="s">
        <v>18</v>
      </c>
      <c r="J10" s="7" t="s">
        <v>23</v>
      </c>
      <c r="K10" s="7" t="s">
        <v>24</v>
      </c>
      <c r="L10" s="7" t="s">
        <v>65</v>
      </c>
      <c r="M10" s="7" t="s">
        <v>26</v>
      </c>
      <c r="N10" s="7" t="s">
        <v>27</v>
      </c>
      <c r="O10" s="7" t="s">
        <v>56</v>
      </c>
      <c r="P10" s="7" t="s">
        <v>66</v>
      </c>
      <c r="Q10" s="7" t="s">
        <v>306</v>
      </c>
      <c r="R10" s="7" t="s">
        <v>460</v>
      </c>
      <c r="S10" s="7" t="s">
        <v>473</v>
      </c>
    </row>
    <row r="11" spans="1:19" s="7" customFormat="1" x14ac:dyDescent="0.2">
      <c r="A11" s="8" t="s">
        <v>67</v>
      </c>
      <c r="B11" s="9" t="s">
        <v>17</v>
      </c>
      <c r="C11" s="9" t="s">
        <v>18</v>
      </c>
      <c r="D11" s="9" t="s">
        <v>68</v>
      </c>
      <c r="E11" s="9" t="s">
        <v>45</v>
      </c>
      <c r="F11" s="7" t="s">
        <v>69</v>
      </c>
      <c r="G11" s="10" t="s">
        <v>22</v>
      </c>
      <c r="H11" s="11">
        <v>4200</v>
      </c>
      <c r="I11" s="7" t="s">
        <v>18</v>
      </c>
      <c r="J11" s="7" t="s">
        <v>23</v>
      </c>
      <c r="K11" s="7" t="s">
        <v>24</v>
      </c>
      <c r="L11" s="7" t="s">
        <v>70</v>
      </c>
      <c r="M11" s="7" t="s">
        <v>26</v>
      </c>
      <c r="N11" s="7" t="s">
        <v>27</v>
      </c>
      <c r="O11" s="7" t="s">
        <v>68</v>
      </c>
      <c r="P11" s="7" t="s">
        <v>71</v>
      </c>
      <c r="Q11" s="7" t="s">
        <v>311</v>
      </c>
      <c r="R11" s="7" t="s">
        <v>463</v>
      </c>
      <c r="S11" s="7" t="s">
        <v>476</v>
      </c>
    </row>
    <row r="12" spans="1:19" s="7" customFormat="1" x14ac:dyDescent="0.2">
      <c r="A12" s="8" t="s">
        <v>72</v>
      </c>
      <c r="B12" s="9" t="s">
        <v>17</v>
      </c>
      <c r="C12" s="9" t="s">
        <v>18</v>
      </c>
      <c r="D12" s="9" t="s">
        <v>73</v>
      </c>
      <c r="E12" s="9" t="s">
        <v>74</v>
      </c>
      <c r="F12" s="7" t="s">
        <v>57</v>
      </c>
      <c r="G12" s="10" t="s">
        <v>22</v>
      </c>
      <c r="H12" s="11">
        <v>6298</v>
      </c>
      <c r="I12" s="7" t="s">
        <v>18</v>
      </c>
      <c r="J12" s="7" t="s">
        <v>23</v>
      </c>
      <c r="K12" s="7" t="s">
        <v>24</v>
      </c>
      <c r="L12" s="7" t="s">
        <v>75</v>
      </c>
      <c r="M12" s="7" t="s">
        <v>26</v>
      </c>
      <c r="N12" s="7" t="s">
        <v>27</v>
      </c>
      <c r="O12" s="7" t="s">
        <v>73</v>
      </c>
      <c r="P12" s="7" t="s">
        <v>76</v>
      </c>
      <c r="Q12" s="7" t="s">
        <v>292</v>
      </c>
      <c r="R12" s="7" t="s">
        <v>463</v>
      </c>
      <c r="S12" s="7" t="s">
        <v>478</v>
      </c>
    </row>
    <row r="13" spans="1:19" s="7" customFormat="1" x14ac:dyDescent="0.2">
      <c r="A13" s="8" t="s">
        <v>77</v>
      </c>
      <c r="B13" s="9" t="s">
        <v>17</v>
      </c>
      <c r="C13" s="9" t="s">
        <v>18</v>
      </c>
      <c r="D13" s="9" t="s">
        <v>78</v>
      </c>
      <c r="E13" s="9" t="s">
        <v>74</v>
      </c>
      <c r="F13" s="7" t="s">
        <v>31</v>
      </c>
      <c r="G13" s="10" t="s">
        <v>22</v>
      </c>
      <c r="H13" s="11">
        <v>4230</v>
      </c>
      <c r="I13" s="7" t="s">
        <v>18</v>
      </c>
      <c r="J13" s="7" t="s">
        <v>23</v>
      </c>
      <c r="K13" s="7" t="s">
        <v>24</v>
      </c>
      <c r="L13" s="7" t="s">
        <v>79</v>
      </c>
      <c r="M13" s="7" t="s">
        <v>26</v>
      </c>
      <c r="N13" s="7" t="s">
        <v>27</v>
      </c>
      <c r="O13" s="7" t="s">
        <v>78</v>
      </c>
      <c r="P13" s="7" t="s">
        <v>80</v>
      </c>
      <c r="Q13" s="7" t="s">
        <v>303</v>
      </c>
      <c r="R13" s="7" t="s">
        <v>463</v>
      </c>
      <c r="S13" s="7" t="s">
        <v>487</v>
      </c>
    </row>
    <row r="14" spans="1:19" s="7" customFormat="1" x14ac:dyDescent="0.2">
      <c r="A14" s="8" t="s">
        <v>81</v>
      </c>
      <c r="B14" s="9" t="s">
        <v>17</v>
      </c>
      <c r="C14" s="9" t="s">
        <v>18</v>
      </c>
      <c r="D14" s="9" t="s">
        <v>49</v>
      </c>
      <c r="E14" s="9" t="s">
        <v>74</v>
      </c>
      <c r="F14" s="7" t="s">
        <v>82</v>
      </c>
      <c r="G14" s="10" t="s">
        <v>22</v>
      </c>
      <c r="H14" s="11">
        <v>4600</v>
      </c>
      <c r="I14" s="7" t="s">
        <v>18</v>
      </c>
      <c r="J14" s="7" t="s">
        <v>83</v>
      </c>
      <c r="K14" s="7" t="s">
        <v>84</v>
      </c>
      <c r="L14" s="7" t="s">
        <v>85</v>
      </c>
      <c r="M14" s="7" t="s">
        <v>26</v>
      </c>
      <c r="N14" s="7" t="s">
        <v>27</v>
      </c>
      <c r="O14" s="7" t="s">
        <v>49</v>
      </c>
      <c r="P14" s="7" t="s">
        <v>86</v>
      </c>
      <c r="Q14" s="7" t="s">
        <v>317</v>
      </c>
      <c r="R14" s="7" t="s">
        <v>462</v>
      </c>
      <c r="S14" s="7" t="s">
        <v>467</v>
      </c>
    </row>
    <row r="15" spans="1:19" s="7" customFormat="1" x14ac:dyDescent="0.2">
      <c r="A15" s="8" t="s">
        <v>87</v>
      </c>
      <c r="B15" s="9" t="s">
        <v>17</v>
      </c>
      <c r="C15" s="9" t="s">
        <v>18</v>
      </c>
      <c r="D15" s="9" t="s">
        <v>73</v>
      </c>
      <c r="E15" s="9" t="s">
        <v>74</v>
      </c>
      <c r="F15" s="7" t="s">
        <v>57</v>
      </c>
      <c r="G15" s="10" t="s">
        <v>22</v>
      </c>
      <c r="H15" s="11">
        <v>6298</v>
      </c>
      <c r="I15" s="7" t="s">
        <v>18</v>
      </c>
      <c r="J15" s="7" t="s">
        <v>23</v>
      </c>
      <c r="K15" s="7" t="s">
        <v>24</v>
      </c>
      <c r="L15" s="7" t="s">
        <v>88</v>
      </c>
      <c r="M15" s="7" t="s">
        <v>26</v>
      </c>
      <c r="N15" s="7" t="s">
        <v>27</v>
      </c>
      <c r="O15" s="7" t="s">
        <v>73</v>
      </c>
      <c r="P15" s="7" t="s">
        <v>89</v>
      </c>
      <c r="Q15" s="7" t="s">
        <v>292</v>
      </c>
      <c r="R15" s="7" t="s">
        <v>463</v>
      </c>
      <c r="S15" s="7" t="s">
        <v>481</v>
      </c>
    </row>
    <row r="16" spans="1:19" s="7" customFormat="1" x14ac:dyDescent="0.2">
      <c r="A16" s="8" t="s">
        <v>90</v>
      </c>
      <c r="B16" s="9" t="s">
        <v>17</v>
      </c>
      <c r="C16" s="9" t="s">
        <v>18</v>
      </c>
      <c r="D16" s="9" t="s">
        <v>91</v>
      </c>
      <c r="E16" s="9" t="s">
        <v>74</v>
      </c>
      <c r="F16" s="7" t="s">
        <v>92</v>
      </c>
      <c r="G16" s="10" t="s">
        <v>22</v>
      </c>
      <c r="H16" s="11">
        <v>6016</v>
      </c>
      <c r="I16" s="7" t="s">
        <v>18</v>
      </c>
      <c r="J16" s="7" t="s">
        <v>23</v>
      </c>
      <c r="K16" s="7" t="s">
        <v>24</v>
      </c>
      <c r="L16" s="7" t="s">
        <v>93</v>
      </c>
      <c r="M16" s="7" t="s">
        <v>26</v>
      </c>
      <c r="N16" s="7" t="s">
        <v>27</v>
      </c>
      <c r="O16" s="7" t="s">
        <v>91</v>
      </c>
      <c r="P16" s="7" t="s">
        <v>94</v>
      </c>
      <c r="Q16" s="7" t="s">
        <v>303</v>
      </c>
      <c r="R16" s="7" t="s">
        <v>463</v>
      </c>
      <c r="S16" s="7" t="s">
        <v>488</v>
      </c>
    </row>
    <row r="17" spans="1:19" s="7" customFormat="1" x14ac:dyDescent="0.2">
      <c r="A17" s="8" t="s">
        <v>95</v>
      </c>
      <c r="B17" s="9" t="s">
        <v>17</v>
      </c>
      <c r="C17" s="9" t="s">
        <v>18</v>
      </c>
      <c r="D17" s="9" t="s">
        <v>78</v>
      </c>
      <c r="E17" s="9" t="s">
        <v>74</v>
      </c>
      <c r="F17" s="7" t="s">
        <v>96</v>
      </c>
      <c r="G17" s="10" t="s">
        <v>22</v>
      </c>
      <c r="H17" s="11">
        <v>30</v>
      </c>
      <c r="I17" s="7" t="s">
        <v>18</v>
      </c>
      <c r="J17" s="7" t="s">
        <v>23</v>
      </c>
      <c r="K17" s="7" t="s">
        <v>24</v>
      </c>
      <c r="L17" s="7" t="s">
        <v>97</v>
      </c>
      <c r="M17" s="7" t="s">
        <v>26</v>
      </c>
      <c r="N17" s="7" t="s">
        <v>27</v>
      </c>
      <c r="O17" s="7" t="s">
        <v>78</v>
      </c>
      <c r="P17" s="7" t="s">
        <v>98</v>
      </c>
      <c r="Q17" s="7" t="s">
        <v>311</v>
      </c>
      <c r="R17" s="7" t="s">
        <v>463</v>
      </c>
      <c r="S17" s="7" t="s">
        <v>476</v>
      </c>
    </row>
    <row r="18" spans="1:19" s="7" customFormat="1" x14ac:dyDescent="0.2">
      <c r="A18" s="8" t="s">
        <v>99</v>
      </c>
      <c r="B18" s="9" t="s">
        <v>17</v>
      </c>
      <c r="C18" s="9" t="s">
        <v>18</v>
      </c>
      <c r="D18" s="9" t="s">
        <v>49</v>
      </c>
      <c r="E18" s="9" t="s">
        <v>74</v>
      </c>
      <c r="F18" s="7" t="s">
        <v>100</v>
      </c>
      <c r="G18" s="10" t="s">
        <v>101</v>
      </c>
      <c r="H18" s="11">
        <v>3937.5</v>
      </c>
      <c r="I18" s="7" t="s">
        <v>18</v>
      </c>
      <c r="J18" s="7" t="s">
        <v>102</v>
      </c>
      <c r="K18" s="7" t="s">
        <v>103</v>
      </c>
      <c r="L18" s="7" t="s">
        <v>104</v>
      </c>
      <c r="M18" s="7" t="s">
        <v>26</v>
      </c>
      <c r="N18" s="7" t="s">
        <v>27</v>
      </c>
      <c r="O18" s="7" t="s">
        <v>49</v>
      </c>
      <c r="P18" s="7" t="s">
        <v>86</v>
      </c>
      <c r="Q18" s="7" t="s">
        <v>495</v>
      </c>
      <c r="R18" s="7" t="s">
        <v>463</v>
      </c>
      <c r="S18" s="7" t="s">
        <v>496</v>
      </c>
    </row>
    <row r="19" spans="1:19" s="7" customFormat="1" x14ac:dyDescent="0.2">
      <c r="A19" s="8" t="s">
        <v>105</v>
      </c>
      <c r="B19" s="9" t="s">
        <v>17</v>
      </c>
      <c r="C19" s="9" t="s">
        <v>18</v>
      </c>
      <c r="D19" s="9" t="s">
        <v>106</v>
      </c>
      <c r="E19" s="9" t="s">
        <v>74</v>
      </c>
      <c r="F19" s="7" t="s">
        <v>50</v>
      </c>
      <c r="G19" s="10" t="s">
        <v>22</v>
      </c>
      <c r="H19" s="11">
        <v>4512</v>
      </c>
      <c r="I19" s="7" t="s">
        <v>18</v>
      </c>
      <c r="J19" s="7" t="s">
        <v>23</v>
      </c>
      <c r="K19" s="7" t="s">
        <v>24</v>
      </c>
      <c r="L19" s="7" t="s">
        <v>107</v>
      </c>
      <c r="M19" s="7" t="s">
        <v>26</v>
      </c>
      <c r="N19" s="7" t="s">
        <v>27</v>
      </c>
      <c r="O19" s="7" t="s">
        <v>106</v>
      </c>
      <c r="P19" s="7" t="s">
        <v>108</v>
      </c>
      <c r="Q19" s="7" t="s">
        <v>304</v>
      </c>
      <c r="R19" s="7" t="s">
        <v>463</v>
      </c>
      <c r="S19" s="7" t="s">
        <v>464</v>
      </c>
    </row>
    <row r="20" spans="1:19" s="7" customFormat="1" x14ac:dyDescent="0.2">
      <c r="A20" s="8" t="s">
        <v>109</v>
      </c>
      <c r="B20" s="9" t="s">
        <v>17</v>
      </c>
      <c r="C20" s="9" t="s">
        <v>18</v>
      </c>
      <c r="D20" s="9" t="s">
        <v>49</v>
      </c>
      <c r="E20" s="9" t="s">
        <v>74</v>
      </c>
      <c r="F20" s="7" t="s">
        <v>110</v>
      </c>
      <c r="G20" s="10" t="s">
        <v>22</v>
      </c>
      <c r="H20" s="11">
        <v>2500</v>
      </c>
      <c r="I20" s="7" t="s">
        <v>18</v>
      </c>
      <c r="J20" s="7" t="s">
        <v>83</v>
      </c>
      <c r="K20" s="7" t="s">
        <v>84</v>
      </c>
      <c r="L20" s="7" t="s">
        <v>111</v>
      </c>
      <c r="M20" s="7" t="s">
        <v>26</v>
      </c>
      <c r="N20" s="7" t="s">
        <v>27</v>
      </c>
      <c r="O20" s="7" t="s">
        <v>49</v>
      </c>
      <c r="P20" s="7" t="s">
        <v>86</v>
      </c>
      <c r="Q20" s="7" t="s">
        <v>311</v>
      </c>
      <c r="R20" s="7" t="s">
        <v>463</v>
      </c>
      <c r="S20" s="7" t="s">
        <v>477</v>
      </c>
    </row>
    <row r="21" spans="1:19" s="7" customFormat="1" x14ac:dyDescent="0.2">
      <c r="A21" s="8" t="s">
        <v>112</v>
      </c>
      <c r="B21" s="9" t="s">
        <v>17</v>
      </c>
      <c r="C21" s="9" t="s">
        <v>18</v>
      </c>
      <c r="D21" s="9" t="s">
        <v>113</v>
      </c>
      <c r="E21" s="9" t="s">
        <v>74</v>
      </c>
      <c r="F21" s="7" t="s">
        <v>114</v>
      </c>
      <c r="G21" s="10" t="s">
        <v>101</v>
      </c>
      <c r="H21" s="11">
        <v>5937.5</v>
      </c>
      <c r="I21" s="7" t="s">
        <v>18</v>
      </c>
      <c r="J21" s="7" t="s">
        <v>23</v>
      </c>
      <c r="K21" s="7" t="s">
        <v>24</v>
      </c>
      <c r="L21" s="7" t="s">
        <v>115</v>
      </c>
      <c r="M21" s="7" t="s">
        <v>26</v>
      </c>
      <c r="N21" s="7" t="s">
        <v>27</v>
      </c>
      <c r="O21" s="7" t="s">
        <v>113</v>
      </c>
      <c r="P21" s="7" t="s">
        <v>116</v>
      </c>
      <c r="Q21" s="7" t="s">
        <v>457</v>
      </c>
      <c r="R21" s="7" t="s">
        <v>458</v>
      </c>
      <c r="S21" s="7" t="s">
        <v>459</v>
      </c>
    </row>
    <row r="22" spans="1:19" s="7" customFormat="1" x14ac:dyDescent="0.2">
      <c r="A22" s="8" t="s">
        <v>117</v>
      </c>
      <c r="B22" s="9" t="s">
        <v>17</v>
      </c>
      <c r="C22" s="9" t="s">
        <v>18</v>
      </c>
      <c r="D22" s="9" t="s">
        <v>118</v>
      </c>
      <c r="E22" s="9" t="s">
        <v>119</v>
      </c>
      <c r="F22" s="7" t="s">
        <v>120</v>
      </c>
      <c r="G22" s="10" t="s">
        <v>22</v>
      </c>
      <c r="H22" s="11">
        <v>1100</v>
      </c>
      <c r="I22" s="7" t="s">
        <v>18</v>
      </c>
      <c r="J22" s="7" t="s">
        <v>23</v>
      </c>
      <c r="K22" s="7" t="s">
        <v>24</v>
      </c>
      <c r="L22" s="7" t="s">
        <v>121</v>
      </c>
      <c r="M22" s="7" t="s">
        <v>26</v>
      </c>
      <c r="N22" s="7" t="s">
        <v>27</v>
      </c>
      <c r="O22" s="7" t="s">
        <v>118</v>
      </c>
      <c r="P22" s="7" t="s">
        <v>122</v>
      </c>
      <c r="Q22" s="7" t="s">
        <v>442</v>
      </c>
      <c r="R22" s="7" t="s">
        <v>319</v>
      </c>
      <c r="S22" s="7" t="s">
        <v>443</v>
      </c>
    </row>
    <row r="23" spans="1:19" s="7" customFormat="1" x14ac:dyDescent="0.2">
      <c r="A23" s="8" t="s">
        <v>123</v>
      </c>
      <c r="B23" s="9" t="s">
        <v>17</v>
      </c>
      <c r="C23" s="9" t="s">
        <v>18</v>
      </c>
      <c r="D23" s="9" t="s">
        <v>124</v>
      </c>
      <c r="E23" s="9" t="s">
        <v>119</v>
      </c>
      <c r="F23" s="7" t="s">
        <v>125</v>
      </c>
      <c r="G23" s="10" t="s">
        <v>22</v>
      </c>
      <c r="H23" s="11">
        <v>3500</v>
      </c>
      <c r="I23" s="7" t="s">
        <v>18</v>
      </c>
      <c r="J23" s="7" t="s">
        <v>23</v>
      </c>
      <c r="K23" s="7" t="s">
        <v>126</v>
      </c>
      <c r="L23" s="7" t="s">
        <v>127</v>
      </c>
      <c r="M23" s="7" t="s">
        <v>26</v>
      </c>
      <c r="N23" s="7" t="s">
        <v>27</v>
      </c>
      <c r="O23" s="7" t="s">
        <v>124</v>
      </c>
      <c r="P23" s="7" t="s">
        <v>128</v>
      </c>
      <c r="Q23" s="7" t="s">
        <v>489</v>
      </c>
      <c r="R23" s="7" t="s">
        <v>490</v>
      </c>
      <c r="S23" s="7" t="s">
        <v>494</v>
      </c>
    </row>
    <row r="24" spans="1:19" s="7" customFormat="1" x14ac:dyDescent="0.2">
      <c r="A24" s="8" t="s">
        <v>129</v>
      </c>
      <c r="B24" s="9" t="s">
        <v>17</v>
      </c>
      <c r="C24" s="9" t="s">
        <v>18</v>
      </c>
      <c r="D24" s="9" t="s">
        <v>130</v>
      </c>
      <c r="E24" s="9" t="s">
        <v>119</v>
      </c>
      <c r="F24" s="7" t="s">
        <v>131</v>
      </c>
      <c r="G24" s="10" t="s">
        <v>22</v>
      </c>
      <c r="H24" s="11">
        <v>6250</v>
      </c>
      <c r="I24" s="7" t="s">
        <v>18</v>
      </c>
      <c r="J24" s="7" t="s">
        <v>23</v>
      </c>
      <c r="K24" s="7" t="s">
        <v>126</v>
      </c>
      <c r="L24" s="7" t="s">
        <v>132</v>
      </c>
      <c r="M24" s="7" t="s">
        <v>26</v>
      </c>
      <c r="N24" s="7" t="s">
        <v>27</v>
      </c>
      <c r="O24" s="7" t="s">
        <v>130</v>
      </c>
      <c r="P24" s="7" t="s">
        <v>133</v>
      </c>
      <c r="Q24" s="7" t="s">
        <v>489</v>
      </c>
      <c r="R24" s="7" t="s">
        <v>463</v>
      </c>
      <c r="S24" s="7" t="s">
        <v>494</v>
      </c>
    </row>
    <row r="25" spans="1:19" s="7" customFormat="1" x14ac:dyDescent="0.2">
      <c r="A25" s="8" t="s">
        <v>134</v>
      </c>
      <c r="B25" s="9" t="s">
        <v>17</v>
      </c>
      <c r="C25" s="9" t="s">
        <v>18</v>
      </c>
      <c r="D25" s="9" t="s">
        <v>135</v>
      </c>
      <c r="E25" s="9" t="s">
        <v>136</v>
      </c>
      <c r="F25" s="7" t="s">
        <v>125</v>
      </c>
      <c r="G25" s="10" t="s">
        <v>22</v>
      </c>
      <c r="H25" s="11">
        <v>3500</v>
      </c>
      <c r="I25" s="7" t="s">
        <v>18</v>
      </c>
      <c r="J25" s="7" t="s">
        <v>23</v>
      </c>
      <c r="K25" s="7" t="s">
        <v>24</v>
      </c>
      <c r="L25" s="7" t="s">
        <v>137</v>
      </c>
      <c r="M25" s="7" t="s">
        <v>26</v>
      </c>
      <c r="N25" s="7" t="s">
        <v>27</v>
      </c>
      <c r="O25" s="7" t="s">
        <v>135</v>
      </c>
      <c r="P25" s="7" t="s">
        <v>138</v>
      </c>
      <c r="Q25" s="7" t="s">
        <v>489</v>
      </c>
      <c r="R25" s="7" t="s">
        <v>490</v>
      </c>
      <c r="S25" s="7" t="s">
        <v>491</v>
      </c>
    </row>
    <row r="26" spans="1:19" s="7" customFormat="1" x14ac:dyDescent="0.2">
      <c r="A26" s="8" t="s">
        <v>139</v>
      </c>
      <c r="B26" s="9" t="s">
        <v>17</v>
      </c>
      <c r="C26" s="9" t="s">
        <v>18</v>
      </c>
      <c r="D26" s="9" t="s">
        <v>135</v>
      </c>
      <c r="E26" s="9" t="s">
        <v>136</v>
      </c>
      <c r="F26" s="7" t="s">
        <v>131</v>
      </c>
      <c r="G26" s="10" t="s">
        <v>22</v>
      </c>
      <c r="H26" s="11">
        <v>6250</v>
      </c>
      <c r="I26" s="7" t="s">
        <v>18</v>
      </c>
      <c r="J26" s="7" t="s">
        <v>23</v>
      </c>
      <c r="K26" s="7" t="s">
        <v>24</v>
      </c>
      <c r="L26" s="7" t="s">
        <v>140</v>
      </c>
      <c r="M26" s="7" t="s">
        <v>26</v>
      </c>
      <c r="N26" s="7" t="s">
        <v>27</v>
      </c>
      <c r="O26" s="7" t="s">
        <v>135</v>
      </c>
      <c r="P26" s="7" t="s">
        <v>141</v>
      </c>
      <c r="Q26" s="7" t="s">
        <v>489</v>
      </c>
      <c r="R26" s="7" t="s">
        <v>463</v>
      </c>
      <c r="S26" s="7" t="s">
        <v>491</v>
      </c>
    </row>
    <row r="27" spans="1:19" s="7" customFormat="1" x14ac:dyDescent="0.2">
      <c r="A27" s="8" t="s">
        <v>142</v>
      </c>
      <c r="B27" s="9" t="s">
        <v>17</v>
      </c>
      <c r="C27" s="9" t="s">
        <v>18</v>
      </c>
      <c r="D27" s="9" t="s">
        <v>143</v>
      </c>
      <c r="E27" s="9" t="s">
        <v>136</v>
      </c>
      <c r="F27" s="7" t="s">
        <v>144</v>
      </c>
      <c r="G27" s="10" t="s">
        <v>22</v>
      </c>
      <c r="H27" s="11">
        <v>7875</v>
      </c>
      <c r="I27" s="7" t="s">
        <v>18</v>
      </c>
      <c r="J27" s="7" t="s">
        <v>23</v>
      </c>
      <c r="K27" s="7" t="s">
        <v>24</v>
      </c>
      <c r="L27" s="7" t="s">
        <v>145</v>
      </c>
      <c r="M27" s="7" t="s">
        <v>26</v>
      </c>
      <c r="N27" s="7" t="s">
        <v>27</v>
      </c>
      <c r="O27" s="7" t="s">
        <v>143</v>
      </c>
      <c r="P27" s="7" t="s">
        <v>146</v>
      </c>
      <c r="Q27" s="7" t="s">
        <v>489</v>
      </c>
      <c r="R27" s="7" t="s">
        <v>492</v>
      </c>
      <c r="S27" s="7" t="s">
        <v>493</v>
      </c>
    </row>
    <row r="28" spans="1:19" s="7" customFormat="1" x14ac:dyDescent="0.2">
      <c r="A28" s="8" t="s">
        <v>147</v>
      </c>
      <c r="B28" s="9" t="s">
        <v>17</v>
      </c>
      <c r="C28" s="9" t="s">
        <v>18</v>
      </c>
      <c r="D28" s="9" t="s">
        <v>148</v>
      </c>
      <c r="E28" s="9" t="s">
        <v>149</v>
      </c>
      <c r="F28" s="7" t="s">
        <v>150</v>
      </c>
      <c r="G28" s="10" t="s">
        <v>22</v>
      </c>
      <c r="H28" s="11">
        <v>9500</v>
      </c>
      <c r="I28" s="7" t="s">
        <v>18</v>
      </c>
      <c r="J28" s="7" t="s">
        <v>23</v>
      </c>
      <c r="K28" s="7" t="s">
        <v>24</v>
      </c>
      <c r="L28" s="7" t="s">
        <v>151</v>
      </c>
      <c r="M28" s="7" t="s">
        <v>26</v>
      </c>
      <c r="N28" s="7" t="s">
        <v>27</v>
      </c>
      <c r="O28" s="7" t="s">
        <v>148</v>
      </c>
      <c r="P28" s="7" t="s">
        <v>152</v>
      </c>
      <c r="Q28" s="7" t="s">
        <v>442</v>
      </c>
      <c r="R28" s="7" t="s">
        <v>469</v>
      </c>
      <c r="S28" s="7" t="s">
        <v>443</v>
      </c>
    </row>
    <row r="29" spans="1:19" s="7" customFormat="1" x14ac:dyDescent="0.2">
      <c r="A29" s="8" t="s">
        <v>153</v>
      </c>
      <c r="B29" s="9" t="s">
        <v>17</v>
      </c>
      <c r="C29" s="9" t="s">
        <v>18</v>
      </c>
      <c r="D29" s="9" t="s">
        <v>154</v>
      </c>
      <c r="E29" s="9" t="s">
        <v>149</v>
      </c>
      <c r="F29" s="7" t="s">
        <v>120</v>
      </c>
      <c r="G29" s="10" t="s">
        <v>22</v>
      </c>
      <c r="H29" s="11">
        <v>1100</v>
      </c>
      <c r="I29" s="7" t="s">
        <v>18</v>
      </c>
      <c r="J29" s="7" t="s">
        <v>23</v>
      </c>
      <c r="K29" s="7" t="s">
        <v>24</v>
      </c>
      <c r="L29" s="7" t="s">
        <v>155</v>
      </c>
      <c r="M29" s="7" t="s">
        <v>26</v>
      </c>
      <c r="N29" s="7" t="s">
        <v>27</v>
      </c>
      <c r="O29" s="7" t="s">
        <v>154</v>
      </c>
      <c r="P29" s="7" t="s">
        <v>156</v>
      </c>
      <c r="Q29" s="7" t="s">
        <v>452</v>
      </c>
      <c r="R29" s="7" t="s">
        <v>319</v>
      </c>
      <c r="S29" s="7" t="s">
        <v>453</v>
      </c>
    </row>
    <row r="30" spans="1:19" s="7" customFormat="1" x14ac:dyDescent="0.2">
      <c r="A30" s="8" t="s">
        <v>157</v>
      </c>
      <c r="B30" s="9" t="s">
        <v>17</v>
      </c>
      <c r="C30" s="9" t="s">
        <v>18</v>
      </c>
      <c r="D30" s="9" t="s">
        <v>49</v>
      </c>
      <c r="E30" s="9" t="s">
        <v>149</v>
      </c>
      <c r="F30" s="7" t="s">
        <v>158</v>
      </c>
      <c r="G30" s="10" t="s">
        <v>22</v>
      </c>
      <c r="H30" s="11">
        <v>280</v>
      </c>
      <c r="I30" s="7" t="s">
        <v>18</v>
      </c>
      <c r="J30" s="7" t="s">
        <v>159</v>
      </c>
      <c r="K30" s="7" t="s">
        <v>52</v>
      </c>
      <c r="L30" s="7" t="s">
        <v>160</v>
      </c>
      <c r="M30" s="7" t="s">
        <v>26</v>
      </c>
      <c r="N30" s="7" t="s">
        <v>27</v>
      </c>
      <c r="O30" s="7" t="s">
        <v>49</v>
      </c>
      <c r="P30" s="7" t="s">
        <v>86</v>
      </c>
      <c r="Q30" s="7" t="s">
        <v>446</v>
      </c>
      <c r="R30" s="7" t="s">
        <v>319</v>
      </c>
      <c r="S30" s="7" t="s">
        <v>447</v>
      </c>
    </row>
    <row r="31" spans="1:19" s="7" customFormat="1" x14ac:dyDescent="0.2">
      <c r="A31" s="8" t="s">
        <v>161</v>
      </c>
      <c r="B31" s="9" t="s">
        <v>17</v>
      </c>
      <c r="C31" s="9" t="s">
        <v>18</v>
      </c>
      <c r="D31" s="9" t="s">
        <v>49</v>
      </c>
      <c r="E31" s="9" t="s">
        <v>149</v>
      </c>
      <c r="F31" s="7" t="s">
        <v>150</v>
      </c>
      <c r="G31" s="10" t="s">
        <v>22</v>
      </c>
      <c r="H31" s="11">
        <v>9500</v>
      </c>
      <c r="I31" s="7" t="s">
        <v>18</v>
      </c>
      <c r="J31" s="7" t="s">
        <v>159</v>
      </c>
      <c r="K31" s="7" t="s">
        <v>52</v>
      </c>
      <c r="L31" s="7" t="s">
        <v>162</v>
      </c>
      <c r="M31" s="7" t="s">
        <v>26</v>
      </c>
      <c r="N31" s="7" t="s">
        <v>27</v>
      </c>
      <c r="O31" s="7" t="s">
        <v>49</v>
      </c>
      <c r="P31" s="7" t="s">
        <v>86</v>
      </c>
      <c r="Q31" s="7" t="s">
        <v>446</v>
      </c>
      <c r="R31" s="7" t="s">
        <v>315</v>
      </c>
      <c r="S31" s="7" t="s">
        <v>447</v>
      </c>
    </row>
    <row r="32" spans="1:19" s="7" customFormat="1" x14ac:dyDescent="0.2">
      <c r="A32" s="8" t="s">
        <v>163</v>
      </c>
      <c r="B32" s="9" t="s">
        <v>17</v>
      </c>
      <c r="C32" s="9" t="s">
        <v>18</v>
      </c>
      <c r="D32" s="9" t="s">
        <v>154</v>
      </c>
      <c r="E32" s="9" t="s">
        <v>149</v>
      </c>
      <c r="F32" s="7" t="s">
        <v>150</v>
      </c>
      <c r="G32" s="10" t="s">
        <v>22</v>
      </c>
      <c r="H32" s="11">
        <v>9500</v>
      </c>
      <c r="I32" s="7" t="s">
        <v>18</v>
      </c>
      <c r="J32" s="7" t="s">
        <v>23</v>
      </c>
      <c r="K32" s="7" t="s">
        <v>126</v>
      </c>
      <c r="L32" s="7" t="s">
        <v>164</v>
      </c>
      <c r="M32" s="7" t="s">
        <v>26</v>
      </c>
      <c r="N32" s="7" t="s">
        <v>27</v>
      </c>
      <c r="O32" s="7" t="s">
        <v>154</v>
      </c>
      <c r="P32" s="7" t="s">
        <v>165</v>
      </c>
      <c r="Q32" s="7" t="s">
        <v>452</v>
      </c>
      <c r="R32" s="7" t="s">
        <v>315</v>
      </c>
      <c r="S32" s="7" t="s">
        <v>453</v>
      </c>
    </row>
    <row r="33" spans="1:19" s="7" customFormat="1" x14ac:dyDescent="0.2">
      <c r="A33" s="8" t="s">
        <v>166</v>
      </c>
      <c r="B33" s="9" t="s">
        <v>17</v>
      </c>
      <c r="C33" s="9" t="s">
        <v>18</v>
      </c>
      <c r="D33" s="9" t="s">
        <v>167</v>
      </c>
      <c r="E33" s="9" t="s">
        <v>168</v>
      </c>
      <c r="F33" s="7" t="s">
        <v>169</v>
      </c>
      <c r="G33" s="10" t="s">
        <v>22</v>
      </c>
      <c r="H33" s="11">
        <v>5325</v>
      </c>
      <c r="I33" s="7" t="s">
        <v>18</v>
      </c>
      <c r="J33" s="7" t="s">
        <v>23</v>
      </c>
      <c r="K33" s="7" t="s">
        <v>24</v>
      </c>
      <c r="L33" s="7" t="s">
        <v>170</v>
      </c>
      <c r="M33" s="7" t="s">
        <v>26</v>
      </c>
      <c r="N33" s="7" t="s">
        <v>27</v>
      </c>
      <c r="O33" s="7" t="s">
        <v>167</v>
      </c>
      <c r="P33" s="7" t="s">
        <v>171</v>
      </c>
      <c r="Q33" s="7" t="s">
        <v>292</v>
      </c>
      <c r="R33" s="7" t="s">
        <v>472</v>
      </c>
      <c r="S33" s="7" t="s">
        <v>482</v>
      </c>
    </row>
    <row r="34" spans="1:19" s="7" customFormat="1" x14ac:dyDescent="0.2">
      <c r="A34" s="8" t="s">
        <v>172</v>
      </c>
      <c r="B34" s="9" t="s">
        <v>17</v>
      </c>
      <c r="C34" s="9" t="s">
        <v>18</v>
      </c>
      <c r="D34" s="9" t="s">
        <v>173</v>
      </c>
      <c r="E34" s="9" t="s">
        <v>168</v>
      </c>
      <c r="F34" s="7" t="s">
        <v>174</v>
      </c>
      <c r="G34" s="10" t="s">
        <v>22</v>
      </c>
      <c r="H34" s="11">
        <v>5100</v>
      </c>
      <c r="I34" s="7" t="s">
        <v>18</v>
      </c>
      <c r="J34" s="7" t="s">
        <v>23</v>
      </c>
      <c r="K34" s="7" t="s">
        <v>24</v>
      </c>
      <c r="L34" s="7" t="s">
        <v>175</v>
      </c>
      <c r="M34" s="7" t="s">
        <v>26</v>
      </c>
      <c r="N34" s="7" t="s">
        <v>27</v>
      </c>
      <c r="O34" s="7" t="s">
        <v>173</v>
      </c>
      <c r="P34" s="7" t="s">
        <v>176</v>
      </c>
      <c r="Q34" s="7" t="s">
        <v>292</v>
      </c>
      <c r="R34" s="7" t="s">
        <v>460</v>
      </c>
      <c r="S34" s="7" t="s">
        <v>482</v>
      </c>
    </row>
    <row r="35" spans="1:19" s="7" customFormat="1" x14ac:dyDescent="0.2">
      <c r="A35" s="8" t="s">
        <v>177</v>
      </c>
      <c r="B35" s="9" t="s">
        <v>17</v>
      </c>
      <c r="C35" s="9" t="s">
        <v>18</v>
      </c>
      <c r="D35" s="9" t="s">
        <v>178</v>
      </c>
      <c r="E35" s="9" t="s">
        <v>168</v>
      </c>
      <c r="F35" s="7" t="s">
        <v>120</v>
      </c>
      <c r="G35" s="10" t="s">
        <v>22</v>
      </c>
      <c r="H35" s="11">
        <v>1100</v>
      </c>
      <c r="I35" s="7" t="s">
        <v>18</v>
      </c>
      <c r="J35" s="7" t="s">
        <v>23</v>
      </c>
      <c r="K35" s="7" t="s">
        <v>24</v>
      </c>
      <c r="L35" s="7" t="s">
        <v>179</v>
      </c>
      <c r="M35" s="7" t="s">
        <v>26</v>
      </c>
      <c r="N35" s="7" t="s">
        <v>27</v>
      </c>
      <c r="O35" s="7" t="s">
        <v>178</v>
      </c>
      <c r="P35" s="7" t="s">
        <v>180</v>
      </c>
      <c r="Q35" s="7" t="s">
        <v>317</v>
      </c>
      <c r="R35" s="7" t="s">
        <v>319</v>
      </c>
      <c r="S35" s="7" t="s">
        <v>467</v>
      </c>
    </row>
    <row r="36" spans="1:19" s="7" customFormat="1" x14ac:dyDescent="0.2">
      <c r="A36" s="8" t="s">
        <v>181</v>
      </c>
      <c r="B36" s="9" t="s">
        <v>17</v>
      </c>
      <c r="C36" s="9" t="s">
        <v>18</v>
      </c>
      <c r="D36" s="9" t="s">
        <v>49</v>
      </c>
      <c r="E36" s="9" t="s">
        <v>168</v>
      </c>
      <c r="F36" s="7" t="s">
        <v>182</v>
      </c>
      <c r="G36" s="10" t="s">
        <v>22</v>
      </c>
      <c r="H36" s="11">
        <v>13500</v>
      </c>
      <c r="I36" s="7" t="s">
        <v>18</v>
      </c>
      <c r="J36" s="7" t="s">
        <v>183</v>
      </c>
      <c r="K36" s="7" t="s">
        <v>184</v>
      </c>
      <c r="L36" s="7" t="s">
        <v>185</v>
      </c>
      <c r="M36" s="7" t="s">
        <v>26</v>
      </c>
      <c r="N36" s="7" t="s">
        <v>27</v>
      </c>
      <c r="O36" s="7" t="s">
        <v>49</v>
      </c>
      <c r="P36" s="7" t="s">
        <v>86</v>
      </c>
      <c r="Q36" s="7" t="s">
        <v>317</v>
      </c>
      <c r="R36" s="7" t="s">
        <v>468</v>
      </c>
      <c r="S36" s="7" t="s">
        <v>467</v>
      </c>
    </row>
    <row r="37" spans="1:19" s="7" customFormat="1" x14ac:dyDescent="0.2">
      <c r="A37" s="8" t="s">
        <v>186</v>
      </c>
      <c r="B37" s="9" t="s">
        <v>17</v>
      </c>
      <c r="C37" s="9" t="s">
        <v>18</v>
      </c>
      <c r="D37" s="9" t="s">
        <v>187</v>
      </c>
      <c r="E37" s="9" t="s">
        <v>188</v>
      </c>
      <c r="F37" s="7" t="s">
        <v>150</v>
      </c>
      <c r="G37" s="10" t="s">
        <v>22</v>
      </c>
      <c r="H37" s="11">
        <v>9500</v>
      </c>
      <c r="I37" s="7" t="s">
        <v>18</v>
      </c>
      <c r="J37" s="7" t="s">
        <v>23</v>
      </c>
      <c r="K37" s="7" t="s">
        <v>24</v>
      </c>
      <c r="L37" s="7" t="s">
        <v>189</v>
      </c>
      <c r="M37" s="7" t="s">
        <v>26</v>
      </c>
      <c r="N37" s="7" t="s">
        <v>27</v>
      </c>
      <c r="O37" s="7" t="s">
        <v>187</v>
      </c>
      <c r="P37" s="7" t="s">
        <v>190</v>
      </c>
      <c r="Q37" s="7" t="s">
        <v>317</v>
      </c>
      <c r="R37" s="7" t="s">
        <v>469</v>
      </c>
      <c r="S37" s="7" t="s">
        <v>470</v>
      </c>
    </row>
    <row r="38" spans="1:19" s="7" customFormat="1" x14ac:dyDescent="0.2">
      <c r="A38" s="8" t="s">
        <v>191</v>
      </c>
      <c r="B38" s="9" t="s">
        <v>17</v>
      </c>
      <c r="C38" s="9" t="s">
        <v>18</v>
      </c>
      <c r="D38" s="9" t="s">
        <v>192</v>
      </c>
      <c r="E38" s="9" t="s">
        <v>188</v>
      </c>
      <c r="F38" s="7" t="s">
        <v>150</v>
      </c>
      <c r="G38" s="10" t="s">
        <v>22</v>
      </c>
      <c r="H38" s="11">
        <v>9500</v>
      </c>
      <c r="I38" s="7" t="s">
        <v>18</v>
      </c>
      <c r="J38" s="7" t="s">
        <v>23</v>
      </c>
      <c r="K38" s="7" t="s">
        <v>24</v>
      </c>
      <c r="L38" s="7" t="s">
        <v>193</v>
      </c>
      <c r="M38" s="7" t="s">
        <v>26</v>
      </c>
      <c r="N38" s="7" t="s">
        <v>27</v>
      </c>
      <c r="O38" s="7" t="s">
        <v>192</v>
      </c>
      <c r="P38" s="7" t="s">
        <v>194</v>
      </c>
      <c r="Q38" s="7" t="s">
        <v>444</v>
      </c>
      <c r="R38" s="7" t="s">
        <v>315</v>
      </c>
      <c r="S38" s="7" t="s">
        <v>445</v>
      </c>
    </row>
    <row r="39" spans="1:19" s="7" customFormat="1" x14ac:dyDescent="0.2">
      <c r="A39" s="8" t="s">
        <v>195</v>
      </c>
      <c r="B39" s="9" t="s">
        <v>17</v>
      </c>
      <c r="C39" s="9" t="s">
        <v>18</v>
      </c>
      <c r="D39" s="9" t="s">
        <v>187</v>
      </c>
      <c r="E39" s="9" t="s">
        <v>188</v>
      </c>
      <c r="F39" s="7" t="s">
        <v>150</v>
      </c>
      <c r="G39" s="10" t="s">
        <v>22</v>
      </c>
      <c r="H39" s="11">
        <v>9500</v>
      </c>
      <c r="I39" s="7" t="s">
        <v>18</v>
      </c>
      <c r="J39" s="7" t="s">
        <v>23</v>
      </c>
      <c r="K39" s="7" t="s">
        <v>24</v>
      </c>
      <c r="L39" s="7" t="s">
        <v>196</v>
      </c>
      <c r="M39" s="7" t="s">
        <v>26</v>
      </c>
      <c r="N39" s="7" t="s">
        <v>27</v>
      </c>
      <c r="O39" s="7" t="s">
        <v>187</v>
      </c>
      <c r="P39" s="7" t="s">
        <v>197</v>
      </c>
      <c r="Q39" s="7" t="s">
        <v>317</v>
      </c>
      <c r="R39" s="7" t="s">
        <v>469</v>
      </c>
      <c r="S39" s="7" t="s">
        <v>471</v>
      </c>
    </row>
    <row r="40" spans="1:19" s="7" customFormat="1" x14ac:dyDescent="0.2">
      <c r="A40" s="8" t="s">
        <v>198</v>
      </c>
      <c r="B40" s="9" t="s">
        <v>17</v>
      </c>
      <c r="C40" s="9" t="s">
        <v>18</v>
      </c>
      <c r="D40" s="9" t="s">
        <v>187</v>
      </c>
      <c r="E40" s="9" t="s">
        <v>188</v>
      </c>
      <c r="F40" s="7" t="s">
        <v>120</v>
      </c>
      <c r="G40" s="10" t="s">
        <v>22</v>
      </c>
      <c r="H40" s="11">
        <v>1100</v>
      </c>
      <c r="I40" s="7" t="s">
        <v>18</v>
      </c>
      <c r="J40" s="7" t="s">
        <v>23</v>
      </c>
      <c r="K40" s="7" t="s">
        <v>24</v>
      </c>
      <c r="L40" s="7" t="s">
        <v>199</v>
      </c>
      <c r="M40" s="7" t="s">
        <v>26</v>
      </c>
      <c r="N40" s="7" t="s">
        <v>27</v>
      </c>
      <c r="O40" s="7" t="s">
        <v>187</v>
      </c>
      <c r="P40" s="7" t="s">
        <v>200</v>
      </c>
      <c r="Q40" s="7" t="s">
        <v>317</v>
      </c>
      <c r="R40" s="7" t="s">
        <v>319</v>
      </c>
      <c r="S40" s="7" t="s">
        <v>471</v>
      </c>
    </row>
    <row r="41" spans="1:19" s="7" customFormat="1" x14ac:dyDescent="0.2">
      <c r="A41" s="8" t="s">
        <v>201</v>
      </c>
      <c r="B41" s="9" t="s">
        <v>17</v>
      </c>
      <c r="C41" s="9" t="s">
        <v>18</v>
      </c>
      <c r="D41" s="9" t="s">
        <v>49</v>
      </c>
      <c r="E41" s="9" t="s">
        <v>202</v>
      </c>
      <c r="F41" s="7" t="s">
        <v>120</v>
      </c>
      <c r="G41" s="10" t="s">
        <v>22</v>
      </c>
      <c r="H41" s="11">
        <v>1100</v>
      </c>
      <c r="I41" s="7" t="s">
        <v>18</v>
      </c>
      <c r="J41" s="7" t="s">
        <v>203</v>
      </c>
      <c r="K41" s="7" t="s">
        <v>103</v>
      </c>
      <c r="L41" s="7" t="s">
        <v>204</v>
      </c>
      <c r="M41" s="7" t="s">
        <v>26</v>
      </c>
      <c r="N41" s="7" t="s">
        <v>27</v>
      </c>
      <c r="O41" s="7" t="s">
        <v>49</v>
      </c>
      <c r="P41" s="7" t="s">
        <v>205</v>
      </c>
      <c r="Q41" s="7" t="s">
        <v>450</v>
      </c>
      <c r="R41" s="7" t="s">
        <v>319</v>
      </c>
      <c r="S41" s="7" t="s">
        <v>451</v>
      </c>
    </row>
    <row r="42" spans="1:19" s="7" customFormat="1" x14ac:dyDescent="0.2">
      <c r="A42" s="8" t="s">
        <v>206</v>
      </c>
      <c r="B42" s="9" t="s">
        <v>17</v>
      </c>
      <c r="C42" s="9" t="s">
        <v>18</v>
      </c>
      <c r="D42" s="9" t="s">
        <v>49</v>
      </c>
      <c r="E42" s="9" t="s">
        <v>202</v>
      </c>
      <c r="F42" s="7" t="s">
        <v>150</v>
      </c>
      <c r="G42" s="10" t="s">
        <v>22</v>
      </c>
      <c r="H42" s="11">
        <v>9500</v>
      </c>
      <c r="I42" s="7" t="s">
        <v>18</v>
      </c>
      <c r="J42" s="7" t="s">
        <v>203</v>
      </c>
      <c r="K42" s="7" t="s">
        <v>103</v>
      </c>
      <c r="L42" s="7" t="s">
        <v>207</v>
      </c>
      <c r="M42" s="7" t="s">
        <v>26</v>
      </c>
      <c r="N42" s="7" t="s">
        <v>27</v>
      </c>
      <c r="O42" s="7" t="s">
        <v>49</v>
      </c>
      <c r="P42" s="7" t="s">
        <v>205</v>
      </c>
      <c r="Q42" s="7" t="s">
        <v>450</v>
      </c>
      <c r="R42" s="7" t="s">
        <v>315</v>
      </c>
      <c r="S42" s="7" t="s">
        <v>451</v>
      </c>
    </row>
    <row r="43" spans="1:19" s="7" customFormat="1" x14ac:dyDescent="0.2">
      <c r="A43" s="8" t="s">
        <v>208</v>
      </c>
      <c r="B43" s="9" t="s">
        <v>17</v>
      </c>
      <c r="C43" s="9" t="s">
        <v>18</v>
      </c>
      <c r="D43" s="9" t="s">
        <v>209</v>
      </c>
      <c r="E43" s="9" t="s">
        <v>202</v>
      </c>
      <c r="F43" s="7" t="s">
        <v>210</v>
      </c>
      <c r="G43" s="10" t="s">
        <v>22</v>
      </c>
      <c r="H43" s="11">
        <v>1318</v>
      </c>
      <c r="I43" s="7" t="s">
        <v>18</v>
      </c>
      <c r="J43" s="7" t="s">
        <v>23</v>
      </c>
      <c r="K43" s="7" t="s">
        <v>24</v>
      </c>
      <c r="L43" s="7" t="s">
        <v>211</v>
      </c>
      <c r="M43" s="7" t="s">
        <v>26</v>
      </c>
      <c r="N43" s="7" t="s">
        <v>27</v>
      </c>
      <c r="O43" s="7" t="s">
        <v>209</v>
      </c>
      <c r="P43" s="7" t="s">
        <v>212</v>
      </c>
      <c r="Q43" s="7" t="s">
        <v>314</v>
      </c>
      <c r="R43" s="7" t="s">
        <v>463</v>
      </c>
    </row>
    <row r="44" spans="1:19" s="7" customFormat="1" x14ac:dyDescent="0.2">
      <c r="A44" s="8" t="s">
        <v>213</v>
      </c>
      <c r="B44" s="9" t="s">
        <v>17</v>
      </c>
      <c r="C44" s="9" t="s">
        <v>18</v>
      </c>
      <c r="D44" s="9" t="s">
        <v>49</v>
      </c>
      <c r="E44" s="9" t="s">
        <v>202</v>
      </c>
      <c r="F44" s="7" t="s">
        <v>214</v>
      </c>
      <c r="G44" s="10" t="s">
        <v>22</v>
      </c>
      <c r="H44" s="11">
        <v>200</v>
      </c>
      <c r="I44" s="7" t="s">
        <v>18</v>
      </c>
      <c r="J44" s="7" t="s">
        <v>83</v>
      </c>
      <c r="K44" s="7" t="s">
        <v>84</v>
      </c>
      <c r="L44" s="7" t="s">
        <v>215</v>
      </c>
      <c r="M44" s="7" t="s">
        <v>26</v>
      </c>
      <c r="N44" s="7" t="s">
        <v>27</v>
      </c>
      <c r="O44" s="7" t="s">
        <v>49</v>
      </c>
      <c r="P44" s="7" t="s">
        <v>86</v>
      </c>
      <c r="Q44" s="7" t="s">
        <v>311</v>
      </c>
      <c r="R44" s="7" t="s">
        <v>463</v>
      </c>
      <c r="S44" s="7" t="s">
        <v>477</v>
      </c>
    </row>
    <row r="45" spans="1:19" s="7" customFormat="1" x14ac:dyDescent="0.2">
      <c r="A45" s="8" t="s">
        <v>216</v>
      </c>
      <c r="B45" s="9" t="s">
        <v>17</v>
      </c>
      <c r="C45" s="9" t="s">
        <v>18</v>
      </c>
      <c r="D45" s="9" t="s">
        <v>49</v>
      </c>
      <c r="E45" s="9" t="s">
        <v>217</v>
      </c>
      <c r="F45" s="7" t="s">
        <v>64</v>
      </c>
      <c r="G45" s="10" t="s">
        <v>22</v>
      </c>
      <c r="H45" s="11">
        <v>9000</v>
      </c>
      <c r="I45" s="7" t="s">
        <v>18</v>
      </c>
      <c r="J45" s="7" t="s">
        <v>218</v>
      </c>
      <c r="K45" s="7" t="s">
        <v>103</v>
      </c>
      <c r="L45" s="7" t="s">
        <v>219</v>
      </c>
      <c r="M45" s="7" t="s">
        <v>26</v>
      </c>
      <c r="N45" s="7" t="s">
        <v>27</v>
      </c>
      <c r="O45" s="7" t="s">
        <v>49</v>
      </c>
      <c r="P45" s="7" t="s">
        <v>54</v>
      </c>
      <c r="Q45" s="7" t="s">
        <v>448</v>
      </c>
      <c r="R45" s="7" t="s">
        <v>315</v>
      </c>
      <c r="S45" s="7" t="s">
        <v>449</v>
      </c>
    </row>
    <row r="46" spans="1:19" s="7" customFormat="1" x14ac:dyDescent="0.2">
      <c r="A46" s="8" t="s">
        <v>220</v>
      </c>
      <c r="B46" s="9" t="s">
        <v>17</v>
      </c>
      <c r="C46" s="9" t="s">
        <v>18</v>
      </c>
      <c r="D46" s="9" t="s">
        <v>49</v>
      </c>
      <c r="E46" s="9" t="s">
        <v>217</v>
      </c>
      <c r="F46" s="7" t="s">
        <v>221</v>
      </c>
      <c r="G46" s="10" t="s">
        <v>22</v>
      </c>
      <c r="H46" s="11">
        <v>500</v>
      </c>
      <c r="I46" s="7" t="s">
        <v>18</v>
      </c>
      <c r="J46" s="7" t="s">
        <v>218</v>
      </c>
      <c r="K46" s="7" t="s">
        <v>103</v>
      </c>
      <c r="L46" s="7" t="s">
        <v>222</v>
      </c>
      <c r="M46" s="7" t="s">
        <v>26</v>
      </c>
      <c r="N46" s="7" t="s">
        <v>27</v>
      </c>
      <c r="O46" s="7" t="s">
        <v>49</v>
      </c>
      <c r="P46" s="7" t="s">
        <v>223</v>
      </c>
      <c r="Q46" s="7" t="s">
        <v>448</v>
      </c>
      <c r="R46" s="7" t="s">
        <v>315</v>
      </c>
      <c r="S46" s="7" t="s">
        <v>449</v>
      </c>
    </row>
    <row r="47" spans="1:19" s="7" customFormat="1" x14ac:dyDescent="0.2">
      <c r="A47" s="8" t="s">
        <v>224</v>
      </c>
      <c r="B47" s="9" t="s">
        <v>17</v>
      </c>
      <c r="C47" s="9" t="s">
        <v>18</v>
      </c>
      <c r="D47" s="9" t="s">
        <v>49</v>
      </c>
      <c r="E47" s="9" t="s">
        <v>217</v>
      </c>
      <c r="F47" s="7" t="s">
        <v>120</v>
      </c>
      <c r="G47" s="10" t="s">
        <v>22</v>
      </c>
      <c r="H47" s="11">
        <v>1100</v>
      </c>
      <c r="I47" s="7" t="s">
        <v>18</v>
      </c>
      <c r="J47" s="7" t="s">
        <v>218</v>
      </c>
      <c r="K47" s="7" t="s">
        <v>103</v>
      </c>
      <c r="L47" s="7" t="s">
        <v>225</v>
      </c>
      <c r="M47" s="7" t="s">
        <v>26</v>
      </c>
      <c r="N47" s="7" t="s">
        <v>27</v>
      </c>
      <c r="O47" s="7" t="s">
        <v>49</v>
      </c>
      <c r="P47" s="7" t="s">
        <v>226</v>
      </c>
      <c r="Q47" s="7" t="s">
        <v>448</v>
      </c>
      <c r="R47" s="7" t="s">
        <v>319</v>
      </c>
      <c r="S47" s="7" t="s">
        <v>449</v>
      </c>
    </row>
    <row r="48" spans="1:19" s="7" customFormat="1" x14ac:dyDescent="0.2">
      <c r="A48" s="8" t="s">
        <v>227</v>
      </c>
      <c r="B48" s="9" t="s">
        <v>17</v>
      </c>
      <c r="C48" s="9" t="s">
        <v>18</v>
      </c>
      <c r="D48" s="9" t="s">
        <v>228</v>
      </c>
      <c r="E48" s="9" t="s">
        <v>229</v>
      </c>
      <c r="F48" s="7" t="s">
        <v>120</v>
      </c>
      <c r="G48" s="10" t="s">
        <v>22</v>
      </c>
      <c r="H48" s="11">
        <v>1100</v>
      </c>
      <c r="I48" s="7" t="s">
        <v>18</v>
      </c>
      <c r="J48" s="7" t="s">
        <v>23</v>
      </c>
      <c r="K48" s="7" t="s">
        <v>24</v>
      </c>
      <c r="L48" s="7" t="s">
        <v>230</v>
      </c>
      <c r="M48" s="7" t="s">
        <v>26</v>
      </c>
      <c r="N48" s="7" t="s">
        <v>27</v>
      </c>
      <c r="O48" s="7" t="s">
        <v>228</v>
      </c>
      <c r="P48" s="7" t="s">
        <v>231</v>
      </c>
      <c r="Q48" s="7" t="s">
        <v>454</v>
      </c>
      <c r="R48" s="7" t="s">
        <v>319</v>
      </c>
      <c r="S48" s="7" t="s">
        <v>455</v>
      </c>
    </row>
    <row r="49" spans="1:19" s="7" customFormat="1" x14ac:dyDescent="0.2">
      <c r="A49" s="8" t="s">
        <v>232</v>
      </c>
      <c r="B49" s="9" t="s">
        <v>17</v>
      </c>
      <c r="C49" s="9" t="s">
        <v>18</v>
      </c>
      <c r="D49" s="9" t="s">
        <v>228</v>
      </c>
      <c r="E49" s="9" t="s">
        <v>229</v>
      </c>
      <c r="F49" s="7" t="s">
        <v>150</v>
      </c>
      <c r="G49" s="10" t="s">
        <v>22</v>
      </c>
      <c r="H49" s="11">
        <v>9500</v>
      </c>
      <c r="I49" s="7" t="s">
        <v>18</v>
      </c>
      <c r="J49" s="7" t="s">
        <v>23</v>
      </c>
      <c r="K49" s="7" t="s">
        <v>24</v>
      </c>
      <c r="L49" s="7" t="s">
        <v>233</v>
      </c>
      <c r="M49" s="7" t="s">
        <v>26</v>
      </c>
      <c r="N49" s="7" t="s">
        <v>27</v>
      </c>
      <c r="O49" s="7" t="s">
        <v>228</v>
      </c>
      <c r="P49" s="7" t="s">
        <v>234</v>
      </c>
      <c r="Q49" s="7" t="s">
        <v>454</v>
      </c>
      <c r="R49" s="7" t="s">
        <v>315</v>
      </c>
      <c r="S49" s="7" t="s">
        <v>455</v>
      </c>
    </row>
    <row r="50" spans="1:19" s="7" customFormat="1" x14ac:dyDescent="0.2">
      <c r="A50" s="8" t="s">
        <v>235</v>
      </c>
      <c r="B50" s="9" t="s">
        <v>17</v>
      </c>
      <c r="C50" s="9" t="s">
        <v>18</v>
      </c>
      <c r="D50" s="9" t="s">
        <v>236</v>
      </c>
      <c r="E50" s="9" t="s">
        <v>229</v>
      </c>
      <c r="F50" s="7" t="s">
        <v>237</v>
      </c>
      <c r="G50" s="10" t="s">
        <v>22</v>
      </c>
      <c r="H50" s="109">
        <v>6700</v>
      </c>
      <c r="I50" s="7" t="s">
        <v>18</v>
      </c>
      <c r="J50" s="7" t="s">
        <v>23</v>
      </c>
      <c r="K50" s="7" t="s">
        <v>24</v>
      </c>
      <c r="L50" s="7" t="s">
        <v>238</v>
      </c>
      <c r="M50" s="7" t="s">
        <v>26</v>
      </c>
      <c r="N50" s="7" t="s">
        <v>27</v>
      </c>
      <c r="O50" s="7" t="s">
        <v>236</v>
      </c>
      <c r="P50" s="7" t="s">
        <v>89</v>
      </c>
    </row>
    <row r="51" spans="1:19" s="7" customFormat="1" x14ac:dyDescent="0.2">
      <c r="A51" s="8" t="s">
        <v>239</v>
      </c>
      <c r="B51" s="9" t="s">
        <v>17</v>
      </c>
      <c r="C51" s="9" t="s">
        <v>18</v>
      </c>
      <c r="D51" s="9" t="s">
        <v>236</v>
      </c>
      <c r="E51" s="9" t="s">
        <v>229</v>
      </c>
      <c r="F51" s="7" t="s">
        <v>240</v>
      </c>
      <c r="G51" s="10" t="s">
        <v>22</v>
      </c>
      <c r="H51" s="11">
        <v>6240</v>
      </c>
      <c r="I51" s="7" t="s">
        <v>18</v>
      </c>
      <c r="J51" s="7" t="s">
        <v>23</v>
      </c>
      <c r="K51" s="7" t="s">
        <v>24</v>
      </c>
      <c r="L51" s="7" t="s">
        <v>241</v>
      </c>
      <c r="M51" s="7" t="s">
        <v>26</v>
      </c>
      <c r="N51" s="7" t="s">
        <v>27</v>
      </c>
      <c r="O51" s="7" t="s">
        <v>236</v>
      </c>
      <c r="P51" s="7" t="s">
        <v>242</v>
      </c>
      <c r="Q51" s="7" t="s">
        <v>317</v>
      </c>
      <c r="R51" s="7" t="s">
        <v>462</v>
      </c>
      <c r="S51" s="7" t="s">
        <v>471</v>
      </c>
    </row>
    <row r="52" spans="1:19" s="7" customFormat="1" x14ac:dyDescent="0.2">
      <c r="A52" s="8" t="s">
        <v>243</v>
      </c>
      <c r="B52" s="9" t="s">
        <v>17</v>
      </c>
      <c r="C52" s="9" t="s">
        <v>18</v>
      </c>
      <c r="D52" s="9" t="s">
        <v>49</v>
      </c>
      <c r="E52" s="9" t="s">
        <v>229</v>
      </c>
      <c r="F52" s="7" t="s">
        <v>150</v>
      </c>
      <c r="G52" s="10" t="s">
        <v>22</v>
      </c>
      <c r="H52" s="11">
        <v>9500</v>
      </c>
      <c r="I52" s="7" t="s">
        <v>18</v>
      </c>
      <c r="J52" s="7" t="s">
        <v>83</v>
      </c>
      <c r="K52" s="7" t="s">
        <v>84</v>
      </c>
      <c r="L52" s="7" t="s">
        <v>244</v>
      </c>
      <c r="M52" s="7" t="s">
        <v>26</v>
      </c>
      <c r="N52" s="7" t="s">
        <v>27</v>
      </c>
      <c r="O52" s="7" t="s">
        <v>49</v>
      </c>
      <c r="P52" s="7" t="s">
        <v>86</v>
      </c>
      <c r="Q52" s="7" t="s">
        <v>348</v>
      </c>
      <c r="R52" s="7" t="s">
        <v>315</v>
      </c>
      <c r="S52" s="7" t="s">
        <v>456</v>
      </c>
    </row>
    <row r="53" spans="1:19" s="7" customFormat="1" x14ac:dyDescent="0.2">
      <c r="A53" s="8" t="s">
        <v>245</v>
      </c>
      <c r="B53" s="9" t="s">
        <v>17</v>
      </c>
      <c r="C53" s="9" t="s">
        <v>18</v>
      </c>
      <c r="D53" s="9" t="s">
        <v>49</v>
      </c>
      <c r="E53" s="9" t="s">
        <v>229</v>
      </c>
      <c r="F53" s="7" t="s">
        <v>120</v>
      </c>
      <c r="G53" s="10" t="s">
        <v>22</v>
      </c>
      <c r="H53" s="11">
        <v>1100</v>
      </c>
      <c r="I53" s="7" t="s">
        <v>18</v>
      </c>
      <c r="J53" s="7" t="s">
        <v>83</v>
      </c>
      <c r="K53" s="7" t="s">
        <v>84</v>
      </c>
      <c r="L53" s="7" t="s">
        <v>246</v>
      </c>
      <c r="M53" s="7" t="s">
        <v>26</v>
      </c>
      <c r="N53" s="7" t="s">
        <v>27</v>
      </c>
      <c r="O53" s="7" t="s">
        <v>49</v>
      </c>
      <c r="P53" s="7" t="s">
        <v>86</v>
      </c>
      <c r="Q53" s="7" t="s">
        <v>348</v>
      </c>
      <c r="R53" s="7" t="s">
        <v>319</v>
      </c>
      <c r="S53" s="7" t="s">
        <v>456</v>
      </c>
    </row>
    <row r="54" spans="1:19" s="7" customFormat="1" x14ac:dyDescent="0.2">
      <c r="A54" s="8" t="s">
        <v>247</v>
      </c>
      <c r="B54" s="9" t="s">
        <v>17</v>
      </c>
      <c r="C54" s="9" t="s">
        <v>18</v>
      </c>
      <c r="D54" s="9" t="s">
        <v>248</v>
      </c>
      <c r="E54" s="9" t="s">
        <v>229</v>
      </c>
      <c r="F54" s="7" t="s">
        <v>249</v>
      </c>
      <c r="G54" s="10" t="s">
        <v>22</v>
      </c>
      <c r="H54" s="109">
        <v>6500</v>
      </c>
      <c r="I54" s="7" t="s">
        <v>18</v>
      </c>
      <c r="J54" s="7" t="s">
        <v>23</v>
      </c>
      <c r="K54" s="7" t="s">
        <v>24</v>
      </c>
      <c r="L54" s="7" t="s">
        <v>250</v>
      </c>
      <c r="M54" s="7" t="s">
        <v>26</v>
      </c>
      <c r="N54" s="7" t="s">
        <v>27</v>
      </c>
      <c r="O54" s="7" t="s">
        <v>248</v>
      </c>
      <c r="P54" s="7">
        <v>26472474</v>
      </c>
    </row>
    <row r="55" spans="1:19" s="7" customFormat="1" x14ac:dyDescent="0.2">
      <c r="A55" s="8" t="s">
        <v>251</v>
      </c>
      <c r="B55" s="9" t="s">
        <v>17</v>
      </c>
      <c r="C55" s="9" t="s">
        <v>18</v>
      </c>
      <c r="D55" s="9" t="s">
        <v>252</v>
      </c>
      <c r="E55" s="9" t="s">
        <v>253</v>
      </c>
      <c r="F55" s="7" t="s">
        <v>254</v>
      </c>
      <c r="G55" s="10" t="s">
        <v>22</v>
      </c>
      <c r="H55" s="11">
        <v>4612</v>
      </c>
      <c r="I55" s="7" t="s">
        <v>18</v>
      </c>
      <c r="J55" s="7" t="s">
        <v>23</v>
      </c>
      <c r="K55" s="7" t="s">
        <v>24</v>
      </c>
      <c r="L55" s="7" t="s">
        <v>255</v>
      </c>
      <c r="M55" s="7" t="s">
        <v>26</v>
      </c>
      <c r="N55" s="7" t="s">
        <v>27</v>
      </c>
      <c r="O55" s="7" t="s">
        <v>252</v>
      </c>
      <c r="P55" s="7" t="s">
        <v>256</v>
      </c>
      <c r="Q55" s="7" t="s">
        <v>348</v>
      </c>
      <c r="R55" s="7" t="s">
        <v>460</v>
      </c>
      <c r="S55" s="7" t="s">
        <v>461</v>
      </c>
    </row>
    <row r="56" spans="1:19" s="7" customFormat="1" ht="13.5" customHeight="1" x14ac:dyDescent="0.2">
      <c r="A56" s="8" t="s">
        <v>257</v>
      </c>
      <c r="B56" s="9" t="s">
        <v>17</v>
      </c>
      <c r="C56" s="9" t="s">
        <v>18</v>
      </c>
      <c r="D56" s="9" t="s">
        <v>258</v>
      </c>
      <c r="E56" s="9" t="s">
        <v>259</v>
      </c>
      <c r="F56" s="7" t="s">
        <v>260</v>
      </c>
      <c r="G56" s="10" t="s">
        <v>261</v>
      </c>
      <c r="H56" s="11">
        <v>4143.75</v>
      </c>
      <c r="I56" s="7" t="s">
        <v>18</v>
      </c>
      <c r="J56" s="7" t="s">
        <v>23</v>
      </c>
      <c r="K56" s="7" t="s">
        <v>24</v>
      </c>
      <c r="L56" s="7" t="s">
        <v>262</v>
      </c>
      <c r="M56" s="7" t="s">
        <v>26</v>
      </c>
      <c r="N56" s="7" t="s">
        <v>27</v>
      </c>
      <c r="O56" s="7" t="s">
        <v>258</v>
      </c>
      <c r="P56" s="7" t="s">
        <v>263</v>
      </c>
      <c r="Q56" s="7" t="s">
        <v>306</v>
      </c>
      <c r="R56" s="7" t="s">
        <v>474</v>
      </c>
      <c r="S56" s="7" t="s">
        <v>307</v>
      </c>
    </row>
    <row r="57" spans="1:19" s="7" customFormat="1" ht="13.5" customHeight="1" x14ac:dyDescent="0.2">
      <c r="A57" s="8" t="s">
        <v>264</v>
      </c>
      <c r="B57" s="9" t="s">
        <v>17</v>
      </c>
      <c r="C57" s="9" t="s">
        <v>18</v>
      </c>
      <c r="D57" s="9" t="s">
        <v>258</v>
      </c>
      <c r="E57" s="9" t="s">
        <v>259</v>
      </c>
      <c r="F57" s="7" t="s">
        <v>265</v>
      </c>
      <c r="G57" s="10" t="s">
        <v>266</v>
      </c>
      <c r="H57" s="11">
        <v>731.25</v>
      </c>
      <c r="I57" s="7" t="s">
        <v>18</v>
      </c>
      <c r="J57" s="7" t="s">
        <v>23</v>
      </c>
      <c r="K57" s="7" t="s">
        <v>24</v>
      </c>
      <c r="L57" s="7" t="s">
        <v>267</v>
      </c>
      <c r="M57" s="7" t="s">
        <v>26</v>
      </c>
      <c r="N57" s="7" t="s">
        <v>27</v>
      </c>
      <c r="O57" s="7" t="s">
        <v>258</v>
      </c>
      <c r="P57" s="7" t="s">
        <v>263</v>
      </c>
      <c r="Q57" s="7" t="s">
        <v>306</v>
      </c>
      <c r="R57" s="7" t="s">
        <v>474</v>
      </c>
      <c r="S57" s="7" t="s">
        <v>307</v>
      </c>
    </row>
    <row r="58" spans="1:19" s="7" customFormat="1" x14ac:dyDescent="0.2">
      <c r="A58" s="8" t="s">
        <v>268</v>
      </c>
      <c r="B58" s="9" t="s">
        <v>17</v>
      </c>
      <c r="C58" s="9" t="s">
        <v>18</v>
      </c>
      <c r="D58" s="9" t="s">
        <v>269</v>
      </c>
      <c r="E58" s="9" t="s">
        <v>270</v>
      </c>
      <c r="F58" s="7" t="s">
        <v>271</v>
      </c>
      <c r="G58" s="10" t="s">
        <v>101</v>
      </c>
      <c r="H58" s="11">
        <v>312.5</v>
      </c>
      <c r="I58" s="7" t="s">
        <v>18</v>
      </c>
      <c r="J58" s="7" t="s">
        <v>23</v>
      </c>
      <c r="K58" s="7" t="s">
        <v>24</v>
      </c>
      <c r="L58" s="7" t="s">
        <v>272</v>
      </c>
      <c r="M58" s="7" t="s">
        <v>26</v>
      </c>
      <c r="N58" s="7" t="s">
        <v>27</v>
      </c>
      <c r="O58" s="7" t="s">
        <v>269</v>
      </c>
      <c r="P58" s="7" t="s">
        <v>273</v>
      </c>
      <c r="Q58" s="7" t="s">
        <v>457</v>
      </c>
      <c r="R58" s="7" t="s">
        <v>458</v>
      </c>
      <c r="S58" s="7" t="s">
        <v>459</v>
      </c>
    </row>
    <row r="59" spans="1:19" s="7" customFormat="1" x14ac:dyDescent="0.2">
      <c r="A59" s="8" t="s">
        <v>274</v>
      </c>
      <c r="B59" s="9" t="s">
        <v>17</v>
      </c>
      <c r="C59" s="9" t="s">
        <v>18</v>
      </c>
      <c r="D59" s="9" t="s">
        <v>275</v>
      </c>
      <c r="E59" s="9" t="s">
        <v>276</v>
      </c>
      <c r="F59" s="7" t="s">
        <v>277</v>
      </c>
      <c r="G59" s="10" t="s">
        <v>22</v>
      </c>
      <c r="H59" s="11">
        <v>4418</v>
      </c>
      <c r="I59" s="7" t="s">
        <v>18</v>
      </c>
      <c r="J59" s="7" t="s">
        <v>23</v>
      </c>
      <c r="K59" s="7" t="s">
        <v>24</v>
      </c>
      <c r="L59" s="7" t="s">
        <v>278</v>
      </c>
      <c r="M59" s="7" t="s">
        <v>26</v>
      </c>
      <c r="N59" s="7" t="s">
        <v>27</v>
      </c>
      <c r="O59" s="7" t="s">
        <v>275</v>
      </c>
      <c r="P59" s="7" t="s">
        <v>279</v>
      </c>
      <c r="Q59" s="7" t="s">
        <v>348</v>
      </c>
      <c r="R59" s="7" t="s">
        <v>462</v>
      </c>
      <c r="S59" s="7" t="s">
        <v>461</v>
      </c>
    </row>
    <row r="60" spans="1:19" s="7" customFormat="1" x14ac:dyDescent="0.2">
      <c r="A60" s="8" t="s">
        <v>280</v>
      </c>
      <c r="B60" s="9" t="s">
        <v>17</v>
      </c>
      <c r="C60" s="9" t="s">
        <v>18</v>
      </c>
      <c r="D60" s="9" t="s">
        <v>49</v>
      </c>
      <c r="E60" s="9" t="s">
        <v>281</v>
      </c>
      <c r="F60" s="7" t="s">
        <v>282</v>
      </c>
      <c r="G60" s="10" t="s">
        <v>22</v>
      </c>
      <c r="H60" s="11">
        <v>6550</v>
      </c>
      <c r="I60" s="7" t="s">
        <v>18</v>
      </c>
      <c r="J60" s="7" t="s">
        <v>83</v>
      </c>
      <c r="K60" s="7" t="s">
        <v>84</v>
      </c>
      <c r="L60" s="7" t="s">
        <v>283</v>
      </c>
      <c r="M60" s="7" t="s">
        <v>26</v>
      </c>
      <c r="N60" s="7" t="s">
        <v>27</v>
      </c>
      <c r="O60" s="7" t="s">
        <v>49</v>
      </c>
      <c r="P60" s="7" t="s">
        <v>86</v>
      </c>
      <c r="Q60" s="7" t="s">
        <v>304</v>
      </c>
      <c r="R60" s="7" t="s">
        <v>463</v>
      </c>
      <c r="S60" s="7" t="s">
        <v>465</v>
      </c>
    </row>
    <row r="61" spans="1:19" x14ac:dyDescent="0.2">
      <c r="H61" s="12">
        <f>SUM(H2:H60)</f>
        <v>308602.5</v>
      </c>
    </row>
  </sheetData>
  <autoFilter ref="A1:S61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ANALISIS  (2)</vt:lpstr>
      <vt:lpstr>DATOS ALUMNOS</vt:lpstr>
      <vt:lpstr>GTO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Auxadmon</cp:lastModifiedBy>
  <dcterms:created xsi:type="dcterms:W3CDTF">2024-04-02T21:57:56Z</dcterms:created>
  <dcterms:modified xsi:type="dcterms:W3CDTF">2024-04-19T19:36:25Z</dcterms:modified>
</cp:coreProperties>
</file>