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drawings/drawing5.xml" ContentType="application/vnd.openxmlformats-officedocument.drawing+xml"/>
  <Override PartName="/xl/comments2.xml" ContentType="application/vnd.openxmlformats-officedocument.spreadsheetml.comments+xml"/>
  <Override PartName="/xl/drawings/drawing6.xml" ContentType="application/vnd.openxmlformats-officedocument.drawing+xml"/>
  <Override PartName="/xl/comments3.xml" ContentType="application/vnd.openxmlformats-officedocument.spreadsheetml.comments+xml"/>
  <Override PartName="/xl/drawings/drawing7.xml" ContentType="application/vnd.openxmlformats-officedocument.drawing+xml"/>
  <Override PartName="/xl/comments4.xml" ContentType="application/vnd.openxmlformats-officedocument.spreadsheetml.comments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960" windowWidth="20730" windowHeight="10800" tabRatio="601" firstSheet="18" activeTab="23"/>
  </bookViews>
  <sheets>
    <sheet name="Enero" sheetId="2" r:id="rId1"/>
    <sheet name="RESUMEN ENERO" sheetId="3" r:id="rId2"/>
    <sheet name="FEBRERO" sheetId="4" r:id="rId3"/>
    <sheet name="RESUMEN FEBRERO" sheetId="5" r:id="rId4"/>
    <sheet name="MARZO" sheetId="6" r:id="rId5"/>
    <sheet name="RESUMEN MARZO" sheetId="7" r:id="rId6"/>
    <sheet name="ABRIL" sheetId="8" r:id="rId7"/>
    <sheet name="RESUMEN ABRIL " sheetId="9" r:id="rId8"/>
    <sheet name="MAYO" sheetId="10" r:id="rId9"/>
    <sheet name="RESUMEN MAYO" sheetId="11" r:id="rId10"/>
    <sheet name="JUNIO" sheetId="12" r:id="rId11"/>
    <sheet name="RESUMEN JUNIO" sheetId="13" r:id="rId12"/>
    <sheet name="JULIO " sheetId="14" r:id="rId13"/>
    <sheet name="RESUMEN JULIO" sheetId="15" r:id="rId14"/>
    <sheet name="AGOSTO" sheetId="16" r:id="rId15"/>
    <sheet name="RESUMEN AGOSTO" sheetId="17" r:id="rId16"/>
    <sheet name="SEPTIEMBRE" sheetId="18" r:id="rId17"/>
    <sheet name="RESUMEN SEPTIEMBRE" sheetId="19" r:id="rId18"/>
    <sheet name="OCTUBRE" sheetId="21" r:id="rId19"/>
    <sheet name="RESUMEN OCTUBRE" sheetId="20" r:id="rId20"/>
    <sheet name="NOVIEMBRE" sheetId="25" r:id="rId21"/>
    <sheet name="RESUMEN NOVIEMBRE" sheetId="23" r:id="rId22"/>
    <sheet name="DICIEMBRE" sheetId="22" r:id="rId23"/>
    <sheet name="RESUMEN DICIEMBRE" sheetId="26" r:id="rId24"/>
    <sheet name="Hoja1" sheetId="24" r:id="rId25"/>
  </sheets>
  <definedNames>
    <definedName name="_xlnm._FilterDatabase" localSheetId="20" hidden="1">NOVIEMBRE!$A$5:$J$86</definedName>
    <definedName name="_xlnm._FilterDatabase" localSheetId="18" hidden="1">OCTUBRE!$A$5:$H$82</definedName>
    <definedName name="_xlnm.Print_Area" localSheetId="14">AGOSTO!$A$56:$F$56</definedName>
    <definedName name="_xlnm.Print_Area" localSheetId="16">SEPTIEMBRE!$B$59:$F$59</definedName>
  </definedNames>
  <calcPr calcId="145621"/>
</workbook>
</file>

<file path=xl/calcChain.xml><?xml version="1.0" encoding="utf-8"?>
<calcChain xmlns="http://schemas.openxmlformats.org/spreadsheetml/2006/main">
  <c r="D57" i="22" l="1"/>
  <c r="D17" i="26" l="1"/>
  <c r="D43" i="22"/>
  <c r="D42" i="22"/>
  <c r="D41" i="22"/>
  <c r="D65" i="22"/>
  <c r="D12" i="26" l="1"/>
  <c r="D19" i="26"/>
  <c r="D20" i="23"/>
  <c r="D91" i="25"/>
  <c r="D85" i="25"/>
  <c r="D21" i="23" s="1"/>
  <c r="D84" i="25"/>
  <c r="D86" i="25" s="1"/>
  <c r="D19" i="23" l="1"/>
  <c r="D18" i="26"/>
  <c r="D40" i="22" l="1"/>
  <c r="D21" i="26" l="1"/>
  <c r="D23" i="26" s="1"/>
  <c r="D24" i="26" s="1"/>
  <c r="D25" i="26" s="1"/>
  <c r="D28" i="26" s="1"/>
  <c r="D14" i="23"/>
  <c r="D22" i="23" l="1"/>
  <c r="D24" i="23" l="1"/>
  <c r="AI19" i="3" l="1"/>
  <c r="AG13" i="3"/>
  <c r="AD13" i="3"/>
  <c r="AA13" i="3"/>
  <c r="X13" i="3"/>
  <c r="U13" i="3"/>
  <c r="R13" i="3"/>
  <c r="O13" i="3"/>
  <c r="L13" i="3"/>
  <c r="I13" i="3"/>
  <c r="D13" i="3"/>
  <c r="AI12" i="3"/>
  <c r="AI11" i="3"/>
  <c r="AI10" i="3"/>
  <c r="AI9" i="3"/>
  <c r="D25" i="23" l="1"/>
  <c r="D26" i="23" s="1"/>
  <c r="D29" i="23" s="1"/>
  <c r="D18" i="20" l="1"/>
  <c r="D89" i="21" l="1"/>
  <c r="D18" i="19"/>
  <c r="D81" i="21"/>
  <c r="D82" i="21" l="1"/>
  <c r="D17" i="20" s="1"/>
  <c r="D20" i="20" s="1"/>
  <c r="D22" i="20" s="1"/>
  <c r="D12" i="20"/>
  <c r="D23" i="20" l="1"/>
  <c r="D19" i="19"/>
  <c r="D24" i="20" l="1"/>
  <c r="D27" i="20" s="1"/>
  <c r="D13" i="19"/>
  <c r="D21" i="19"/>
  <c r="D18" i="17"/>
  <c r="D20" i="17" s="1"/>
  <c r="D72" i="16"/>
  <c r="D74" i="18"/>
  <c r="D72" i="18"/>
  <c r="D17" i="17"/>
  <c r="D12" i="17"/>
  <c r="D23" i="19" l="1"/>
  <c r="D24" i="19"/>
  <c r="D25" i="19" s="1"/>
  <c r="D28" i="19" s="1"/>
  <c r="D64" i="18" l="1"/>
  <c r="D70" i="16" l="1"/>
  <c r="D57" i="16" l="1"/>
  <c r="D22" i="17" s="1"/>
  <c r="D23" i="17" l="1"/>
  <c r="D24" i="17" s="1"/>
  <c r="D27" i="17" s="1"/>
  <c r="D19" i="15"/>
  <c r="D43" i="14"/>
  <c r="D18" i="15"/>
  <c r="D20" i="15" s="1"/>
  <c r="D17" i="15"/>
  <c r="D12" i="15"/>
  <c r="D22" i="15" l="1"/>
  <c r="D23" i="15"/>
  <c r="D24" i="15" s="1"/>
  <c r="D27" i="15" s="1"/>
  <c r="D37" i="14" l="1"/>
  <c r="D20" i="13" l="1"/>
  <c r="D12" i="13"/>
  <c r="D18" i="13"/>
  <c r="D17" i="13"/>
  <c r="D51" i="12"/>
  <c r="D45" i="12"/>
  <c r="D22" i="13" l="1"/>
  <c r="D23" i="13" s="1"/>
  <c r="D24" i="13" s="1"/>
  <c r="D27" i="13" s="1"/>
  <c r="D23" i="11"/>
  <c r="D62" i="10"/>
  <c r="D14" i="11" l="1"/>
  <c r="D21" i="11"/>
  <c r="D55" i="10"/>
  <c r="D19" i="11"/>
  <c r="D20" i="11"/>
  <c r="D54" i="10" l="1"/>
  <c r="D63" i="10" s="1"/>
  <c r="D19" i="9" l="1"/>
  <c r="D17" i="9" l="1"/>
  <c r="D20" i="9" l="1"/>
  <c r="D12" i="9"/>
  <c r="D22" i="9" l="1"/>
  <c r="D23" i="9" s="1"/>
  <c r="D24" i="9" s="1"/>
  <c r="D27" i="9" s="1"/>
  <c r="D33" i="8" l="1"/>
  <c r="D44" i="6" l="1"/>
  <c r="D18" i="7"/>
  <c r="D19" i="7" l="1"/>
  <c r="D12" i="7" l="1"/>
  <c r="D39" i="6" l="1"/>
  <c r="D17" i="7" s="1"/>
  <c r="D20" i="7" s="1"/>
  <c r="D22" i="7" s="1"/>
  <c r="D23" i="7" s="1"/>
  <c r="D24" i="7" s="1"/>
  <c r="D27" i="7" s="1"/>
  <c r="D17" i="5" l="1"/>
  <c r="D20" i="5" l="1"/>
  <c r="D22" i="5" s="1"/>
  <c r="D12" i="5"/>
  <c r="D23" i="5" l="1"/>
  <c r="D24" i="5" s="1"/>
  <c r="D27" i="5" s="1"/>
  <c r="D36" i="4"/>
  <c r="D53" i="2" l="1"/>
  <c r="D19" i="3" l="1"/>
  <c r="D17" i="3"/>
  <c r="D54" i="2"/>
  <c r="D52" i="2" l="1"/>
  <c r="D20" i="3" l="1"/>
  <c r="D22" i="3" s="1"/>
  <c r="D23" i="3" s="1"/>
  <c r="D24" i="3" s="1"/>
  <c r="D27" i="3" s="1"/>
  <c r="D25" i="11"/>
  <c r="D26" i="11" s="1"/>
  <c r="D27" i="11" l="1"/>
  <c r="D30" i="11" s="1"/>
  <c r="AI13" i="3"/>
</calcChain>
</file>

<file path=xl/comments1.xml><?xml version="1.0" encoding="utf-8"?>
<comments xmlns="http://schemas.openxmlformats.org/spreadsheetml/2006/main">
  <authors>
    <author>gteadmin</author>
  </authors>
  <commentList>
    <comment ref="D9" authorId="0">
      <text>
        <r>
          <rPr>
            <b/>
            <sz val="9"/>
            <color indexed="81"/>
            <rFont val="Tahoma"/>
            <family val="2"/>
          </rPr>
          <t>gteadmin:</t>
        </r>
        <r>
          <rPr>
            <sz val="9"/>
            <color indexed="81"/>
            <rFont val="Tahoma"/>
            <family val="2"/>
          </rPr>
          <t xml:space="preserve">
EL IMPORTE DE $35,000  CORRESPONDIENTE A ESTE MODULO SE APLICARA EN CORTE DE MAYO.</t>
        </r>
      </text>
    </comment>
    <comment ref="D10" authorId="0">
      <text>
        <r>
          <rPr>
            <b/>
            <sz val="9"/>
            <color indexed="81"/>
            <rFont val="Tahoma"/>
            <family val="2"/>
          </rPr>
          <t>gteadmin:</t>
        </r>
        <r>
          <rPr>
            <sz val="9"/>
            <color indexed="81"/>
            <rFont val="Tahoma"/>
            <family val="2"/>
          </rPr>
          <t xml:space="preserve">
NO SE CONSIDERA PAGO DE MODULO, YA QUE LA MATERIA INICIO A FINALES DE ABRIL, Y CONCLUYE EL 20 DE MAYO, SE TOMARA EN CUENTA PARA PROXIMO CORTE DE MAYO LA CANTIDAD DE $35,000.
</t>
        </r>
      </text>
    </comment>
    <comment ref="D11" authorId="0">
      <text>
        <r>
          <rPr>
            <b/>
            <sz val="9"/>
            <color indexed="81"/>
            <rFont val="Tahoma"/>
            <family val="2"/>
          </rPr>
          <t>gteadmin:</t>
        </r>
        <r>
          <rPr>
            <sz val="9"/>
            <color indexed="81"/>
            <rFont val="Tahoma"/>
            <family val="2"/>
          </rPr>
          <t xml:space="preserve">
EL IMPORTE DE $35,000  CORRESPONDIENTE A ESTE MODULO SE APLICARA EN CORTE DE MAYO.</t>
        </r>
      </text>
    </comment>
  </commentList>
</comments>
</file>

<file path=xl/comments2.xml><?xml version="1.0" encoding="utf-8"?>
<comments xmlns="http://schemas.openxmlformats.org/spreadsheetml/2006/main">
  <authors>
    <author>gteadmin</author>
  </authors>
  <commentList>
    <comment ref="E11" authorId="0">
      <text>
        <r>
          <rPr>
            <b/>
            <sz val="9"/>
            <color indexed="81"/>
            <rFont val="Tahoma"/>
            <family val="2"/>
          </rPr>
          <t>gteadmin:</t>
        </r>
        <r>
          <rPr>
            <sz val="9"/>
            <color indexed="81"/>
            <rFont val="Tahoma"/>
            <family val="2"/>
          </rPr>
          <t xml:space="preserve">
SE PAGO GEOTECNIA II DEBIENDO SER DISEÑO Y CONSTRUCCION DE PAVIMENTOS HIDRAULICOS</t>
        </r>
      </text>
    </comment>
  </commentList>
</comments>
</file>

<file path=xl/comments3.xml><?xml version="1.0" encoding="utf-8"?>
<comments xmlns="http://schemas.openxmlformats.org/spreadsheetml/2006/main">
  <authors>
    <author>gteadmin</author>
  </authors>
  <commentList>
    <comment ref="E10" authorId="0">
      <text>
        <r>
          <rPr>
            <b/>
            <sz val="9"/>
            <color indexed="81"/>
            <rFont val="Tahoma"/>
            <family val="2"/>
          </rPr>
          <t>gteadmin:</t>
        </r>
        <r>
          <rPr>
            <sz val="9"/>
            <color indexed="81"/>
            <rFont val="Tahoma"/>
            <family val="2"/>
          </rPr>
          <t xml:space="preserve">
SE PAGO DEBIENDO HABER SI NORMATIVIDAD Y CALIDAD EN VIAS TERRESTRES</t>
        </r>
      </text>
    </comment>
  </commentList>
</comments>
</file>

<file path=xl/comments4.xml><?xml version="1.0" encoding="utf-8"?>
<comments xmlns="http://schemas.openxmlformats.org/spreadsheetml/2006/main">
  <authors>
    <author>auxcontable</author>
  </authors>
  <commentList>
    <comment ref="C42" authorId="0">
      <text>
        <r>
          <rPr>
            <b/>
            <sz val="9"/>
            <color indexed="81"/>
            <rFont val="Tahoma"/>
            <family val="2"/>
          </rPr>
          <t>auxcntable:</t>
        </r>
        <r>
          <rPr>
            <sz val="9"/>
            <color indexed="81"/>
            <rFont val="Tahoma"/>
            <family val="2"/>
          </rPr>
          <t xml:space="preserve">
PAGA MATERIA QUE NO TOMO EN SU MOMENTO</t>
        </r>
      </text>
    </comment>
  </commentList>
</comments>
</file>

<file path=xl/sharedStrings.xml><?xml version="1.0" encoding="utf-8"?>
<sst xmlns="http://schemas.openxmlformats.org/spreadsheetml/2006/main" count="4117" uniqueCount="1475">
  <si>
    <t>Instituto Tecnológico de la Construcción A.C.</t>
  </si>
  <si>
    <t>NO.</t>
  </si>
  <si>
    <t>FECHA</t>
  </si>
  <si>
    <t>CONCEPTO</t>
  </si>
  <si>
    <t>DEPOSITOS</t>
  </si>
  <si>
    <t>SEDE</t>
  </si>
  <si>
    <t>SERVICIO</t>
  </si>
  <si>
    <t>TOTAL</t>
  </si>
  <si>
    <t>GUANAJUATO</t>
  </si>
  <si>
    <t>FACTURA</t>
  </si>
  <si>
    <t>ESCOBEDO</t>
  </si>
  <si>
    <t>RAMIREZ</t>
  </si>
  <si>
    <t>TORRES</t>
  </si>
  <si>
    <t>MCVT-1</t>
  </si>
  <si>
    <t>GARCIA</t>
  </si>
  <si>
    <t>EDER</t>
  </si>
  <si>
    <t>MIRANDA</t>
  </si>
  <si>
    <t>MARTINEZ</t>
  </si>
  <si>
    <t>HECTOR</t>
  </si>
  <si>
    <t>SERGIO</t>
  </si>
  <si>
    <t>ORLANZZINI</t>
  </si>
  <si>
    <t>ALEJANDRO</t>
  </si>
  <si>
    <t>SANCHEZ</t>
  </si>
  <si>
    <t>ORTIZ</t>
  </si>
  <si>
    <t>PARAMO</t>
  </si>
  <si>
    <t>LONA</t>
  </si>
  <si>
    <t>NUÑEZ</t>
  </si>
  <si>
    <t>PABLO ANTONIO</t>
  </si>
  <si>
    <t>BARRERA</t>
  </si>
  <si>
    <t>GUEVARA</t>
  </si>
  <si>
    <t>ERICK DIONISIO</t>
  </si>
  <si>
    <t>PEREZ</t>
  </si>
  <si>
    <t>GONZALEZ</t>
  </si>
  <si>
    <t>ADRIANA</t>
  </si>
  <si>
    <t>HERNANDEZ</t>
  </si>
  <si>
    <t>PADILLA</t>
  </si>
  <si>
    <t>SAULO</t>
  </si>
  <si>
    <t>CORTEZ</t>
  </si>
  <si>
    <t>IRVING MARIO</t>
  </si>
  <si>
    <t>SEDE GUANAJUATO</t>
  </si>
  <si>
    <t>RESUMEN DE ADEUDOS</t>
  </si>
  <si>
    <t>COSTO</t>
  </si>
  <si>
    <t>DEPÓSITOS</t>
  </si>
  <si>
    <t>MAS</t>
  </si>
  <si>
    <t>DEPOSITOS NO CONSIDERADOS</t>
  </si>
  <si>
    <t>MENOS</t>
  </si>
  <si>
    <t>SALDO</t>
  </si>
  <si>
    <t>IVA</t>
  </si>
  <si>
    <t>TOTAL FACTURA</t>
  </si>
  <si>
    <t>TOTAL A ENVIAR A DELEGACIÓN</t>
  </si>
  <si>
    <t>ENERO</t>
  </si>
  <si>
    <t>SERVICIOS DE ENERO</t>
  </si>
  <si>
    <t>CORTES</t>
  </si>
  <si>
    <t>PEDRO</t>
  </si>
  <si>
    <t>RIOS</t>
  </si>
  <si>
    <t>ROA</t>
  </si>
  <si>
    <t>ROGELIO</t>
  </si>
  <si>
    <t xml:space="preserve">GARCIA </t>
  </si>
  <si>
    <t>JOSE MANUEL</t>
  </si>
  <si>
    <t>ARROYO</t>
  </si>
  <si>
    <t>ROQUE JUAN CARLOS</t>
  </si>
  <si>
    <t>INSCRIPCIÓN</t>
  </si>
  <si>
    <t>CALDERON</t>
  </si>
  <si>
    <t>GERARDO ANTONIO</t>
  </si>
  <si>
    <t>JOSE LUIS</t>
  </si>
  <si>
    <t>MEDINA</t>
  </si>
  <si>
    <t>RODRIGUEZ</t>
  </si>
  <si>
    <t>REYNA</t>
  </si>
  <si>
    <t>RODRIGO SERVANDO</t>
  </si>
  <si>
    <t>MAC-12</t>
  </si>
  <si>
    <t>HUERTA</t>
  </si>
  <si>
    <t>MIGUEL ANGEL</t>
  </si>
  <si>
    <t>QUIROZ</t>
  </si>
  <si>
    <t>JIMENEZ</t>
  </si>
  <si>
    <t>JESUS</t>
  </si>
  <si>
    <t>RINCON</t>
  </si>
  <si>
    <t>CIMENTAL</t>
  </si>
  <si>
    <t>ZAVALA</t>
  </si>
  <si>
    <t>ALVAREZ</t>
  </si>
  <si>
    <t>GERMAN EZEQUIEL</t>
  </si>
  <si>
    <t>AYALA</t>
  </si>
  <si>
    <t>QUINTANA</t>
  </si>
  <si>
    <t>FERNANDO</t>
  </si>
  <si>
    <t xml:space="preserve">DURAN </t>
  </si>
  <si>
    <t>ARECHIGA</t>
  </si>
  <si>
    <t>OSCAR ALBERTO</t>
  </si>
  <si>
    <t>CERVANTES</t>
  </si>
  <si>
    <t>IBARRA</t>
  </si>
  <si>
    <t>SEGURA</t>
  </si>
  <si>
    <t>VELA</t>
  </si>
  <si>
    <t>ENCARNACIÓN</t>
  </si>
  <si>
    <t>MARIN</t>
  </si>
  <si>
    <t>JAVIER IVAN</t>
  </si>
  <si>
    <t>VENTURA</t>
  </si>
  <si>
    <t>MCVT-2</t>
  </si>
  <si>
    <t>CRISTOBAL MISAEL</t>
  </si>
  <si>
    <t>SANTANA</t>
  </si>
  <si>
    <t>INGRID ILEANA</t>
  </si>
  <si>
    <t>BRENDA</t>
  </si>
  <si>
    <t xml:space="preserve">CRUCES </t>
  </si>
  <si>
    <t>AGUILAR</t>
  </si>
  <si>
    <t xml:space="preserve">VILLEGAS </t>
  </si>
  <si>
    <t>ORTEGA</t>
  </si>
  <si>
    <t>Relación de depósitos enero 2017 (Sedes)</t>
  </si>
  <si>
    <t>MCVT 161702097908 D INT 0000751 00130071</t>
  </si>
  <si>
    <t>FSDE-36396</t>
  </si>
  <si>
    <t>MCVT 161702097845 D INT 0000750 00129302</t>
  </si>
  <si>
    <t>FSDE-36397</t>
  </si>
  <si>
    <t>DEPOSITO DE 161602010313 SUC. FA 1602010313 00303515</t>
  </si>
  <si>
    <t>FSDE-36399</t>
  </si>
  <si>
    <t>DEPOSITO DE 161701000411 SUC. SO 1701000411 00464009</t>
  </si>
  <si>
    <t>FSDE-36400</t>
  </si>
  <si>
    <t>DEPOSITO DE 161701000411 SUC. SO 1701000411 00463916</t>
  </si>
  <si>
    <t>FSDE-36401</t>
  </si>
  <si>
    <t>REFERENCIA 161602008957 MAESTRIA ENERO D INT 0030117 00025532</t>
  </si>
  <si>
    <t>FSDE-36411</t>
  </si>
  <si>
    <t>DEPOSITO DE 161601020463 SUC. AC 1601020463 00951481</t>
  </si>
  <si>
    <t>FSDE-36435</t>
  </si>
  <si>
    <t>DEPOSITO DE 161602009354 SUC. C. 1602009354 00596586</t>
  </si>
  <si>
    <t>FSDE-36436</t>
  </si>
  <si>
    <t>MENSUALIDAD ENERO D INT 0090117 00045234</t>
  </si>
  <si>
    <t>FSDE-36437</t>
  </si>
  <si>
    <t>PAGO DE MENSUALIDAD ENERO D INT 0040117 00157470</t>
  </si>
  <si>
    <t>FSDE-36438</t>
  </si>
  <si>
    <t>Transferencia SPEI D INT 0000001 00121243</t>
  </si>
  <si>
    <t>FSDE-36459</t>
  </si>
  <si>
    <t>DEPOSITO DE SUC. BCA.ELECTRONIC 0000000000 00053319</t>
  </si>
  <si>
    <t>FSDE-36491</t>
  </si>
  <si>
    <t>DEPOSITO DE 161602009577 SUC. TE 1602009577 00731198</t>
  </si>
  <si>
    <t>FSDE-36492</t>
  </si>
  <si>
    <t>INSCRIPCION CMIC MAESTRIA PAUL D INT 0110117 00106881</t>
  </si>
  <si>
    <t>FSDE-36493</t>
  </si>
  <si>
    <t>DEPOSITO DE 161602010027 SUC. VA 1602010027 00260636</t>
  </si>
  <si>
    <t>FSDE-36494</t>
  </si>
  <si>
    <t>DEPOSITO DE 161701000857 SUC. SO 1701000857 00468019</t>
  </si>
  <si>
    <t>FSDE-36495</t>
  </si>
  <si>
    <t>PAGO F-36496 MAESTRIA CONSTRUCCION VIAS D INT 9182174 00008854</t>
  </si>
  <si>
    <t>FSDE-36496</t>
  </si>
  <si>
    <t>Transferencia SPEI D INT 0000001 00881976</t>
  </si>
  <si>
    <t>FSDE-36602</t>
  </si>
  <si>
    <t>DEPOSITO DE 161602010027 SUC. EM 1602010027 00601264</t>
  </si>
  <si>
    <t>FSDE-36610</t>
  </si>
  <si>
    <t>DEPOSITO EN EFECTIV SUC. DELTA 0000000000 00396077</t>
  </si>
  <si>
    <t>FSDE-36626</t>
  </si>
  <si>
    <t>DEPOSITO DE SUC. TRES GUERRAS,G 0000000000 00821774</t>
  </si>
  <si>
    <t>FSDE-36627</t>
  </si>
  <si>
    <t>DEPOSITO DE SUC. TRES GUERRAS,G 0000000000 00821464</t>
  </si>
  <si>
    <t>FSDE-36628</t>
  </si>
  <si>
    <t>DEPOSITO DE SUC. BCA.ELECTRONIC 0000000000 00126212</t>
  </si>
  <si>
    <t>FSDE-36629</t>
  </si>
  <si>
    <t>ENERO EFRAIN BARRIENTOS 161702098019 D INT 0230117 00078434</t>
  </si>
  <si>
    <t>FSDE-36630</t>
  </si>
  <si>
    <t>ENERO JOSE LUIS DUEÑEZ 161702098179 D INT 0230117 00077833</t>
  </si>
  <si>
    <t>FSDE-36631</t>
  </si>
  <si>
    <t>PAGO MAESTRIA ENERO 2017 D INT 1551890 00114822</t>
  </si>
  <si>
    <t>FSDE-36632</t>
  </si>
  <si>
    <t>MAESTRIA INGRID D INT 0240117 00060668</t>
  </si>
  <si>
    <t>FSDE-36693</t>
  </si>
  <si>
    <t>DEPOSITO DE 161602009068 SUC. TO 1602009068 00351341</t>
  </si>
  <si>
    <t>FSDE-36694</t>
  </si>
  <si>
    <t>MENSUALIDAD MAESTRIA 161602008225 D INT 1608225 00067840</t>
  </si>
  <si>
    <t>FSDE-36771</t>
  </si>
  <si>
    <t>REFERENCIA 161602008957 MAESTRIA FEBRERO D INT 0290117 00187739</t>
  </si>
  <si>
    <t>FSDE-36897</t>
  </si>
  <si>
    <t>DEPOSITO DE 161602008671 SUC. AP 1602008671 00159019</t>
  </si>
  <si>
    <t>FSDE-36898</t>
  </si>
  <si>
    <t>DEPOSITO DE 161701000285 SUC. SU 1701000285 00273785</t>
  </si>
  <si>
    <t>DEPOSITO DE 160083102511 SUC. AB 0083102511 00849476</t>
  </si>
  <si>
    <t>DEPOSITO DE 160083102511 SUC. SO 0083102511 00464127</t>
  </si>
  <si>
    <t>DEPOSITO DE 160083102511 SUC. RI 0083102511 00092128</t>
  </si>
  <si>
    <t>DEPOSITO DE 160083102511 SUC. RI 0083102511 00092289</t>
  </si>
  <si>
    <t>DEPOSITO DE 160083102511 SUC. GU 0083102511 00207869</t>
  </si>
  <si>
    <t>DEPOSITO DE SUC. SALAMANCA,GTO 0000000000 00250296</t>
  </si>
  <si>
    <t>DEPOSITO DE 160083102511 SUC. PL 0083102511 00310143</t>
  </si>
  <si>
    <t>DEPOSITO DE 160083102511 SUC. SA 0083102511 00254896</t>
  </si>
  <si>
    <t>DEPOSITO DE 160083102511 SUC. CA 0083102511 00273508</t>
  </si>
  <si>
    <t>161702098179 FEBRERO D INT 0310117 00451754</t>
  </si>
  <si>
    <t>161702098019 FEBRERO D INT 0310117 00455118</t>
  </si>
  <si>
    <t>DEPOSITO DE 161602008734 SUC. PL 1602008734 00031958</t>
  </si>
  <si>
    <t>DEPOSITO DE SUC. GLORIETA EL PI 0000000000 00197660</t>
  </si>
  <si>
    <t>DEPOSITO DE SUC. GLORIETA EL PI 0000000000 00197675</t>
  </si>
  <si>
    <t>PODER LEGISLATIVO</t>
  </si>
  <si>
    <t>ALEJANDRA</t>
  </si>
  <si>
    <t>AREGUIN</t>
  </si>
  <si>
    <t xml:space="preserve">VEGA </t>
  </si>
  <si>
    <t>DUEÑEZ</t>
  </si>
  <si>
    <t>SILVESTRE</t>
  </si>
  <si>
    <t>BARRIENTOS</t>
  </si>
  <si>
    <t>EFRAIN</t>
  </si>
  <si>
    <t>JUAN EDGARDO</t>
  </si>
  <si>
    <t>CESAR PAUL</t>
  </si>
  <si>
    <t>AL 31 DE ENERO DE 2017</t>
  </si>
  <si>
    <t>SERVICIOS</t>
  </si>
  <si>
    <t>MVCT-1 2015 CELAYA</t>
  </si>
  <si>
    <t>MCVT-2 2016 LEÓN</t>
  </si>
  <si>
    <t>FSDE-36973</t>
  </si>
  <si>
    <t>FSDE-36974</t>
  </si>
  <si>
    <t>FSDE-36976</t>
  </si>
  <si>
    <t>FLORES</t>
  </si>
  <si>
    <t>MAC-12 2016 IRAPUATO</t>
  </si>
  <si>
    <t>sistemas de computo aplicado a vias terrestres</t>
  </si>
  <si>
    <t>adimistración de finanzas</t>
  </si>
  <si>
    <t>itc</t>
  </si>
  <si>
    <t>hidrologia de vias terrestres</t>
  </si>
  <si>
    <t>FEBRERO</t>
  </si>
  <si>
    <t>PAGO MAESTRIA FEBRERO 2017 D INT 1574930 00284517</t>
  </si>
  <si>
    <t>FSDE-36982</t>
  </si>
  <si>
    <t>Transferencia SPEI D INT 0000001 00162051</t>
  </si>
  <si>
    <t>FSDE-36986</t>
  </si>
  <si>
    <t>DEPOSITO DE 161602008734 SUC. PL 1602008734 00922918</t>
  </si>
  <si>
    <t>FSDE-36989</t>
  </si>
  <si>
    <t>DEPOSITO DE 161602008734 SUC. PL 1602008734 00922903</t>
  </si>
  <si>
    <t>FSDE-36990</t>
  </si>
  <si>
    <t>MENSUALIDAD FEBRERO D INT 0070217 00130086</t>
  </si>
  <si>
    <t>FSDE-37000</t>
  </si>
  <si>
    <t>PAGO DE MENSUALIDAD FEBRERO D INT 9277975 00013296</t>
  </si>
  <si>
    <t>FSDE-37001</t>
  </si>
  <si>
    <t>DEPOSITO DE 161602009068 SUC. TO 1602009068 00368906</t>
  </si>
  <si>
    <t>FSDE-37007</t>
  </si>
  <si>
    <t>DEPOSITO DE 161602010313 SUC. FA 1602010313 00319329</t>
  </si>
  <si>
    <t>FSDE-37066</t>
  </si>
  <si>
    <t>DEPOSITO DE 161602009354 SUC. C. 1602009354 00615064</t>
  </si>
  <si>
    <t>FSDE-37067</t>
  </si>
  <si>
    <t>DEPOSITO DE 161602009354 SUC. C. 1602009354 00617563</t>
  </si>
  <si>
    <t>FSDE-37068</t>
  </si>
  <si>
    <t>DEPOSITO DE 161602010027 SUC. VA 1602010027 00279906</t>
  </si>
  <si>
    <t>FSDE-37083</t>
  </si>
  <si>
    <t>ITC MAESTRIA INGRID ILEANA D INT 0140217 00258544</t>
  </si>
  <si>
    <t>FSDE-37178</t>
  </si>
  <si>
    <t>DEPOSITO DE 1600831025 SUC. BCA. 1600831025 00111249</t>
  </si>
  <si>
    <t>FSDE-37202</t>
  </si>
  <si>
    <t>MCVT161702097908 D INT 0000834 00461349</t>
  </si>
  <si>
    <t>FSDE-37222</t>
  </si>
  <si>
    <t>Inscripcion Maestria Admon Construccion D INT 4037600 00230604</t>
  </si>
  <si>
    <t>FSDE-37313</t>
  </si>
  <si>
    <t>Transferencia SPEI D INT 0000001 00339409</t>
  </si>
  <si>
    <t>FSDE-37314</t>
  </si>
  <si>
    <t>DEPOSITO DE 161602008671 SUC. ZI 1602008671 00139756</t>
  </si>
  <si>
    <t>FSDE-37362</t>
  </si>
  <si>
    <t>MENSUALIDAD MARZO D INT 0240217 00451622</t>
  </si>
  <si>
    <t>FSDE-37363</t>
  </si>
  <si>
    <t>DEPOSITO DE 161701000285 SUC. ES 1701000285 00043038</t>
  </si>
  <si>
    <t>DEPOSITO DE 160083102511 SUC. V 0083102511 00324636</t>
  </si>
  <si>
    <t>DEPOSITO DE 160083102511 SUC. V 0083102511 00324360</t>
  </si>
  <si>
    <t>DEPOSITO DE 161602009577 SUC. BL 1602009577 00188611</t>
  </si>
  <si>
    <t>DEPOSITO DE 160083102511 SUC. AB 0083102511 00865026</t>
  </si>
  <si>
    <t>DEPOSITO DE 160083102511 SUC. SU 0083102511 00825008</t>
  </si>
  <si>
    <t>DEPOSITO DE 161602009863 SUC. BL 1602009863 00189690</t>
  </si>
  <si>
    <t>DEPOSITO DE 161602009926 SUC. BL 1602009926 00189363</t>
  </si>
  <si>
    <t>161702099211 Ruben Alfredo Torres Zavala D INT 0160217 00345799</t>
  </si>
  <si>
    <t>MCVT161702097845 D INT 0000835 00461350</t>
  </si>
  <si>
    <t>DEPOSITO DE 160083102511 SUC. PL 0083102511 00537801</t>
  </si>
  <si>
    <t>FSDE-37224</t>
  </si>
  <si>
    <t>MGP-6</t>
  </si>
  <si>
    <t>AGUIRRE</t>
  </si>
  <si>
    <t>GERMAN</t>
  </si>
  <si>
    <t xml:space="preserve">FLORES </t>
  </si>
  <si>
    <t xml:space="preserve">AYALA </t>
  </si>
  <si>
    <t>CASTILLO</t>
  </si>
  <si>
    <t>ROCHA</t>
  </si>
  <si>
    <t>PEDRO ARMANDO</t>
  </si>
  <si>
    <t>FSDE-36975</t>
  </si>
  <si>
    <t>VALDEMAR</t>
  </si>
  <si>
    <t xml:space="preserve">RIOS </t>
  </si>
  <si>
    <t xml:space="preserve">ROA </t>
  </si>
  <si>
    <t>INGRID ILENA</t>
  </si>
  <si>
    <t xml:space="preserve">ENCARNACIÓN </t>
  </si>
  <si>
    <t xml:space="preserve">ZARAGOSA </t>
  </si>
  <si>
    <t>ARIAS</t>
  </si>
  <si>
    <t>MARCO ANTONIO</t>
  </si>
  <si>
    <t xml:space="preserve">MIRANDA </t>
  </si>
  <si>
    <t xml:space="preserve">AREGUIN </t>
  </si>
  <si>
    <t>RUBEN ALFREDO</t>
  </si>
  <si>
    <t>Relación de depósitos Febrero 2017 (Sedes)</t>
  </si>
  <si>
    <t xml:space="preserve">LOPEZ </t>
  </si>
  <si>
    <t>CLAUDIA</t>
  </si>
  <si>
    <t>AL 28 DE FEBRERO DE 2017</t>
  </si>
  <si>
    <t xml:space="preserve">diseño geometrico de vías terrestres </t>
  </si>
  <si>
    <t>conservación y mantenimiento de vías terrestres</t>
  </si>
  <si>
    <t>economia administrativa</t>
  </si>
  <si>
    <t>SERVICIOS DE FEBRERO</t>
  </si>
  <si>
    <t>MARZO</t>
  </si>
  <si>
    <t>REFERENCIA 161602008957 MAESTRIA MARZO D INT 0280217 00256669</t>
  </si>
  <si>
    <t>FSDE-37446</t>
  </si>
  <si>
    <t>PAGO MAESTRIA MARZO 2017 D INT 1628624 00397511</t>
  </si>
  <si>
    <t>FSDE-37447</t>
  </si>
  <si>
    <t>PAGO DEL MES DE MARZO MAHC D INT 0030317 00275522</t>
  </si>
  <si>
    <t>FSDE-37448</t>
  </si>
  <si>
    <t>MCTV161702097908 JUAN EDGARDO IBARRA SEG D INT 0000862 00459723</t>
  </si>
  <si>
    <t>FSDE-37466</t>
  </si>
  <si>
    <t>MCVT161702097845 CRISTOBAL AGUILAR SANCH D INT 0000861 00459731</t>
  </si>
  <si>
    <t>FSDE-37467</t>
  </si>
  <si>
    <t>DEPOSITO DE 161602009068 SUC. TO 1602009068 00380711</t>
  </si>
  <si>
    <t>FSDE-37614</t>
  </si>
  <si>
    <t>DEPOSITO DE 161701000857 SUC. SO 1701000857 00504925</t>
  </si>
  <si>
    <t>FSDE-37615</t>
  </si>
  <si>
    <t>DEPOSITO DE 161602010027 SUC. VA 1602010027 00299381</t>
  </si>
  <si>
    <t>FSDE-37616</t>
  </si>
  <si>
    <t>DEPOSITO DE 161602008734 SUC. PL 1602008734 00951647</t>
  </si>
  <si>
    <t>FSDE-37696</t>
  </si>
  <si>
    <t>DEPOSITO DE 161602010313 SUC. FA 1602010313 00336210</t>
  </si>
  <si>
    <t>FSDE-37697</t>
  </si>
  <si>
    <t>161702098019 D INT 0170317 00424509</t>
  </si>
  <si>
    <t>FSDE-37698</t>
  </si>
  <si>
    <t>161702098179 D INT 0170317 00423461</t>
  </si>
  <si>
    <t>FSDE-37699</t>
  </si>
  <si>
    <t>PAGO 3 MESES D INT 7039275 00512057</t>
  </si>
  <si>
    <t>FSDE-37700</t>
  </si>
  <si>
    <t>Transferencia SPEI D INT 0000001 00440271</t>
  </si>
  <si>
    <t>FSDE-37701</t>
  </si>
  <si>
    <t>pago colegiatura mes de octubre a febrer D INT 0170317 00502501</t>
  </si>
  <si>
    <t>FSDE-37702</t>
  </si>
  <si>
    <t>DEPOSITO DE 161602010187 SUC. BL 1602010187 00227715</t>
  </si>
  <si>
    <t>FSDE-37938</t>
  </si>
  <si>
    <t>DEPOSITO DE 161602008671 SUC. ZI 1602008671 00156889</t>
  </si>
  <si>
    <t>FSDE-37939</t>
  </si>
  <si>
    <t>ITC MAESTRIA INGRID ILEANA D INT 0290317 00201695</t>
  </si>
  <si>
    <t>FSDE-37940</t>
  </si>
  <si>
    <t>DEPOSITO DE 161701000285 SUC. SU 1701000285 00253421</t>
  </si>
  <si>
    <t>161702099211 Ruben Alfredo Torres Zavala D INT 0020317 00300703</t>
  </si>
  <si>
    <t>DEPOSITO DE 160083102511 SUC. AB 0083102511 00880646</t>
  </si>
  <si>
    <t>DEPOSITO DE SUC. BLVD PONIENTE, 0000000000 00213666</t>
  </si>
  <si>
    <t>DEPOSITO DE 160083102511 SUC. SU 0083102511 00322320</t>
  </si>
  <si>
    <t>DEPOSITO DE 161602009863 SUC. TR 1602009863 00859650</t>
  </si>
  <si>
    <t>DEPOSITO DE 161602009926 SUC. TR 1602009926 00859680</t>
  </si>
  <si>
    <t>DEPOSITO DE 160083102511 SUC. SA 0083102511 00285841</t>
  </si>
  <si>
    <t>DEPOSITO DE 161401008047 SUC. SE 1401008047 00113683</t>
  </si>
  <si>
    <t>DEPOSITO DE 160083102511 SUC. GA 0083102511 00081063</t>
  </si>
  <si>
    <t>161702099211 Ruben Alfredo Torres Zavala D INT 0300317 00736720</t>
  </si>
  <si>
    <t>INSCRIPCION MIGUEL ANGEL A MAC D INT 1600831 00752724</t>
  </si>
  <si>
    <t>DEPOSITO DE 161602009354 SUC. C. 1602009354 00642386</t>
  </si>
  <si>
    <t>DEPOSITO DE 161701001540 SUC. SO 1701001540 00516872</t>
  </si>
  <si>
    <t>Relación de depósitos Marzo 2017 (Sedes)</t>
  </si>
  <si>
    <t>Marzo</t>
  </si>
  <si>
    <t>FSDE-37612</t>
  </si>
  <si>
    <t>FSDE-37613</t>
  </si>
  <si>
    <t xml:space="preserve">DUEÑEZ </t>
  </si>
  <si>
    <t>LUNA</t>
  </si>
  <si>
    <t>BRAVO</t>
  </si>
  <si>
    <t>JUAN ROBERTO</t>
  </si>
  <si>
    <t xml:space="preserve">BARRIENTOS </t>
  </si>
  <si>
    <t>MIRELES</t>
  </si>
  <si>
    <t>CALZADA</t>
  </si>
  <si>
    <t>OSVALDO DANIEL</t>
  </si>
  <si>
    <t xml:space="preserve">CORTES </t>
  </si>
  <si>
    <t xml:space="preserve">SANTANA </t>
  </si>
  <si>
    <t>RAMOS</t>
  </si>
  <si>
    <t>JOSE ROBERTO</t>
  </si>
  <si>
    <t xml:space="preserve">ORLANZZINI </t>
  </si>
  <si>
    <t xml:space="preserve">ARREGUIN </t>
  </si>
  <si>
    <t xml:space="preserve">ORLANZZINI  </t>
  </si>
  <si>
    <t>ARREGUIN</t>
  </si>
  <si>
    <t xml:space="preserve">LONA </t>
  </si>
  <si>
    <t xml:space="preserve">NUÑEZ </t>
  </si>
  <si>
    <t xml:space="preserve">CERVANTES </t>
  </si>
  <si>
    <t>BRENDA GABRIELA</t>
  </si>
  <si>
    <t>FSDE-38006</t>
  </si>
  <si>
    <t>MATA</t>
  </si>
  <si>
    <t>SEGOVIANO</t>
  </si>
  <si>
    <t>FSDE-38007</t>
  </si>
  <si>
    <t xml:space="preserve">TEMORES </t>
  </si>
  <si>
    <t>OCAMPO</t>
  </si>
  <si>
    <t xml:space="preserve">EMILIO REYNALDO </t>
  </si>
  <si>
    <t>MGP-4</t>
  </si>
  <si>
    <t>CERTIFICADO</t>
  </si>
  <si>
    <t>AL 31 DE MARZO DE 2017</t>
  </si>
  <si>
    <t>SERVICIOS DE MARZO</t>
  </si>
  <si>
    <t>ROMERO</t>
  </si>
  <si>
    <t>LUIS ADAN</t>
  </si>
  <si>
    <t>DE LA CRUZ</t>
  </si>
  <si>
    <t>ROSA NELY</t>
  </si>
  <si>
    <t>analisis y diseño de puentes y tuneles</t>
  </si>
  <si>
    <t>normas de calidad</t>
  </si>
  <si>
    <t>geotecnia I</t>
  </si>
  <si>
    <t xml:space="preserve">GUERRERO </t>
  </si>
  <si>
    <t>ANGELICA</t>
  </si>
  <si>
    <t>ALMAZA</t>
  </si>
  <si>
    <t>JORGE LUIS</t>
  </si>
  <si>
    <t>ONTIVEROS</t>
  </si>
  <si>
    <t>TRANSFERENCIA INSCRIPCIÓN MGP 03-02-17 DIEGO ALEJANDRO BUCIO ARMAS</t>
  </si>
  <si>
    <t xml:space="preserve">TRANSFERENCIA CH. CONTRUCTORA 31-01-17 INSCRIPCIÓN </t>
  </si>
  <si>
    <t>TOTAL DEPOSITOS NO CONSIDERADOS</t>
  </si>
  <si>
    <t>ABRIL</t>
  </si>
  <si>
    <t>PAGO MAESTRIA ABRIL 2017 D INT 1686555 00550368</t>
  </si>
  <si>
    <t>FSDE-38053</t>
  </si>
  <si>
    <t>DEPOSITO DE 161602009068 SUC. TO 1602009068 00397166</t>
  </si>
  <si>
    <t>FSDE-38058</t>
  </si>
  <si>
    <t>PAGO MENSUALIDAD ABRIL D INT 0040417 00253044</t>
  </si>
  <si>
    <t>FSDE-38059</t>
  </si>
  <si>
    <t>MCVT161702097845 CRISTOBAL AGUILAR SANCH D INT 0000925 00292124</t>
  </si>
  <si>
    <t>FSDE-38060</t>
  </si>
  <si>
    <t>MCVT161702097908 JUAN EDGARDO IBARRA D INT 0000924 00292127</t>
  </si>
  <si>
    <t>FSDE-38062</t>
  </si>
  <si>
    <t>REFERENCIA 161602008957 MAESTRIA ABRIL D INT 0020417 00328369</t>
  </si>
  <si>
    <t>FSDE-38092</t>
  </si>
  <si>
    <t>MESUALIDAD ABRIL D INT 0070417 00620998</t>
  </si>
  <si>
    <t>FSDE-38141</t>
  </si>
  <si>
    <t>ABONO A MENSUALIDAD D INT 3102511 00206133</t>
  </si>
  <si>
    <t>FSDE-38258</t>
  </si>
  <si>
    <t>DEPOSITO DE 161602010027 SUC. VA 1602010027 00312441</t>
  </si>
  <si>
    <t>FSDE-38259</t>
  </si>
  <si>
    <t>DEPOSITO DE 161602010313 SUC. FA 1602010313 00357464</t>
  </si>
  <si>
    <t>FSDE-38260</t>
  </si>
  <si>
    <t>MENSULIDAD DE FEBRERO 2017 D INT 0200417 00253811</t>
  </si>
  <si>
    <t>FSDE-38338</t>
  </si>
  <si>
    <t>MENSULIDAD DE MARZO 2017 D INT 0200417 00255684</t>
  </si>
  <si>
    <t>FSDE-38339</t>
  </si>
  <si>
    <t>MENSULIDAD DE ABRIL 2017 D INT 0200417 00256811</t>
  </si>
  <si>
    <t>FSDE-38340</t>
  </si>
  <si>
    <t>DEPOSITO DE 160083102511 SUC. DE 0083102511 00442342</t>
  </si>
  <si>
    <t>FSDE-38341</t>
  </si>
  <si>
    <t>DEPOSITO DE 160083102511 SUC. AB 0083102511 00894087</t>
  </si>
  <si>
    <t>DEPOSITO DE 161602009863 SUC. TR 1602009863 00875898</t>
  </si>
  <si>
    <t>DEPOSITO DE 161602009926 SUC. TR 1602009926 00875908</t>
  </si>
  <si>
    <t>DEPOSITO DE 161701000285 SUC. ES 1701000285 00626072</t>
  </si>
  <si>
    <t>DEPOSITO DE 161602008671 SUC. ZI 1602008671 00177704</t>
  </si>
  <si>
    <t>DEPOSITO DE 161602009577 SUC. SU 1602009577 00053843</t>
  </si>
  <si>
    <t>DEPOSITO DE 160083102511 SUC. SU 0083102511 00900077</t>
  </si>
  <si>
    <t>DEPOSITO DE SUC. GALERIA L TORR 0000000000 00776419</t>
  </si>
  <si>
    <t>DEPOSITO DE 160083102511 SUC. PL 0083102511 00257896</t>
  </si>
  <si>
    <t>DEPOSITO DE 160083102511 SUC. IR 0083102511 00903866</t>
  </si>
  <si>
    <t>161702099211 RUBEN ALFREDO TORRES ZAVALA D INT 2099211 00260249</t>
  </si>
  <si>
    <t>DEPOSITO DE 160083102511 SUC. GA 0083102511 00789459</t>
  </si>
  <si>
    <t>Relación de depósitos Abril 2017 (Sedes)</t>
  </si>
  <si>
    <t xml:space="preserve">SEGURA </t>
  </si>
  <si>
    <t xml:space="preserve">AGUILAR </t>
  </si>
  <si>
    <t>CRUCES</t>
  </si>
  <si>
    <t>DURAN</t>
  </si>
  <si>
    <t xml:space="preserve">RAMOS </t>
  </si>
  <si>
    <t xml:space="preserve">ARROYO </t>
  </si>
  <si>
    <t>LOPEZ</t>
  </si>
  <si>
    <t>HUGO ERNESTO</t>
  </si>
  <si>
    <t xml:space="preserve">ENCARNACION </t>
  </si>
  <si>
    <t xml:space="preserve">CORTEZ </t>
  </si>
  <si>
    <t xml:space="preserve">MARTINEZ </t>
  </si>
  <si>
    <t>AL 30 DE ABRIL DE 2017</t>
  </si>
  <si>
    <t>SERVICIOS DE ABRIL</t>
  </si>
  <si>
    <t>seminario de titulación</t>
  </si>
  <si>
    <t>normas de calidad II</t>
  </si>
  <si>
    <t>geotecnia II</t>
  </si>
  <si>
    <t xml:space="preserve"> MAC-12</t>
  </si>
  <si>
    <t xml:space="preserve">RINCON </t>
  </si>
  <si>
    <t>MAC-13</t>
  </si>
  <si>
    <t>SOLARZANO</t>
  </si>
  <si>
    <t>MAGADALENA</t>
  </si>
  <si>
    <t>VELAZQUEZ</t>
  </si>
  <si>
    <t>MARIA JOSÉ</t>
  </si>
  <si>
    <t>MAYO</t>
  </si>
  <si>
    <t>DEPOSITO DE 161602009354 SUC. BL 1602009354 00260008</t>
  </si>
  <si>
    <t>FSDE-38492</t>
  </si>
  <si>
    <t>capacitaci%C3%B3n D INT 5549700 00151200</t>
  </si>
  <si>
    <t>FSDE-38496</t>
  </si>
  <si>
    <t>161702098019 D INT 0000417 00066137</t>
  </si>
  <si>
    <t>FSDE-38497</t>
  </si>
  <si>
    <t>161702098179 D INT 0000417 00066693</t>
  </si>
  <si>
    <t>FSDE-38498</t>
  </si>
  <si>
    <t>DEPOSITO DE 161602009068 SUC. TO 1602009068 00411047</t>
  </si>
  <si>
    <t>FSDE-38499</t>
  </si>
  <si>
    <t>DEPOSITO DE 161602008734 SUC. CA 1602008734 00469057</t>
  </si>
  <si>
    <t>FSDE-38500</t>
  </si>
  <si>
    <t>DEPOSITO DE 161602008734 SUC. BL 1602008734 00260096</t>
  </si>
  <si>
    <t>FSDE-38501</t>
  </si>
  <si>
    <t>PAGO DE MENSUALIDAD MAYO D INT 0030517 00629611</t>
  </si>
  <si>
    <t>FSDE-38572</t>
  </si>
  <si>
    <t>DEPOSITO EN EFECTIV SUC. SUC AUT BANAMEX 0000000000 00420225</t>
  </si>
  <si>
    <t>FSDE-38573</t>
  </si>
  <si>
    <t>DEPOSITO DE 161602008671 SUC. ZI 1602008671 00194226</t>
  </si>
  <si>
    <t>FSDE-38576</t>
  </si>
  <si>
    <t>DEPOSITO DE 161602009703 SUC. SU 1602009703 00070246</t>
  </si>
  <si>
    <t>FSDE-38581,38582</t>
  </si>
  <si>
    <t>PAGO MAESTRIA MAYO 2017 D INT 1747192 00389044</t>
  </si>
  <si>
    <t>FSDE-38583</t>
  </si>
  <si>
    <t>REFERENCIA 161602008957 MAESTRIA MAYO D INT 0040517 00431796</t>
  </si>
  <si>
    <t>FSDE-38627</t>
  </si>
  <si>
    <t>PAGO MAESTRIA CONSTRUCCION VIAS TERRESTR D INT 1377339 00196362</t>
  </si>
  <si>
    <t>FSDE-38629</t>
  </si>
  <si>
    <t>PAGO MAESTRIA ADMINISTRACION DE LA CONST D INT 1377340 00196364</t>
  </si>
  <si>
    <t>FSDE-38631</t>
  </si>
  <si>
    <t>DEPOSITO DE 161602010027 SUC. VA 1602010027 00327166</t>
  </si>
  <si>
    <t>FSDE-38632</t>
  </si>
  <si>
    <t>MENSUALIDAD MAYO D INT 0100517 00177138</t>
  </si>
  <si>
    <t>FSDE-38633</t>
  </si>
  <si>
    <t>DEPOSITO DE 161602009577 SUC. BL 1602009577 00265810</t>
  </si>
  <si>
    <t>FSDE-38634</t>
  </si>
  <si>
    <t>DEPOSITO DE 161602009577 SUC. BL 1602009577 00266251</t>
  </si>
  <si>
    <t>FSDE-38635</t>
  </si>
  <si>
    <t>DEPOSITO DE 1600831025 SUC. BCA. 1600831025 00110228</t>
  </si>
  <si>
    <t>FSDE-38636</t>
  </si>
  <si>
    <t>MCVT161702097845 CRISTOBAL AGUILAR SANCH D INT 0000963 00479490</t>
  </si>
  <si>
    <t>FSDE-38637</t>
  </si>
  <si>
    <t>MCTV161702097908 EDGARDO IBARRA SEGURA D INT 0000962 00479477</t>
  </si>
  <si>
    <t>FSDE-38638</t>
  </si>
  <si>
    <t>PAGO MENSUALIDAD DE MAESTRIA D INT 0000001 00779536</t>
  </si>
  <si>
    <t>FSDE-38674</t>
  </si>
  <si>
    <t>DEPOSITO DE 161602010313 SUC. FA 1602010313 00370509</t>
  </si>
  <si>
    <t>FSDE-38675</t>
  </si>
  <si>
    <t>Mensualidad Mayo D INT 4251200 00536006</t>
  </si>
  <si>
    <t>FSDE-38873</t>
  </si>
  <si>
    <t>DEPOSITO DE 160083102511 SUC. V 0083102511 00376105</t>
  </si>
  <si>
    <t>FSDE-38877</t>
  </si>
  <si>
    <t>DEPOSITO DE 160083102511 SUC. V 0083102511 00376199</t>
  </si>
  <si>
    <t>FSDE-38878</t>
  </si>
  <si>
    <t>DEPOSITO DE 101602009354 SUC. JA 1602009354 00201292</t>
  </si>
  <si>
    <t>FSDE-38940</t>
  </si>
  <si>
    <t>COLEGIATURA MAYO D INT 1600831 00265745</t>
  </si>
  <si>
    <t>FSDE-38978</t>
  </si>
  <si>
    <t>DEPOSITO DE 160083102511 SUC. DE 0083102511 00454519</t>
  </si>
  <si>
    <t>FSDE-38979</t>
  </si>
  <si>
    <t>MENSUALIDAD MAYO MAESTRIA MIGUEL ANGEL D INT 0007151 00394822</t>
  </si>
  <si>
    <t>FSDE-39047</t>
  </si>
  <si>
    <t>161702098179 D INT 0250517 00313617</t>
  </si>
  <si>
    <t>FSDE-39048</t>
  </si>
  <si>
    <t>161702098019 D INT 0250517 00314521</t>
  </si>
  <si>
    <t>FSDE-39049</t>
  </si>
  <si>
    <t>DEPOSITO DE 161701000285 SUC. SU 1701000285 00362727</t>
  </si>
  <si>
    <t>DEPOSITO DE SUC. TRES GUERRAS,G 0000000000 00892280</t>
  </si>
  <si>
    <t>DEPOSITO DE SUC. TRES GUERRAS,G 0000000000 00892413</t>
  </si>
  <si>
    <t>DEPOSITO DE 161702098465 SUC. RO 1702098465 00568929</t>
  </si>
  <si>
    <t>DEPOSITO DE 160083102511 SUC. EM 0083102511 00639874</t>
  </si>
  <si>
    <t>DEPOSITO DE 160083102511 SUC. AB 0083102511 00911741</t>
  </si>
  <si>
    <t>161702099211 Ruben Alfredo Torres Zavala D INT 0110517 00102408</t>
  </si>
  <si>
    <t>Primer mensualidad MGP D INT 0170515 00412603</t>
  </si>
  <si>
    <t>colegiatura gerenciamiento de proyectos D INT 0002511 00606323</t>
  </si>
  <si>
    <t>DEPOSITO DE 160083102511 SUC. CE 0083102511 00286244</t>
  </si>
  <si>
    <t>160083102511 D INT 0160517 00305739</t>
  </si>
  <si>
    <t>DEPOSITO DE 160083102511 SUC. DE 0083102511 00455179</t>
  </si>
  <si>
    <t>DEPOSITO DE 160083102511 SUC. GU 0083102511 00282714</t>
  </si>
  <si>
    <t>DEPOSITO DE 160083102511 SUC. DE 0083102511 00455275</t>
  </si>
  <si>
    <t>DEPOSITO DE 160083102511 SUC. PL 0083102511 00270177</t>
  </si>
  <si>
    <t xml:space="preserve">ORTIZ </t>
  </si>
  <si>
    <t>PODER</t>
  </si>
  <si>
    <t>LEGESLATIVO</t>
  </si>
  <si>
    <t>ESTADO DE GTO</t>
  </si>
  <si>
    <t>F-38495</t>
  </si>
  <si>
    <t>TRANSFERENCIA JUAN ROBERTO LUNA BRAVO COLEGIATURA FEBRERO MARZO ITC</t>
  </si>
  <si>
    <t>VALIJA</t>
  </si>
  <si>
    <t xml:space="preserve">MORIN </t>
  </si>
  <si>
    <t xml:space="preserve">MALAGON  </t>
  </si>
  <si>
    <t>JOSE DE JESUS</t>
  </si>
  <si>
    <t xml:space="preserve">TRANSFERENCIA VILLEGAS CERVANTES BRENDA PAGO MAESTRIA </t>
  </si>
  <si>
    <t>SIN FACTURA</t>
  </si>
  <si>
    <t>ZARAGOZA</t>
  </si>
  <si>
    <t>JAVIER Y MARCO</t>
  </si>
  <si>
    <t>BELTRAN</t>
  </si>
  <si>
    <t>ROSA NELLIE</t>
  </si>
  <si>
    <t>OROZCO</t>
  </si>
  <si>
    <t>OSVALDO</t>
  </si>
  <si>
    <t>INDALECIO</t>
  </si>
  <si>
    <t xml:space="preserve">ZAVALA </t>
  </si>
  <si>
    <t>Relación de depósitos MAYO 2017 (Sedes)</t>
  </si>
  <si>
    <t>ZUÑIGA</t>
  </si>
  <si>
    <t>FELIPE DE JESÚS</t>
  </si>
  <si>
    <t>MVII-5</t>
  </si>
  <si>
    <t>DEPOSITO BOULEVAR HIDALGO 160083102511</t>
  </si>
  <si>
    <t>F-39290</t>
  </si>
  <si>
    <t>VILLALOBOS</t>
  </si>
  <si>
    <t>SAUL</t>
  </si>
  <si>
    <t>REEMBOLSO</t>
  </si>
  <si>
    <t>AL 31 DE MAYO DE 2017</t>
  </si>
  <si>
    <t>Diseño y construcción de pavimentos de concreto hidráulico</t>
  </si>
  <si>
    <t>SERVICIOS DE MAYO</t>
  </si>
  <si>
    <t>SERVICIOS MAYO</t>
  </si>
  <si>
    <t>DEPOSITO SUC. 4639 EMBAJADORAS GTO 160083102511</t>
  </si>
  <si>
    <t xml:space="preserve">DEPOSITO IRAPUATO </t>
  </si>
  <si>
    <t xml:space="preserve">SOLORZANO </t>
  </si>
  <si>
    <t>MAGDALENA</t>
  </si>
  <si>
    <t>BOCANEGRA</t>
  </si>
  <si>
    <t>DIAZ</t>
  </si>
  <si>
    <t>RICARDO</t>
  </si>
  <si>
    <t>DÍAZ</t>
  </si>
  <si>
    <t>Relación de depósitos JUNIO 2017 (Sedes)</t>
  </si>
  <si>
    <t>JUNIO</t>
  </si>
  <si>
    <t>DEPOSITO DE 160083102511 SUC. AB 0083102511 00923061</t>
  </si>
  <si>
    <t>MCVT161702097845 CRISTOBAL AGUILAR SANCH D INT 0001017 00607032</t>
  </si>
  <si>
    <t>FSDE-39142</t>
  </si>
  <si>
    <t>MCTV161702097908 EDGARDO IBARRA SEGURA D INT 0001016 00607043</t>
  </si>
  <si>
    <t>FSDE-39143</t>
  </si>
  <si>
    <t>Junio Javier Gonzalez y Marco Zaragoza D INT 4159800 00656851</t>
  </si>
  <si>
    <t>FSDE-39144</t>
  </si>
  <si>
    <t>Segundo Pago a Colegiatura D INT 0170602 00721066</t>
  </si>
  <si>
    <t>FSDE-39550</t>
  </si>
  <si>
    <t>MENS MAYO 2017 D INT 0030617 00126594</t>
  </si>
  <si>
    <t>FSDE-39159</t>
  </si>
  <si>
    <t>DEPOSITO DE 160083102511 SUC. GU 0083102511 00293201</t>
  </si>
  <si>
    <t>PAGO MENSUALIDAD JUNIO 2017 D INT 0050617 00205108</t>
  </si>
  <si>
    <t>FSDE-39162</t>
  </si>
  <si>
    <t>DEPOSITO DE 160083102511 SUC. CE 0083102511 00300139</t>
  </si>
  <si>
    <t>FSDE-39160</t>
  </si>
  <si>
    <t>PAGO MAESTRIA JUN17 D INT 1817815 00283188</t>
  </si>
  <si>
    <t>FSDE-39158</t>
  </si>
  <si>
    <t>DEPOSITO DE 160083102511 SUC. CO 0083102511 00773067</t>
  </si>
  <si>
    <t>FSDE-39205</t>
  </si>
  <si>
    <t>DEPOSITO DE 160083102511 SUC. CO 0083102511 00773381</t>
  </si>
  <si>
    <t>FSDE-39206</t>
  </si>
  <si>
    <t>DEPOSITO DE 161701000285 SUC. SU 1701000285 00986853</t>
  </si>
  <si>
    <t>PAGO DE MENSUALIDAD MGP D INT 0000002 00347713</t>
  </si>
  <si>
    <t>FSDE-39161</t>
  </si>
  <si>
    <t>DEPOSITO DE SUC. BLVD PONIENTE, 0000000000 00291925</t>
  </si>
  <si>
    <t>FSDE-39174</t>
  </si>
  <si>
    <t>161702099211 Ruben Alfredo Torres Zavala D INT 3557700 00356270</t>
  </si>
  <si>
    <t>DEPOSITO DE 161602010187 SUC. BL 1602010187 00292918</t>
  </si>
  <si>
    <t>FSDE-39200</t>
  </si>
  <si>
    <t>DEPOSITO DE 161602010187 SUC. BL 1602010187 00292793</t>
  </si>
  <si>
    <t>FSDE-39201</t>
  </si>
  <si>
    <t>DEPOSITO DE 161602010187 SUC. BL 1602010187 00293357</t>
  </si>
  <si>
    <t>FSDE-39202</t>
  </si>
  <si>
    <t>DEPOSITO DE 161602010187 SUC. BL 1602010187 00292525</t>
  </si>
  <si>
    <t>FSDE-39203</t>
  </si>
  <si>
    <t>PAGO 1ER SEMESTRE MAESTRIA FELIPE DE JES D INT 1976063 00006982</t>
  </si>
  <si>
    <t>FSDE-39204</t>
  </si>
  <si>
    <t>DEPOSITO DE 160083102511 SUC. CE 0083102511 00303110</t>
  </si>
  <si>
    <t>PAGO FINAL MAESTRIA OSVALDO D INT 9538866 00561849</t>
  </si>
  <si>
    <t>FSDE-39580</t>
  </si>
  <si>
    <t>PAGO FINAL MAESTRIA OSVALDO D INT 9615029 00614896</t>
  </si>
  <si>
    <t>COLEGIATURA JUNIO D INT 0090617 00620004</t>
  </si>
  <si>
    <t>FSDE-39293</t>
  </si>
  <si>
    <t>DEPOSITO DE 1600831025 SUC. BCA. 1600831025 00256117</t>
  </si>
  <si>
    <t>FSDE-39291</t>
  </si>
  <si>
    <t>colegiatura junio D INT 0002511 00136225</t>
  </si>
  <si>
    <t>FSDE-39292</t>
  </si>
  <si>
    <t>DEPOSITO DE 161602009703 SUC. DE 1602009703 00470448</t>
  </si>
  <si>
    <t>DEPOSITO DE 160083102511 SUC. GA 0083102511 00822290</t>
  </si>
  <si>
    <t>DEPOSITO DE 160083102511 SUC. PL 0083102511 00285432</t>
  </si>
  <si>
    <t>DEPOSITO DE 160083102511 SUC. BL 0083102511 00521216</t>
  </si>
  <si>
    <t>PAGO INSCRIPCION MAESTRIA ADMINISTRACION D INT 2216583 00113862</t>
  </si>
  <si>
    <t>FSDE-39490</t>
  </si>
  <si>
    <t>Transferencia SPEI D INT 0000001 00665734</t>
  </si>
  <si>
    <t>FSDE-39511</t>
  </si>
  <si>
    <t>DEPOSITO DE 160083102511 SUC. V 0083102511 00406241</t>
  </si>
  <si>
    <t>FSDE-39512</t>
  </si>
  <si>
    <t>DEPOSITO DE SUC. GLORIETA EL PI 0000000000 00291391</t>
  </si>
  <si>
    <t>ITC MAESTRIA INGRID ILEANA D INT 0270617 00155798</t>
  </si>
  <si>
    <t>FSDE-39510</t>
  </si>
  <si>
    <t>DEPOSITO DE 161702098465 SUC. EM 1702098465 00657179</t>
  </si>
  <si>
    <t>161702098179 D INT 0300617 00014679</t>
  </si>
  <si>
    <t>161702098019 D INT 0300617 00019882</t>
  </si>
  <si>
    <t>MARCO Y JAVIER</t>
  </si>
  <si>
    <t>ARMAS</t>
  </si>
  <si>
    <t>BUCIO</t>
  </si>
  <si>
    <t>DIEGO ALEJANDRO</t>
  </si>
  <si>
    <t>FSDE-39551</t>
  </si>
  <si>
    <t xml:space="preserve">QUINTANA </t>
  </si>
  <si>
    <t>ALMANZA</t>
  </si>
  <si>
    <t>FSDE-39176</t>
  </si>
  <si>
    <t xml:space="preserve">PADILLA </t>
  </si>
  <si>
    <t xml:space="preserve">LUIS ADAN </t>
  </si>
  <si>
    <t xml:space="preserve">AGUIRRE </t>
  </si>
  <si>
    <t xml:space="preserve">ROCHA </t>
  </si>
  <si>
    <t>FSDE-39815</t>
  </si>
  <si>
    <t>TRANSFERENCIA SERV. HIDRAULICOS CONSULTORIA  FOLIO 0456956214</t>
  </si>
  <si>
    <t xml:space="preserve">PEREZ </t>
  </si>
  <si>
    <t>ERENDIRA Y EVERARDO</t>
  </si>
  <si>
    <t xml:space="preserve">GUEVARA </t>
  </si>
  <si>
    <t>FSDE-39748</t>
  </si>
  <si>
    <t>FSDE-39747</t>
  </si>
  <si>
    <t>TRANSFERENCIA BBVA BANCOMER FOLIO 5678555209</t>
  </si>
  <si>
    <t>MALAGON</t>
  </si>
  <si>
    <t>FSDE-38580</t>
  </si>
  <si>
    <t>AL 30 DE JUNIO DE 2017</t>
  </si>
  <si>
    <t>SERVICIOS DE JUNIO</t>
  </si>
  <si>
    <t xml:space="preserve">DEPOSITO SUC. ESTADIO IRAPUATO </t>
  </si>
  <si>
    <t>urbanización</t>
  </si>
  <si>
    <t>tecnicas de inviestigación aplicadas</t>
  </si>
  <si>
    <t>planeación y programación</t>
  </si>
  <si>
    <t>local</t>
  </si>
  <si>
    <t>MAC-13 2017 LEÓN y MGP-6 LEÓN</t>
  </si>
  <si>
    <t>un solo modulo</t>
  </si>
  <si>
    <t>Relación de depósitos JULIO 2017 (Sedes)</t>
  </si>
  <si>
    <t>JULIO</t>
  </si>
  <si>
    <t>DEPOSITO DE 160083102511 SUC. Al 0083102511 00389633</t>
  </si>
  <si>
    <t>FSDE-39636</t>
  </si>
  <si>
    <t>PAGO MENSUALIDAD JULIO D INT 0010717 00319331</t>
  </si>
  <si>
    <t>FSDE-39749</t>
  </si>
  <si>
    <t>MCVT161702097845 CRISTOBAL AGUILAR SANCH D INT 0001070 00467316</t>
  </si>
  <si>
    <t>FSDE-39750</t>
  </si>
  <si>
    <t>MCVT161702097908 JUAN EDGARDO IBARRA SEG D INT 0001069 00467311</t>
  </si>
  <si>
    <t>FSDE-39751</t>
  </si>
  <si>
    <t>DEPOSITO DE 160083102511 SUC. IR 0083102511 00942510</t>
  </si>
  <si>
    <t>FSDE-39774</t>
  </si>
  <si>
    <t>ITC INGRID ILEANA D INT 0060717 00298011</t>
  </si>
  <si>
    <t>FSDE-39787</t>
  </si>
  <si>
    <t>MENS JULIO D INT 0000001 00088993</t>
  </si>
  <si>
    <t>FSDE-39788</t>
  </si>
  <si>
    <t>Mens Julio Javier Glez y Marco Zaragoza D INT 3820000 00172832</t>
  </si>
  <si>
    <t>FSDE-39789</t>
  </si>
  <si>
    <t>DEPOSITO DE 161801112541 SUC. CE 1801112541 00336553</t>
  </si>
  <si>
    <t>FSDE-40113</t>
  </si>
  <si>
    <t>DEPOSITO DE 160083102511 SUC. AB 0083102511 00939571</t>
  </si>
  <si>
    <t>DEPOSITO DE 161701000285 SUC. ES 1701000285 00671197</t>
  </si>
  <si>
    <t>DEPOSITO DE 161801111921 SUC. CE 1801111921 00321533</t>
  </si>
  <si>
    <t>161702099211 Ruben Alfredo Torres Zavala D INT 0060717 00338472</t>
  </si>
  <si>
    <t>DEPOSITO DE 1618011133 SUC. BCA. 1618011133 00061381</t>
  </si>
  <si>
    <t>DEPOSITO DE 161602010027 SUC. VA 1602010027 00364426</t>
  </si>
  <si>
    <t>PAGO CERTIFICADOS D INT 0140717 00576776</t>
  </si>
  <si>
    <t>DEPOSITO DE 161602008734 SUC. AC 1602008734 00032263</t>
  </si>
  <si>
    <t>COLEGIATURA JULIO D INT 1618011 00754867</t>
  </si>
  <si>
    <t>DEPOSITO DE 161801112764 SUC. CO 1801112764 00790592</t>
  </si>
  <si>
    <t>DEPOSITO DE 161801112192 SUC. CO 1801112192 00790736</t>
  </si>
  <si>
    <t>MENSUALIDAD JUNIO MAESTRIA MIGUEL ANGEL D INT 0007151 00238042</t>
  </si>
  <si>
    <t>MENSUALIDAD JULIO MAESTRIA MIGUEL ANGEL D INT 0007151 00239632</t>
  </si>
  <si>
    <t>PAGO ALUMNO 161702098465 GARCIA RIOS D INT 0210717 00610128</t>
  </si>
  <si>
    <t>DEPOSITO DE 160083102511 SUC. GO 0083102511 00342497</t>
  </si>
  <si>
    <t>DEPOSITO DE 160083102511 SUC. GO 0083102511 00342995</t>
  </si>
  <si>
    <t>DEPOSITO DE 160083102511 SUC. CH 0083102511 00308914</t>
  </si>
  <si>
    <t>pago julio gerenciamiento D INT 0001600 00114146</t>
  </si>
  <si>
    <t>161702098179 D INT 0270717 00254854</t>
  </si>
  <si>
    <t>161702098019 D INT 0280717 00582487</t>
  </si>
  <si>
    <t>DEPOSITO DE 161801113098 SUC. SU 1801113098 00118251</t>
  </si>
  <si>
    <t>colegiatura MGP D INT 0003510 00830352</t>
  </si>
  <si>
    <t xml:space="preserve">OROZCO </t>
  </si>
  <si>
    <t xml:space="preserve">CRISTOBAL MISAEL </t>
  </si>
  <si>
    <t xml:space="preserve">IBARRA </t>
  </si>
  <si>
    <t>FDSE-40185</t>
  </si>
  <si>
    <t>FDSE-40187</t>
  </si>
  <si>
    <t>FDSE-40188</t>
  </si>
  <si>
    <t>DEPOSITO SUC.4565 BLVD HIDALGO LEÓN,GTO. 160083102511</t>
  </si>
  <si>
    <t>FDSE-40192</t>
  </si>
  <si>
    <t>FSDE-40195</t>
  </si>
  <si>
    <t>FSDE-40196</t>
  </si>
  <si>
    <t>FSDE-40197</t>
  </si>
  <si>
    <t>FSDE-40198</t>
  </si>
  <si>
    <t>FSDE-40193</t>
  </si>
  <si>
    <t>FSDE-40194</t>
  </si>
  <si>
    <t>FSDE-40280</t>
  </si>
  <si>
    <t xml:space="preserve">CARDONA </t>
  </si>
  <si>
    <t>ROGELIO Y MARIA</t>
  </si>
  <si>
    <t>FSDE-40233</t>
  </si>
  <si>
    <t>DOMINGUEZ</t>
  </si>
  <si>
    <t>WOLF</t>
  </si>
  <si>
    <t>SERVANDO ISAAC</t>
  </si>
  <si>
    <t>FSDE-40232</t>
  </si>
  <si>
    <t>FSDE-40320</t>
  </si>
  <si>
    <t xml:space="preserve">ARECHIGA </t>
  </si>
  <si>
    <t>TRANSFERENCIA 12-07-17 SERVANDO RINCON REYNA COLEGIATURA JULIO NUM DE REF.0120717</t>
  </si>
  <si>
    <t>SOLORZANO MAGDALENA</t>
  </si>
  <si>
    <t xml:space="preserve">RUBEN ALFREDO </t>
  </si>
  <si>
    <t xml:space="preserve">BELTRAN </t>
  </si>
  <si>
    <t>AL 31 DE JULIO DE 2017</t>
  </si>
  <si>
    <t>SERVICIOS DE JULIO</t>
  </si>
  <si>
    <t xml:space="preserve">metodos de investigación </t>
  </si>
  <si>
    <t>MENSUALIDAD AGOSTO 17 D INT 0010817 00567792</t>
  </si>
  <si>
    <t>FSDE-40217</t>
  </si>
  <si>
    <t>DEPOSITO DE 160083102511 SUC. CH 0083102511 00312224</t>
  </si>
  <si>
    <t>FSDE-40234</t>
  </si>
  <si>
    <t>PAGO MAESTRIA AGO 17 D INT 1949393 00331262</t>
  </si>
  <si>
    <t>FSDE-40235</t>
  </si>
  <si>
    <t>PAGO DE MENSUALIDAD MGP D INT 0000001 00555290</t>
  </si>
  <si>
    <t>FSDE-40279</t>
  </si>
  <si>
    <t>MCTV161702097908 EDGARDO IBARRA SEGURA D INT 0001126 00467593</t>
  </si>
  <si>
    <t>FSDE-40548</t>
  </si>
  <si>
    <t>MCVT161702097845 CRISTOBAL AGUILAR SANCH D INT 0001127 00467589</t>
  </si>
  <si>
    <t>FSDE-40549</t>
  </si>
  <si>
    <t>161801114067 D INT 1618011 00160658</t>
  </si>
  <si>
    <t>FSDE-40550</t>
  </si>
  <si>
    <t>Pago Colegiatura MGP D INT 1113510 00001078</t>
  </si>
  <si>
    <t>FSDE-40551</t>
  </si>
  <si>
    <t>Agosto Javier Glez y Marco Zaragoza D INT 4263500 00451086</t>
  </si>
  <si>
    <t>FSDE-40552</t>
  </si>
  <si>
    <t>DEPOSITO DE 161801112032 SUC. DE 1801112032 00505576</t>
  </si>
  <si>
    <t>FSDE-40616</t>
  </si>
  <si>
    <t>161702098019 D INT 0230817 00174501</t>
  </si>
  <si>
    <t>FSDE-40618</t>
  </si>
  <si>
    <t>161702098179 D INT 0230817 00175600</t>
  </si>
  <si>
    <t>FSDE-40619</t>
  </si>
  <si>
    <t>INSCRIPCION ING. CORRES D INT 1054000 00598739</t>
  </si>
  <si>
    <t>FSDE-40620</t>
  </si>
  <si>
    <t>inscripcion maestria D INT 1600831 00219424</t>
  </si>
  <si>
    <t>FSDE-40621</t>
  </si>
  <si>
    <t>DEPOSITO DE 160083102511 SUC. FA 0083102511 00419564</t>
  </si>
  <si>
    <t>FSDE-40622</t>
  </si>
  <si>
    <t>COLEGIATURA MES DE JUNIO ROBERTO LUNA D INT 0250817 00625781</t>
  </si>
  <si>
    <t>FSDE-40710</t>
  </si>
  <si>
    <t>Inscripcion D INT 0230817 00209897</t>
  </si>
  <si>
    <t>FSDE-40711</t>
  </si>
  <si>
    <t>PAGO COLEGIATURA MES DE MAYO ROBERTO LUN D INT 0250817 00624785</t>
  </si>
  <si>
    <t>FSDE-40712</t>
  </si>
  <si>
    <t>coleg mzo abril D INT 0250817 00624048</t>
  </si>
  <si>
    <t>FSDE-40713</t>
  </si>
  <si>
    <t>DEPOSITO DE 160083102511 SUC. AB 0083102511 00953816</t>
  </si>
  <si>
    <t>DEPOSITO DE 161701000285 SUC. SU 1701000285 00091175</t>
  </si>
  <si>
    <t>DEPOSITO DE 160083102511 SUC. FA 0083102511 00416004</t>
  </si>
  <si>
    <t>DEPOSITO DE 160083102511 SUC. FA 0083102511 00416009</t>
  </si>
  <si>
    <t>DEPOSITO DE 160083102511 SUC. FA 0083102511 00416014</t>
  </si>
  <si>
    <t>DEPOSITO DE 160083102511 SUC. FA 0083102511 00416019</t>
  </si>
  <si>
    <t>DEPOSITO DE SUC. FAJA DE ORO,GT 0000000000 00416136</t>
  </si>
  <si>
    <t>DEPOSITO DE 160083102511 SUC. SA 0083102511 00365042</t>
  </si>
  <si>
    <t>DEPOSITO DE SUC. FAJA DE ORO,GT 0000000000 00417964</t>
  </si>
  <si>
    <t>DEPOSITO DE 161801111921 SUC. LO 1801111921 00730007</t>
  </si>
  <si>
    <t>DEPOSITO DE 160083102511 SUC. SA 0083102511 00367246</t>
  </si>
  <si>
    <t>DEPOSITO DE 160083102511 SUC. FA 0083102511 00419167</t>
  </si>
  <si>
    <t>DEPOSITO DE 160083102511 SUC. FA 0083102511 00419160</t>
  </si>
  <si>
    <t>DEPOSITO DE 160083102511 SUC. FA 0083102511 00419246</t>
  </si>
  <si>
    <t>DEPOSITO DE 160083102511 SUC. FA 0083102511 00419569</t>
  </si>
  <si>
    <t>DEPOSITO DE 160083102511 SUC. FA 0083102511 00419310</t>
  </si>
  <si>
    <t>DEPOSITO DE 160083102511 SUC. FA 0083102511 00419574</t>
  </si>
  <si>
    <t>DEPOSITO DE 160083102511 SUC. GL 0083102511 00944839</t>
  </si>
  <si>
    <t>DEPOSITO DE 160083102511 SUC. FA 0083102511 00419646</t>
  </si>
  <si>
    <t>DEPOSITO DE 160083102511 SUC. FA 0083102511 00419372</t>
  </si>
  <si>
    <t>DEPOSITO DE 160083102511 SUC. SA 0083102511 00368751</t>
  </si>
  <si>
    <t>DEPOSITO DE 160083102511 SUC. BL 0083102511 00350733</t>
  </si>
  <si>
    <t>DEPOSITO DE 160083102511 SUC. SO 0083102511 00602819</t>
  </si>
  <si>
    <t>DEPOSITO DE 161601021655 SUC. C. 1601021655 00839427</t>
  </si>
  <si>
    <t>DEPOSITO DE 1600831025 SUC. BCA. 1600831025 00193876</t>
  </si>
  <si>
    <t>DEPOSITO DE 160083102511 SUC. YU 0083102511 00699731</t>
  </si>
  <si>
    <t>DEPOSITO DE 160083102511 SUC. SA 0083102511 00375967</t>
  </si>
  <si>
    <t>DEPOSITO DE 160083102511 SUC. SA 0083102511 00376058</t>
  </si>
  <si>
    <t>DEPOSITO DE SUC. Altacia León G 0000000000 00421391</t>
  </si>
  <si>
    <t>DEPOSITO DE 161801112192 SUC. CE 1801112192 00357874</t>
  </si>
  <si>
    <t>DEPOSITO DE 161801112764 SUC. CE 1801112764 00357605</t>
  </si>
  <si>
    <t>161702099211 Ruben Alfredo Torres Zavala D INT 2099211 00988143</t>
  </si>
  <si>
    <t>TRANSFERENCIA 09-08-17 SERVANDO RINCON REYNA COLE DE AGOSTO CLAVE DE RASTREO MBAN1001708090004927304</t>
  </si>
  <si>
    <t>MAC 12</t>
  </si>
  <si>
    <t>MGP6</t>
  </si>
  <si>
    <t>MCVT2</t>
  </si>
  <si>
    <t>DUEÑES</t>
  </si>
  <si>
    <t xml:space="preserve">RODRIGUEZ </t>
  </si>
  <si>
    <t xml:space="preserve">MGP6 </t>
  </si>
  <si>
    <t xml:space="preserve">ARMAS </t>
  </si>
  <si>
    <t>MAC 13</t>
  </si>
  <si>
    <t>JAVIER MEDINA Y MARCO ZARAGOZA</t>
  </si>
  <si>
    <t>ROQUE</t>
  </si>
  <si>
    <t>CASTAÑEDA</t>
  </si>
  <si>
    <t>ROBERTO MIGUEL</t>
  </si>
  <si>
    <t>FSDE-40877</t>
  </si>
  <si>
    <t>MGP 7</t>
  </si>
  <si>
    <t>CORRES</t>
  </si>
  <si>
    <t>VELASCO</t>
  </si>
  <si>
    <t>LUIS ALBERTO</t>
  </si>
  <si>
    <t>ENRIQUEZ</t>
  </si>
  <si>
    <t>PRIETO</t>
  </si>
  <si>
    <t>ZIF RICARDO</t>
  </si>
  <si>
    <t>SIERRA</t>
  </si>
  <si>
    <t>HUGO ENRIQUE</t>
  </si>
  <si>
    <t>FSDE-40803</t>
  </si>
  <si>
    <t>MARCELA PATRICIA</t>
  </si>
  <si>
    <t>ROGELIO CARDONA Y MARIA JOSE GONZALEZ</t>
  </si>
  <si>
    <t xml:space="preserve">TRANSFERENCIA 30/08/2017 PEDRO ARMANDO CASTILLO COLEGIATURA AGOSTO </t>
  </si>
  <si>
    <t xml:space="preserve">DIAZ </t>
  </si>
  <si>
    <t>MAC 11</t>
  </si>
  <si>
    <t>MORENO</t>
  </si>
  <si>
    <t>SALAS</t>
  </si>
  <si>
    <t>ACRISIO  ORESTES</t>
  </si>
  <si>
    <t xml:space="preserve">MAC 13 </t>
  </si>
  <si>
    <t>FUENTES</t>
  </si>
  <si>
    <t xml:space="preserve">ONTIVEROS </t>
  </si>
  <si>
    <t>AL 31 DE AGOSTO DE 2017</t>
  </si>
  <si>
    <t>AGOSTO</t>
  </si>
  <si>
    <t>SERVICIOS DE AGOSTO</t>
  </si>
  <si>
    <t>MGP7</t>
  </si>
  <si>
    <t>CARRILLO</t>
  </si>
  <si>
    <t>JOVANA EDITH</t>
  </si>
  <si>
    <t xml:space="preserve">CARDENAS </t>
  </si>
  <si>
    <t>CARLOS</t>
  </si>
  <si>
    <t>JUAN MANUEL</t>
  </si>
  <si>
    <t>HERRERA</t>
  </si>
  <si>
    <t>RUIZ</t>
  </si>
  <si>
    <t>EMMANUEL</t>
  </si>
  <si>
    <t>CAMACHO</t>
  </si>
  <si>
    <t>LESPRON</t>
  </si>
  <si>
    <t xml:space="preserve">ALEJANDRA </t>
  </si>
  <si>
    <t>ZARATE</t>
  </si>
  <si>
    <t>CARLOS GREGORIO</t>
  </si>
  <si>
    <t>VARGAS</t>
  </si>
  <si>
    <t>LÓPEZ</t>
  </si>
  <si>
    <t>FRIAS</t>
  </si>
  <si>
    <t>CARMONA</t>
  </si>
  <si>
    <t>DAVID FERNANDO</t>
  </si>
  <si>
    <t xml:space="preserve">GUTIERREZ </t>
  </si>
  <si>
    <t>MENDEZ</t>
  </si>
  <si>
    <t>ROSALES</t>
  </si>
  <si>
    <t>OCTAVIO ALFONO</t>
  </si>
  <si>
    <t>JOSE CARLOS</t>
  </si>
  <si>
    <t>VALENCIA</t>
  </si>
  <si>
    <t>JOSE RAMON</t>
  </si>
  <si>
    <t>DONG</t>
  </si>
  <si>
    <t>MORALES</t>
  </si>
  <si>
    <t>PABLO</t>
  </si>
  <si>
    <t>SANDOVAL</t>
  </si>
  <si>
    <t>GALLARDO</t>
  </si>
  <si>
    <t>CHAVEZ</t>
  </si>
  <si>
    <t>ROBLES</t>
  </si>
  <si>
    <t>JOSE</t>
  </si>
  <si>
    <t xml:space="preserve">GALVAN </t>
  </si>
  <si>
    <t>GILBERTO ROMÁN</t>
  </si>
  <si>
    <t>DEPOSITO EFECTIVO 03/08/2017 CESAR RAYMUNDO GOMEZ GARCIA</t>
  </si>
  <si>
    <t>RAZO</t>
  </si>
  <si>
    <t>AGUSTIN</t>
  </si>
  <si>
    <t>DEPOSITO EFECTIVO CAJERO 14/08/2017 SERGIO VARGAS LOPEZ</t>
  </si>
  <si>
    <t>DEPOSITO EFECTIVO CAJERO 14/08/2017 AGUSTIN CARRILLO RAZO</t>
  </si>
  <si>
    <t>DEPOSITO EFECTIVO CAJERO 17/08/2017 CARLOS MIGUEL GOMEZ ALANIS</t>
  </si>
  <si>
    <t>DEPOSITO EFECTIVO CAJERO 18/08/2017 JOSE ANTONIO BALANDRAN ROMERO</t>
  </si>
  <si>
    <t>TOTAL GENERAL</t>
  </si>
  <si>
    <t>MVII5</t>
  </si>
  <si>
    <t>COLIN</t>
  </si>
  <si>
    <t>DIANA FABIOLA</t>
  </si>
  <si>
    <t xml:space="preserve">N° materia </t>
  </si>
  <si>
    <t>N° materia</t>
  </si>
  <si>
    <t xml:space="preserve">N° Materia </t>
  </si>
  <si>
    <t>N° Materia</t>
  </si>
  <si>
    <t>Marco normativo y Legislación y reglamentación</t>
  </si>
  <si>
    <t>Técnicas de investigación aplicadas a las vias terrestres</t>
  </si>
  <si>
    <t>3 y 3</t>
  </si>
  <si>
    <t>Edificación</t>
  </si>
  <si>
    <t>SEPTIEMBRE</t>
  </si>
  <si>
    <t>DEPOSITO DE 1618011133 SUC. BCA. 1618011133 00089922</t>
  </si>
  <si>
    <t>FSDE-40797</t>
  </si>
  <si>
    <t>PAGO MAESTRIA SEP17 D INT 2019588 00874034</t>
  </si>
  <si>
    <t>FSDE-40798</t>
  </si>
  <si>
    <t>MCVT161702097845CRISTOBAL AGUILAR SANCHE D INT 0001195 00356104</t>
  </si>
  <si>
    <t>FSDE-40799</t>
  </si>
  <si>
    <t>MCVT161702097908 EDGARDO IBARRA SEGURA D INT 0001194 00356096</t>
  </si>
  <si>
    <t>FSDE-40800</t>
  </si>
  <si>
    <t>MENSUALIDAD SEPTIEMBRE MAHC D INT 0040917 00520360</t>
  </si>
  <si>
    <t>FSDE-40801</t>
  </si>
  <si>
    <t>Septiembre Javier Glez y Marco Zaragoza D INT 4119600 00227716</t>
  </si>
  <si>
    <t>FSDE-40802</t>
  </si>
  <si>
    <t>161701000857 PAGO COMPL DE FEBRERO 2017 D INT 0000008 00252374</t>
  </si>
  <si>
    <t>FSDE-40830</t>
  </si>
  <si>
    <t>161701000857 PAGO MES MARZO 2017 D INT 0000009 00252946</t>
  </si>
  <si>
    <t>FSDE-40831</t>
  </si>
  <si>
    <t>161701000857 PAG MES DE ABRIL 2017 D INT 0000010 00123793</t>
  </si>
  <si>
    <t>FSDE-40832</t>
  </si>
  <si>
    <t>161701000857 PAG MES DE MAYO 2017 D INT 0000011 00124243</t>
  </si>
  <si>
    <t>FSDE-40833</t>
  </si>
  <si>
    <t>161701000857 PAG MES DE JUNIO 2017 D INT 0000012 00124541</t>
  </si>
  <si>
    <t>FSDE-40834</t>
  </si>
  <si>
    <t>161701000857 PAG MES DE JULIO 2017 D INT 0000013 00125192</t>
  </si>
  <si>
    <t>FSDE-40835</t>
  </si>
  <si>
    <t>161701000857 PAG MES DE AGOSTO 2017 D INT 0000014 00126086</t>
  </si>
  <si>
    <t>FSDE-40836</t>
  </si>
  <si>
    <t>161701000857 PAG MES DE SEPTIEMBRE 2017 D INT 0000015 00126814</t>
  </si>
  <si>
    <t>FSDE-40837</t>
  </si>
  <si>
    <t>ITC MAESTRIA INGRID ILEANA D INT 0130917 00124232</t>
  </si>
  <si>
    <t>FSDE-40880</t>
  </si>
  <si>
    <t>DEPOSITO DE 161801112541 SUC. Al 1801112541 00426714</t>
  </si>
  <si>
    <t>FSDE-40881</t>
  </si>
  <si>
    <t>maestria D INT 1618011 00130713</t>
  </si>
  <si>
    <t>FSDE-40882</t>
  </si>
  <si>
    <t>Hugo Enrique Hernandez Sierra D INT 8143390 00378239</t>
  </si>
  <si>
    <t>FSDE-40883</t>
  </si>
  <si>
    <t>Luis Alberto Corres Velasco D INT 8143320 00378107</t>
  </si>
  <si>
    <t>FSDE-40884</t>
  </si>
  <si>
    <t>Colegiatura MGP D INT 1113510 00412756</t>
  </si>
  <si>
    <t>FSDE-40912</t>
  </si>
  <si>
    <t>SEPTIEMBRE D INT 0130917 00267541</t>
  </si>
  <si>
    <t>FSDE-40913</t>
  </si>
  <si>
    <t>MENSUALIDAD AGOSTO MAESTRIA MIGUEL ANGEL D INT 0007151 00087489</t>
  </si>
  <si>
    <t>FSDE-40922</t>
  </si>
  <si>
    <t>INSCRIPCION D INT 9011403 00152730</t>
  </si>
  <si>
    <t>FSDE-40936</t>
  </si>
  <si>
    <t>DEPOSITO S.B.C. 160083102511 SUC. FA 0083102511 00004954</t>
  </si>
  <si>
    <t>FSDE-40937</t>
  </si>
  <si>
    <t>161801126296 D INT 9458008 00409252</t>
  </si>
  <si>
    <t>FSDE-41042</t>
  </si>
  <si>
    <t>FACTURAS D INT 0000002 00362060</t>
  </si>
  <si>
    <t>FSDE-41130</t>
  </si>
  <si>
    <t>Septiembre D INT 0040917 00482368</t>
  </si>
  <si>
    <t>FSDE-41131</t>
  </si>
  <si>
    <t>DEPOSITO DE 160083102511 SUC. AB 0083102511 00970823</t>
  </si>
  <si>
    <t>DEPOSITO DE 161801111921 SUC. CE 1801111921 00362403</t>
  </si>
  <si>
    <t>DEPOSITO DE 160083102511 SUC. SA 0083102511 00380925</t>
  </si>
  <si>
    <t>DEPOSITO DE 160083102511 SUC. SA 0083102511 00381011</t>
  </si>
  <si>
    <t>DEPOSITO DE 160083102511 SUC. SA 0083102511 00381016</t>
  </si>
  <si>
    <t>DEPOSITO DE 160083102511 SUC. SA 0083102511 00380932</t>
  </si>
  <si>
    <t>DEPOSITO DE 160083102511 SUC. SA 0083102511 00380775</t>
  </si>
  <si>
    <t>DEPOSITO DE 160083102511 SUC. SA 0083102511 00381007</t>
  </si>
  <si>
    <t>DEPOSITO DE 160083102511 SUC. SA 0083102511 00381021</t>
  </si>
  <si>
    <t>DEPOSITO DE 160083102511 SUC. SA 0083102511 00380842</t>
  </si>
  <si>
    <t>DEPOSITO DE 160083102511 SUC. SA 0083102511 00380609</t>
  </si>
  <si>
    <t>DEPOSITO DE 160083102511 SUC. SA 0083102511 00381022</t>
  </si>
  <si>
    <t>DEPOSITO DE 161701000285 SUC. SU 1701000285 00706842</t>
  </si>
  <si>
    <t>1600 83102 511 PAGO ZIF RICARDO ENRIQUEZ D INT 0001600 00532286</t>
  </si>
  <si>
    <t>1600 83102 511 PAGO CARLOS MIGUEL G¿MEZ D INT 0001600 00533525</t>
  </si>
  <si>
    <t>PAGO DE MENSUALIDAD MGP D INT 0000001 00166490</t>
  </si>
  <si>
    <t>DEPOSITO DE 160083102511 SUC. SO 0083102511 00615769</t>
  </si>
  <si>
    <t>DEPOSITO DE SUC. SALAMANCA,GTO 0000000000 00381979</t>
  </si>
  <si>
    <t>DEPOSITO DE 160083102511 SUC. SA 0083102511 00382767</t>
  </si>
  <si>
    <t>DEPOSITO DE SUC. FAJA DE ORO,GT 0000000000 00434123</t>
  </si>
  <si>
    <t>DEPOSITO DE 161801128457 SUC. FA 1801128457 00435564</t>
  </si>
  <si>
    <t>DEPOSITO DE 161801113098 SUC. PL 1801113098 00331458</t>
  </si>
  <si>
    <t>161702099211 Torres Zavala Ruben Sept 17 D INT 0140917 00075659</t>
  </si>
  <si>
    <t>DEPOSITO DE 161801125962 SUC. SA 1801125962 00387098</t>
  </si>
  <si>
    <t>DEPOSITO DE 160083102511 SUC. TE 0083102511 00869271</t>
  </si>
  <si>
    <t>DEPOSITO DE 161801126073 SUC. FA 1801126073 00442965</t>
  </si>
  <si>
    <t>DEPOSITO DE 161801113098 SUC. AR 1801113098 00236162</t>
  </si>
  <si>
    <t>DEPOSITO DE 1600831 SUC. BCA.ELE 0001600831 00154689</t>
  </si>
  <si>
    <t>161702098019 D INT 0280917 00829653</t>
  </si>
  <si>
    <t>161702098179 D INT 0280917 00830446</t>
  </si>
  <si>
    <t>DEPOSITO DE 160083102511 SUC. SA 0083102511 00394091</t>
  </si>
  <si>
    <t xml:space="preserve">FACTURA </t>
  </si>
  <si>
    <t>MGP 6</t>
  </si>
  <si>
    <t>FRANCO</t>
  </si>
  <si>
    <t>ANA CRISTINA</t>
  </si>
  <si>
    <t xml:space="preserve">SIERRA </t>
  </si>
  <si>
    <t xml:space="preserve">GILBERTO RAMON </t>
  </si>
  <si>
    <t xml:space="preserve">CAMACHO </t>
  </si>
  <si>
    <t xml:space="preserve">PLASCENCIA </t>
  </si>
  <si>
    <t>AGUAYO</t>
  </si>
  <si>
    <t xml:space="preserve">ISAAC </t>
  </si>
  <si>
    <t>OCTAVIO ALFONSO</t>
  </si>
  <si>
    <t>MAC</t>
  </si>
  <si>
    <t>MIGUEL ROBERTO</t>
  </si>
  <si>
    <t>RODRIGO</t>
  </si>
  <si>
    <t xml:space="preserve">ENRIQUEZ </t>
  </si>
  <si>
    <t>GOMEZ</t>
  </si>
  <si>
    <t>ALANIZ</t>
  </si>
  <si>
    <t>CARLOS MIGUEL</t>
  </si>
  <si>
    <t>GONZALEZ JAVIER Y ZARAGOZA MARCO</t>
  </si>
  <si>
    <t>GALVAN</t>
  </si>
  <si>
    <t>TRANSFERENCIA 05/09/2017 OSCAR LABERTO ARECHIGA HERNANDEZ CLAVE DE RASTREO MBAN01001709050003188997</t>
  </si>
  <si>
    <t xml:space="preserve">VENTURA </t>
  </si>
  <si>
    <t>NAVARRO</t>
  </si>
  <si>
    <t>URO</t>
  </si>
  <si>
    <t>ARTURO EDUARDO</t>
  </si>
  <si>
    <t>DEPOSITO EFECTIVO 13/09/2017 MARCO ANTONIO GUTIERREZ MENDEZ</t>
  </si>
  <si>
    <t>MOSQUEDA</t>
  </si>
  <si>
    <t>MUÑOZ</t>
  </si>
  <si>
    <t>IGNACIO</t>
  </si>
  <si>
    <t>CARDONA ROGELIO Y GONZALEZ MARIA JOSE</t>
  </si>
  <si>
    <t xml:space="preserve">MATA </t>
  </si>
  <si>
    <t xml:space="preserve">CARRILLO </t>
  </si>
  <si>
    <t>JOVANNA EDITH</t>
  </si>
  <si>
    <t xml:space="preserve">JAVIER IVAN </t>
  </si>
  <si>
    <t>SORLOZANO MAGDALENA</t>
  </si>
  <si>
    <t>Seminario de tesis</t>
  </si>
  <si>
    <t xml:space="preserve">Diseño y construcción de pavimentos asfalticos </t>
  </si>
  <si>
    <t>MGP-6 LEÓN</t>
  </si>
  <si>
    <t xml:space="preserve">MAC-13 2017 LEÓN </t>
  </si>
  <si>
    <t>Contabilidad y finanzas</t>
  </si>
  <si>
    <t>Aplicaciones informativas para la gerencia de proyectos</t>
  </si>
  <si>
    <t>JOSE ISAIAS</t>
  </si>
  <si>
    <t>AL 30 DE SEPTIEMBRE DE 2017</t>
  </si>
  <si>
    <t xml:space="preserve">VALLEJO </t>
  </si>
  <si>
    <t>JOSE WILLIAM</t>
  </si>
  <si>
    <t>GUERRERO</t>
  </si>
  <si>
    <t>CORDERO</t>
  </si>
  <si>
    <t xml:space="preserve">Análisis de toma de decisiones </t>
  </si>
  <si>
    <t>Geotecnia II Moviemiento de tierras</t>
  </si>
  <si>
    <t>5 y 5</t>
  </si>
  <si>
    <t>Análisis de Costos</t>
  </si>
  <si>
    <t>AL 31 DE OCTUBRE DE 2017</t>
  </si>
  <si>
    <t>OCTUBRE</t>
  </si>
  <si>
    <t>SERVICIOS DE SEPTIEMBRE</t>
  </si>
  <si>
    <t>SERVICIOS DE OCTUBRE</t>
  </si>
  <si>
    <t>Relación de depósitos OCTUBRE 2017 (Sedes)</t>
  </si>
  <si>
    <t>Relación de depósitos AGOSTO 2017 (Sedes)</t>
  </si>
  <si>
    <t>Relación de depósitos SEPTIEMBRE 2017 (Sedes)</t>
  </si>
  <si>
    <t>colegiatura septiembre D INT 0001600 00582598</t>
  </si>
  <si>
    <t>FSDE-41200</t>
  </si>
  <si>
    <t>MCVT161702097845CRISTOBAL AGUILAR SANCHE D INT 0001231 00036276</t>
  </si>
  <si>
    <t>FSDE-41201</t>
  </si>
  <si>
    <t>MCVT161702097908 EDGARDO IBARRA SEGURA D INT 0001230 00036300</t>
  </si>
  <si>
    <t>FSDE-41202</t>
  </si>
  <si>
    <t>DEPOSITO DE 161801112541 SUC. CE 1801112541 00382448</t>
  </si>
  <si>
    <t>FSDE-41203</t>
  </si>
  <si>
    <t>complemento colegiatura septiembre D INT 0001600 00756932</t>
  </si>
  <si>
    <t>FSDE-41345</t>
  </si>
  <si>
    <t>MENSUALIDAD OCTUBRE D INT 0061017 00483036</t>
  </si>
  <si>
    <t>FSDE-41374</t>
  </si>
  <si>
    <t>DEPOSITO DE 160083102511 SUC. CH 0083102511 00342900</t>
  </si>
  <si>
    <t>FSDE-41375</t>
  </si>
  <si>
    <t>DEPOSITO DE 160083102511 SUC. CH 0083102511 00342899</t>
  </si>
  <si>
    <t>FSDE-41376</t>
  </si>
  <si>
    <t>Octubre Javier Glez y Marco Zaragoza D INT 4626500 00683687</t>
  </si>
  <si>
    <t>FSDE-41378</t>
  </si>
  <si>
    <t>Restante colegiatura octubre D INT 1113510 00381968</t>
  </si>
  <si>
    <t>FSDE-41379</t>
  </si>
  <si>
    <t>MASTRIA INGRID D INT 0041017 00182400</t>
  </si>
  <si>
    <t>FSDE-41380</t>
  </si>
  <si>
    <t>Pago Colegiatura D INT 1113510 00207115</t>
  </si>
  <si>
    <t>FSDE-41381</t>
  </si>
  <si>
    <t>DEPOSITO DE 1618011133 SUC. BCA. 1618011133 00156391</t>
  </si>
  <si>
    <t>FSDE-41382</t>
  </si>
  <si>
    <t>PAGO DE MENSUALIDAD MGP D INT 0000001 00353959</t>
  </si>
  <si>
    <t>FSDE-41383</t>
  </si>
  <si>
    <t>DEPOSITO DE 1618011133 SUC. BCA. 1618011133 00157045</t>
  </si>
  <si>
    <t>FSDE-41384</t>
  </si>
  <si>
    <t>Faltante de Colegiatura Octubre D INT 6411008 00013130</t>
  </si>
  <si>
    <t>FSDE-41435</t>
  </si>
  <si>
    <t>DEPOSITO DE 1600831 SUC. BCA.ELE 0001600831 00082868</t>
  </si>
  <si>
    <t>FSDE-41436</t>
  </si>
  <si>
    <t>Luis Alberto Corres Velasco D INT 8241740 00005302</t>
  </si>
  <si>
    <t>FSDE-41497</t>
  </si>
  <si>
    <t>Hugo Enrique Hernandez Sierra D INT 8241730 00004820</t>
  </si>
  <si>
    <t>FSDE-41498</t>
  </si>
  <si>
    <t>oct ing corres maestria D INT 1030700 00575695</t>
  </si>
  <si>
    <t>FSDE-41499</t>
  </si>
  <si>
    <t>161801114067 D INT 1618011 00076892</t>
  </si>
  <si>
    <t>FSDE-41633</t>
  </si>
  <si>
    <t>PAGO INSCR 7 PERS MAESTRIA CONST VIAS TE D INT 4465838 00349893</t>
  </si>
  <si>
    <t>FSDE-41634</t>
  </si>
  <si>
    <t>MENSUALIDAD SEPT MAESTRIA MIGUEL ANGEL D INT 0007151 00253247</t>
  </si>
  <si>
    <t>FSDE-41680</t>
  </si>
  <si>
    <t>PAGO INSCRIPCION D INT 9069700 00280947</t>
  </si>
  <si>
    <t>FSDE-41698</t>
  </si>
  <si>
    <t>PAGO COL AGO SEP GARCIA RIOS INDALECIO D INT 0301017 00000540</t>
  </si>
  <si>
    <t>FSDE-41807</t>
  </si>
  <si>
    <t>colegiatura octubre D INT 0002511 00884744</t>
  </si>
  <si>
    <t>FSDE-41808</t>
  </si>
  <si>
    <t>COLEGIATURA JUL AGO SEP J ROBERTO LUNA D INT 0301017 00000500</t>
  </si>
  <si>
    <t>FSDE-41809</t>
  </si>
  <si>
    <t>DEPOSITO DE 160083102511 SUC. CH 0083102511 00352290</t>
  </si>
  <si>
    <t>FSDE-41810</t>
  </si>
  <si>
    <t>DEPOSITO DE 160083102511 SUC. CH 0083102511 00352384</t>
  </si>
  <si>
    <t>FSDE-41811</t>
  </si>
  <si>
    <t>DEPOSITO DE 160083102511 SUC. CH 0083102511 00352389</t>
  </si>
  <si>
    <t>FSDE-41812</t>
  </si>
  <si>
    <t>DEPOSITO DE 161801112541 SUC. CE 1801112541 00401758</t>
  </si>
  <si>
    <t>FSDE-41834</t>
  </si>
  <si>
    <t>INSCRIPCION MAESTRIA EN VALUACION INMOBI D INT 6519500 00943190</t>
  </si>
  <si>
    <t>FSDE-41835</t>
  </si>
  <si>
    <t>DEPOSITO DE 161801112192 SUC. CE 1801112192 00380808</t>
  </si>
  <si>
    <t>DEPOSITO DE 161801112764 SUC. CE 1801112764 00380813</t>
  </si>
  <si>
    <t>DEPOSITO DE 160083102511 SUC. AB 0083102511 00984681</t>
  </si>
  <si>
    <t>DEPOSITO DE 161801128011 SUC. SA 1801128011 00395456</t>
  </si>
  <si>
    <t>DEPOSITO DE 161801111921 SUC. CE 1801111921 00382742</t>
  </si>
  <si>
    <t>DEPOSITO DE 161701000285 SUC. SU 1701000285 00233306</t>
  </si>
  <si>
    <t>DEPOSITO DE 161801125739 SUC. ES 1801125739 00719268</t>
  </si>
  <si>
    <t>161801126422 PAGO ZIF RICARDO ENRIQUEZ D INT 1618011 00325672</t>
  </si>
  <si>
    <t>DEPOSITO DE 160083102511 SUC. SA 0083102511 00396858</t>
  </si>
  <si>
    <t>DEPOSITO DE 160083102511 SUC. SA 0083102511 00397117</t>
  </si>
  <si>
    <t>DEPOSITO DE SUC. FAJA DE ORO,GT 0000000000 00449049</t>
  </si>
  <si>
    <t>DEPOSITO DE SUC. FAJA DE ORO,GT 0000000000 00449054</t>
  </si>
  <si>
    <t>DEPOSITO DE SUC. FAJA DE ORO,GT 0000000000 00449059</t>
  </si>
  <si>
    <t>DEPOSITO DE 161801128457 SUC. FA 1801128457 00449794</t>
  </si>
  <si>
    <t>DEPOSITO DE 161801127488 SUC. FA 1801127488 00003601</t>
  </si>
  <si>
    <t>DEPOSITO DE SUC. FAJA DE ORO,GT 0000000000 00003606</t>
  </si>
  <si>
    <t>DEPOSITO DE 160083102511 SUC. CH 0083102511 00342483</t>
  </si>
  <si>
    <t>DEPOSITO DE 161801128394 SUC. FA 1801128394 00450645</t>
  </si>
  <si>
    <t>DEPOSITO DE 181602039573 SUC. TU 1602039573 00072595</t>
  </si>
  <si>
    <t>DEPOSITO DE SUC. SORIANA IRAPUA 0000000000 00637394</t>
  </si>
  <si>
    <t>DEPOSITO DE 161801126136 SUC. FA 1801126136 00452914</t>
  </si>
  <si>
    <t>DEPOSITO DE 161801127997 SUC. FA 1801127997 00452626</t>
  </si>
  <si>
    <t>DEPOSITO DE 161801128171 SUC. FA 1801128171 00452919</t>
  </si>
  <si>
    <t>DEPOSITO DE 161801126708 SUC. FA 1801126708 00452450</t>
  </si>
  <si>
    <t>DEPOSITO DE 161801126582 SUC. FA 1801126582 00453850</t>
  </si>
  <si>
    <t>DEPOSITO DE 161801126645 SUC. FA 1801126645 00457244</t>
  </si>
  <si>
    <t>DEPOSITO DE 160083102511 SUC. AB 0083102511 00996951</t>
  </si>
  <si>
    <t>DEPOSITO DE SUC. SALAMANCA,GTO 0000000000 00407752</t>
  </si>
  <si>
    <t>DEPOSITO DE SUC. SALAMANCA,GTO 0000000000 00407472</t>
  </si>
  <si>
    <t>DEPOSITO DE SUC. SALAMANCA,GTO 0000000000 00407786</t>
  </si>
  <si>
    <t>DEPOSITO DE 161801113098 SUC. SU 1801113098 00325581</t>
  </si>
  <si>
    <t>DEPOSITO DE 160083102511 SUC. EM 0083102511 00699095</t>
  </si>
  <si>
    <t>161702099211 Ruben Alfredo Torres Zavala D INT 0261017 00360237</t>
  </si>
  <si>
    <t>DEPOSITO DE SUC. GUANAJUATO,GTO 0000000000 00381614</t>
  </si>
  <si>
    <t>DEPOSITO DE SUC. GUANAJUATO,GTO 0000000000 00381619</t>
  </si>
  <si>
    <t>DEPOSITO DE 160083102511 SUC. SA 0083102511 00408004</t>
  </si>
  <si>
    <t>DEPOSITO DE 161801127551 SUC. FA 1801127551 00460277</t>
  </si>
  <si>
    <t>DEPOSITO DE 160083102511 SUC. SO 0083102511 00647985</t>
  </si>
  <si>
    <t>DEPOSITO DE 160083102511 SUC. SU 0083102511 00607783</t>
  </si>
  <si>
    <t>DEPOSITO DE 160083102511 SUC. ES 0083102511 00730985</t>
  </si>
  <si>
    <t>160083102511 D INT 1750107 00656971</t>
  </si>
  <si>
    <t>DEPOSITO DE 161801132420 SUC. FA 1801132420 00462300</t>
  </si>
  <si>
    <t>DEPOSITO DE 161801125962 SUC. SA 1801125962 00410623</t>
  </si>
  <si>
    <t>MENOS SERVICIOS</t>
  </si>
  <si>
    <t>SÁNCHEZ</t>
  </si>
  <si>
    <t>EDGARDO</t>
  </si>
  <si>
    <t>MGP-7</t>
  </si>
  <si>
    <t xml:space="preserve">ANGELICA </t>
  </si>
  <si>
    <t>MVT-2</t>
  </si>
  <si>
    <t>HERNÁNDEZ</t>
  </si>
  <si>
    <t>GARCÍA</t>
  </si>
  <si>
    <t>BALANDRAN</t>
  </si>
  <si>
    <t>JOSE ANTONIO</t>
  </si>
  <si>
    <t>JAVIER GONZALEZ Y MARCO ANTONIO ZARAGOZA</t>
  </si>
  <si>
    <t>CARDENAS</t>
  </si>
  <si>
    <t>ISSAC SERVANDO</t>
  </si>
  <si>
    <t>GREGORIO</t>
  </si>
  <si>
    <t>GILBERTO</t>
  </si>
  <si>
    <t>ROMAN</t>
  </si>
  <si>
    <t>TRANSFERENCIA 12-10-17  MARCO ANTONIO GUTIERREZ MENDEZ CLAVE DE RASTREO COPL03209782995119096627</t>
  </si>
  <si>
    <t>JOSÉ ISAÍAS</t>
  </si>
  <si>
    <t>CHÁVEZ</t>
  </si>
  <si>
    <t xml:space="preserve">VALENCIA </t>
  </si>
  <si>
    <t>JOSÉ RAMÓN</t>
  </si>
  <si>
    <t>GÓMEZ</t>
  </si>
  <si>
    <t>ALANÍS</t>
  </si>
  <si>
    <t>TRANSFERENCIA 15-10-17  HERNÁNDEZ SIERRA HUGO ENRIQUE CLAVE DE RASTREO BB10561008700</t>
  </si>
  <si>
    <t xml:space="preserve">FRANCO </t>
  </si>
  <si>
    <t xml:space="preserve">ANA CRISTINA </t>
  </si>
  <si>
    <t>TRANSFERENCIA 03-10-17 SERVANDO RINCON REYNA COLEGIATURA OCTUBRE CLAVE DE RASTREO MBAN01001710030003567335</t>
  </si>
  <si>
    <t xml:space="preserve">PAGO 7 ALUMNOS  MARIO, JUANA , JESÚS, FELIPE, FERNANDO, SALVADOR, JOSÉ ENRIQUE Y RUBEN </t>
  </si>
  <si>
    <t xml:space="preserve">CARMONA </t>
  </si>
  <si>
    <t>MACIAS</t>
  </si>
  <si>
    <t>JASSO</t>
  </si>
  <si>
    <t>OSCAR</t>
  </si>
  <si>
    <t>SORLOZANO</t>
  </si>
  <si>
    <t xml:space="preserve">MAGDALENA </t>
  </si>
  <si>
    <t xml:space="preserve">JOSÉ CARLOS </t>
  </si>
  <si>
    <t xml:space="preserve">PEDRO ARMANDO </t>
  </si>
  <si>
    <t>ISAAC SERVANDO</t>
  </si>
  <si>
    <t>ROBERTO</t>
  </si>
  <si>
    <t xml:space="preserve">GARCÍA </t>
  </si>
  <si>
    <t>DANIEL</t>
  </si>
  <si>
    <t xml:space="preserve">ARTURO EDUARDO </t>
  </si>
  <si>
    <t xml:space="preserve">TOTAL </t>
  </si>
  <si>
    <t>VASCO</t>
  </si>
  <si>
    <t>MCVT-LEÓN</t>
  </si>
  <si>
    <t>MURGUIA</t>
  </si>
  <si>
    <t>MARIA GUADALUPE</t>
  </si>
  <si>
    <t>MVI-IRAPUATO</t>
  </si>
  <si>
    <t>NÁREZ</t>
  </si>
  <si>
    <t xml:space="preserve">MARIA DE LOS ANGELES </t>
  </si>
  <si>
    <t xml:space="preserve">HERNÁNDEZ </t>
  </si>
  <si>
    <t>EPINOZA</t>
  </si>
  <si>
    <t xml:space="preserve">JUAN CARLOS </t>
  </si>
  <si>
    <t>OGAZ</t>
  </si>
  <si>
    <t>MVT-IRAPUATO</t>
  </si>
  <si>
    <t xml:space="preserve">ESTEBAN </t>
  </si>
  <si>
    <t>VICENTE EDUARDO</t>
  </si>
  <si>
    <t>AL 30 DE NOVIEMBRE DE 2017</t>
  </si>
  <si>
    <t>NOVIEMBRE</t>
  </si>
  <si>
    <t>SERVICIOS DE NOVIEMBRE</t>
  </si>
  <si>
    <t>maestrias</t>
  </si>
  <si>
    <t>envio del 20%</t>
  </si>
  <si>
    <t>Aplicaciones informaticas para la gerencia de proyectos</t>
  </si>
  <si>
    <t xml:space="preserve"> MGP-6 LEÓN</t>
  </si>
  <si>
    <t xml:space="preserve">Administración de empresas de la construcción </t>
  </si>
  <si>
    <t xml:space="preserve">Administración de la gerencia de proyectos </t>
  </si>
  <si>
    <t>MGP-7 SALAMANCA</t>
  </si>
  <si>
    <t xml:space="preserve">Análisis y diseño de puentes y tuneles </t>
  </si>
  <si>
    <t xml:space="preserve">Planeación, programación y control de proyectos </t>
  </si>
  <si>
    <t xml:space="preserve">ALVAREZ </t>
  </si>
  <si>
    <t>FELIPE</t>
  </si>
  <si>
    <t>AARON</t>
  </si>
  <si>
    <t>MCVT-3LEON</t>
  </si>
  <si>
    <t>Relación de depósitos DICIEMBRE 2017 (Sedes)</t>
  </si>
  <si>
    <t>MCVT161702097845 CRISTOBAL AGUILAR SANCH D INT 0001323 00115676</t>
  </si>
  <si>
    <t>MCVT161702097908 EDGARDO IBARRA SEGURA D INT 0001322 00115653</t>
  </si>
  <si>
    <t>PAGO DE MENSUALIDAD MGP D INT 0000001 00678721</t>
  </si>
  <si>
    <t>Colegiatura Diciembre D INT 0113510 00612745</t>
  </si>
  <si>
    <t>DEPOSITO DE 161801112541 SUC. Al 1801112541 00478590</t>
  </si>
  <si>
    <t>PAGO MENSUALIDAD MAESTRIA D INT 2175401 00600100</t>
  </si>
  <si>
    <t>ing corres - dic 2017 D INT 1357000 00024222</t>
  </si>
  <si>
    <t>DEPOSITO DE 1600831 SUC. BCA.ELE 0001600831 00009416</t>
  </si>
  <si>
    <t>161801126422 ZIF RICARDO ENRIQUEZ PRIETO D INT 1618011 00936660</t>
  </si>
  <si>
    <t>Hugo Enrique Hernandez Sierra D INT 8449370 00349337</t>
  </si>
  <si>
    <t>161801132580 D INT 4801442 00044447</t>
  </si>
  <si>
    <t>PAGO OCT NOV GARCIA RIOS INDALECIO 16170 D INT 0081217 00711538</t>
  </si>
  <si>
    <t>Dic. Javier Gonzalez y Marco Zaragoza D INT 4789700 00341839</t>
  </si>
  <si>
    <t>DEPOSITO DE 161801111921 SUC. CE 1801111921 00421761</t>
  </si>
  <si>
    <t>DEPOSITO DE 161801132420 SUC. FA 1801132420 00480249</t>
  </si>
  <si>
    <t>DEPOSITO DE SUC. FAJA DE ORO,GT 0000000000 00480795</t>
  </si>
  <si>
    <t>161702099211 Torres Zavala Ruben Dic 17 D INT 0071217 00241050</t>
  </si>
  <si>
    <t>DEPOSITO DE 161801128394 SUC. FA 1801128394 00482760</t>
  </si>
  <si>
    <t>DEPOSITO DE 160083102511 SUC. SO 0083102511 00673460</t>
  </si>
  <si>
    <t>DEPOSITO DE 161801127042 SUC. SO 1801127042 00674454</t>
  </si>
  <si>
    <t>DEPOSITO DE 161801126582 SUC. FA 1801126582 00483724</t>
  </si>
  <si>
    <t>DEPOSITO DE 161801127488 SUC. FA 1801127488 00484170</t>
  </si>
  <si>
    <t>DEPOSITO DE 161801125899 SUC. FA 1801125899 00483902</t>
  </si>
  <si>
    <t>DEPOSITO DE 161801113098 SUC. AR 1801113098 00271749</t>
  </si>
  <si>
    <t>DEPOSITO DE 161801125676 SUC. FA 1801125676 00484340</t>
  </si>
  <si>
    <t>DEPOSITO DE 161801127265 SUC. FA 1801127265 00484839</t>
  </si>
  <si>
    <t>DEPOSITO DE 161801125453 SUC. FA 1801125453 00484820</t>
  </si>
  <si>
    <t>DEPOSITO DE 161801126645 SUC. SA 1801126645 00429733</t>
  </si>
  <si>
    <t>161801126136 JOSE ISAIAS CHAVEZ ROBLES D INT 1618011 00475981</t>
  </si>
  <si>
    <t>DEPOSITO DE 161801128457 SUC. FA 1801128457 00485034</t>
  </si>
  <si>
    <t>DEPOSITO DE 1618011133 SUC. BCA. 1618011133 00047692</t>
  </si>
  <si>
    <t>DEPOSITO DE 161801127837 SUC. CE 1801127837 00531306</t>
  </si>
  <si>
    <t>DEPOSITO DE 161402035034 SUC. EM 1402035034 00717079</t>
  </si>
  <si>
    <t>DEPOSITO DE 161801126708 SUC. FA 1801126708 00490719</t>
  </si>
  <si>
    <t>FSDE-42791</t>
  </si>
  <si>
    <t>FSDE-42792</t>
  </si>
  <si>
    <t>FSDE-42793</t>
  </si>
  <si>
    <t>FSDE-42794</t>
  </si>
  <si>
    <t>FSDE-42795</t>
  </si>
  <si>
    <t>FSDE-42897</t>
  </si>
  <si>
    <t>FSDE-42898</t>
  </si>
  <si>
    <t>FSDE-42899</t>
  </si>
  <si>
    <t>FSDE-42900</t>
  </si>
  <si>
    <t>FSDE-42901</t>
  </si>
  <si>
    <t>FSDE-42902</t>
  </si>
  <si>
    <t>FSDE-42903</t>
  </si>
  <si>
    <t>FSDE-42990</t>
  </si>
  <si>
    <t xml:space="preserve">BOCANEGRA </t>
  </si>
  <si>
    <t>CRTISTOBAL MISAEL</t>
  </si>
  <si>
    <t>OSCAR SERGIO</t>
  </si>
  <si>
    <t>GILBERTO ROMAN</t>
  </si>
  <si>
    <t>ZARAGOZA ARIAS MARCO Y GONZALEZ MEDINA JAVIER</t>
  </si>
  <si>
    <t>TEJEDA</t>
  </si>
  <si>
    <t>CITLALLY</t>
  </si>
  <si>
    <t>Relación de depósitos NOVIEMBRE 2017 (Sedes)</t>
  </si>
  <si>
    <t>DEPOSITO DE 161502039154 SUC. GU 1502039154 00385129</t>
  </si>
  <si>
    <t>FSDE-41988</t>
  </si>
  <si>
    <t>servicio</t>
  </si>
  <si>
    <t xml:space="preserve">EXAMEN </t>
  </si>
  <si>
    <t>MARQUEZ</t>
  </si>
  <si>
    <t xml:space="preserve">MARIA ELENA </t>
  </si>
  <si>
    <t>DEPOSITO EN EFECTIV SUC. GUANAJUATO,GTO 0000000000 00385144</t>
  </si>
  <si>
    <t>FSDE-41989</t>
  </si>
  <si>
    <t>DEPOSITO DE 160083102511 SUC. AB 0083102511 00000242</t>
  </si>
  <si>
    <t>DEPOSITO DE 161701000285 SUC. SU 1701000285 00704059</t>
  </si>
  <si>
    <t>DEPOSITO DE SUC. SALVATIERRA,GT 0000000000 00752587</t>
  </si>
  <si>
    <t>DEPOSITO DE 160083102511 SUC. GU 0083102511 00010051</t>
  </si>
  <si>
    <t>MVI-IRA</t>
  </si>
  <si>
    <t>CHRISTIAN</t>
  </si>
  <si>
    <t>MCVT161702097845CRISTOBAL AGUILAR SANCHE D INT 0001277 00440794</t>
  </si>
  <si>
    <t>FSDE-41970</t>
  </si>
  <si>
    <t>MCVT161702097908 EDGARDO IBARRA SEGURA D INT 0001276 00440797</t>
  </si>
  <si>
    <t>FSDE-41971</t>
  </si>
  <si>
    <t>DEPOSITO DE 1618011133 SUC. BCA. 1618011133 00095712</t>
  </si>
  <si>
    <t>FSDE-41972</t>
  </si>
  <si>
    <t>MENSUALIDAD NOVIEMBRE D INT 0031117 00683081</t>
  </si>
  <si>
    <t>FSDE-41974</t>
  </si>
  <si>
    <t xml:space="preserve">HUERTA </t>
  </si>
  <si>
    <t>DEPOSITO DE 160083102511 SUC. PE 0083102511 00069546</t>
  </si>
  <si>
    <t>CABRERA</t>
  </si>
  <si>
    <t xml:space="preserve">JOSE </t>
  </si>
  <si>
    <t>DEPOSITO DE 160083102511 SUC. EM 0083102511 00701894</t>
  </si>
  <si>
    <t>MCVT LEON</t>
  </si>
  <si>
    <t xml:space="preserve">ESPINOZA </t>
  </si>
  <si>
    <t xml:space="preserve">URBIETA </t>
  </si>
  <si>
    <t>LUCY</t>
  </si>
  <si>
    <t>DEPOSITO DE 160083102511 SUC. EM 0083102511 00701899</t>
  </si>
  <si>
    <t xml:space="preserve">RIVERA </t>
  </si>
  <si>
    <t>VICTOR MANUEL</t>
  </si>
  <si>
    <t>DEPOSITO DE 160083102511 SUC. SU 0083102511 00744748</t>
  </si>
  <si>
    <t>DEPOSITO DE 160083102511 SUC. V 0083102511 00486958</t>
  </si>
  <si>
    <t>VIVIANA MARGOT</t>
  </si>
  <si>
    <t>FACTURAS D INT 0000002 00880158</t>
  </si>
  <si>
    <t>FSDE-41969</t>
  </si>
  <si>
    <t xml:space="preserve">CARDONA MARTINEZ ROGELIO Y GONZALEZ VELAZQUEZ MARIA JOSE </t>
  </si>
  <si>
    <t>colegiatura noviembre D INT 1113510 00639850</t>
  </si>
  <si>
    <t>FSDE-41973</t>
  </si>
  <si>
    <t>PAGO DE MENSUALIDAD MGP D INT 0000001 00647376</t>
  </si>
  <si>
    <t>FSDE-41975</t>
  </si>
  <si>
    <t>161801114067 D INT 1618011 00872025</t>
  </si>
  <si>
    <t>DEPOSITO DE 161801111921 SUC. CE 1801111921 00406098</t>
  </si>
  <si>
    <t>DEPOSITO DE 160083102511 SUC. ES 0083102511 00735743</t>
  </si>
  <si>
    <t>FSDE-42024</t>
  </si>
  <si>
    <t>ALBERTO</t>
  </si>
  <si>
    <t>Luis Alberto Corres Velasco D INT 8350130 00011952</t>
  </si>
  <si>
    <t>FSDE-42186</t>
  </si>
  <si>
    <t>Hugo Enrique Hernandez Sierra D INT 8350120 00012490</t>
  </si>
  <si>
    <t>FSDE-42234</t>
  </si>
  <si>
    <t>DEPOSITO DE 161801128011 SUC. SA 1801128011 00414166</t>
  </si>
  <si>
    <t>161702099211 Torres Zavala Ruben Nov 17 D INT 0091117 00602325</t>
  </si>
  <si>
    <t>DEPOSITO DE 161801126582 SUC. FA 1801126582 00467984</t>
  </si>
  <si>
    <t>DEPOSITO DE 161801127488 SUC. FA 1801127488 00467955</t>
  </si>
  <si>
    <t>DEPOSITO DE 161801125899 SUC. FA 1801125899 00468027</t>
  </si>
  <si>
    <t>160083102511 D INT 0131117 00565382</t>
  </si>
  <si>
    <t>FSDE-42184</t>
  </si>
  <si>
    <t>MCVT-LEON</t>
  </si>
  <si>
    <t>161801126296 D INT 1075800 00380688</t>
  </si>
  <si>
    <t>FSDE-42187</t>
  </si>
  <si>
    <t>REF 160083102511 D INT 0002511 00300025</t>
  </si>
  <si>
    <t>FSDE-42190</t>
  </si>
  <si>
    <t>CASARRUBIA</t>
  </si>
  <si>
    <t>DEPOSITO DE 161801126136 SUC. FA 1801126136 00468720</t>
  </si>
  <si>
    <t>DEPOSITO DE 161801127997 SUC. FA 1801127997 00468934</t>
  </si>
  <si>
    <t>DEPOSITO DE 161801128171 SUC. FA 1801128171 00468944</t>
  </si>
  <si>
    <t>DEPOSITO DE 161801128394 SUC. FA 1801128394 00468949</t>
  </si>
  <si>
    <t xml:space="preserve">VARGAS </t>
  </si>
  <si>
    <t>DEPOSITO DE 161801113098 SUC. PL 1801113098 00363498</t>
  </si>
  <si>
    <t>161801126422 ZIF RICARDO ENRIQUEZ PRIETO D INT 1618011 00558595</t>
  </si>
  <si>
    <t>161801132580 D INT 3901442 00890789</t>
  </si>
  <si>
    <t>FSDE-42183</t>
  </si>
  <si>
    <t>MAESTRIA OCTUBRE D INT 0141117 00017295</t>
  </si>
  <si>
    <t>FSDE-42475</t>
  </si>
  <si>
    <t>VILLEGAS</t>
  </si>
  <si>
    <t>RECARGOS D INT 0141117 00032403</t>
  </si>
  <si>
    <t>FSDE-42476</t>
  </si>
  <si>
    <t>PAGO INSC 2 PER MAESTRIA ADMON DE LA CON D INT 4901520 00807816</t>
  </si>
  <si>
    <t>FSDE-42509</t>
  </si>
  <si>
    <t>PEREZ MEDEL ERENDIRA Y RODRIGUEZ VAZQUEZ EVERARDO</t>
  </si>
  <si>
    <t>DEPOSITO DE 161801127042 SUC. SO 1801127042 00658654</t>
  </si>
  <si>
    <t>DEPOSITO DE 161801125453 SUC. SA 1801125453 00416531</t>
  </si>
  <si>
    <t>DEPOSITO DE 161801125676 SUC. SA 1801125676 00416536</t>
  </si>
  <si>
    <t>DEPOSITO DE 161801127265 SUC. SA 1801127265 00416322</t>
  </si>
  <si>
    <t>DEPOSITO DE 161801126073 SUC. SA 1801126073 00416541</t>
  </si>
  <si>
    <t>DEPOSITO DE 161801128457 SUC. FA 1801128457 00469595</t>
  </si>
  <si>
    <t>MENSUALIDAD D INT 3180917 00262768</t>
  </si>
  <si>
    <t>FSDE-42189</t>
  </si>
  <si>
    <t>GUTIERREZ</t>
  </si>
  <si>
    <t>DEPOSITO DE 160083102511 SUC. CA 0083102511 00420757</t>
  </si>
  <si>
    <t>161801126708 CARLOS MIGUEL GOMEZ ALANIZ D INT 1618011 00158842</t>
  </si>
  <si>
    <t>ALANIS</t>
  </si>
  <si>
    <t>DEPOSITO DE 161801125962 SUC. SA 1801125962 00417312</t>
  </si>
  <si>
    <t>DEPOSITO DE 160083102511 SUC. ES 0083102511 00739982</t>
  </si>
  <si>
    <t>MVT-IRA</t>
  </si>
  <si>
    <t>BERMUDEZ</t>
  </si>
  <si>
    <t>NORMA ELIZABETH</t>
  </si>
  <si>
    <t>DEPOSITO DE 160083102511 SUC. V 0083102511 00494928</t>
  </si>
  <si>
    <t>LEON</t>
  </si>
  <si>
    <t>NOEMI</t>
  </si>
  <si>
    <t>DEPOSITO DE 160083102511 SUC. V 0083102511 00495271</t>
  </si>
  <si>
    <t>FSDE-42356</t>
  </si>
  <si>
    <t>MARES</t>
  </si>
  <si>
    <t>LILIANA</t>
  </si>
  <si>
    <t>DEPOSITO DE 161801112764 SUC. CE 1801112764 00414178</t>
  </si>
  <si>
    <t>FSDE-42710</t>
  </si>
  <si>
    <t>DEPOSITO DE 1600831025 SUC. BCA. 1600831025 00086622</t>
  </si>
  <si>
    <t>FSDE-42512</t>
  </si>
  <si>
    <t>INSCRIP 4 PERS MAESTRIA CONSTR DE VIAS T D INT 5067711 00517209</t>
  </si>
  <si>
    <t>FSDE-42510</t>
  </si>
  <si>
    <t>HERNANDEZ ALFREDO, LOPEZ JUAN JOSE, MOLINA EFRAIN, RODRIGUEZ JUANA BEATRIZ</t>
  </si>
  <si>
    <t>PAGO MENSUALIDAD D INT 8130600 00119911</t>
  </si>
  <si>
    <t>FSDE-42511</t>
  </si>
  <si>
    <t>DEPOSITO DE 160083102511 SUC. FA 0083102511 00474760</t>
  </si>
  <si>
    <t>CASADOS</t>
  </si>
  <si>
    <t>AARON ABIEL</t>
  </si>
  <si>
    <t>DEPOSITO DE 9 SUC. BCA.ELECTRONI 0000000009 00181689</t>
  </si>
  <si>
    <t>FSDE-42554</t>
  </si>
  <si>
    <t>CESAR RAYMUNDO</t>
  </si>
  <si>
    <t>161801114067 D INT 1618011 00594654</t>
  </si>
  <si>
    <t>FSDE-42600</t>
  </si>
  <si>
    <t>MPG-6</t>
  </si>
  <si>
    <t>INSC MAESTRIAS ADMON DE LA CONST Y GEREN D INT 5151798 00017651</t>
  </si>
  <si>
    <t>FSDE-42598</t>
  </si>
  <si>
    <t>MAC-13 Y MGP-6</t>
  </si>
  <si>
    <t>PEREZ ERENDIRA, RODRIGUEZ EVERARDO , IBARRA FELIPE</t>
  </si>
  <si>
    <t>FACTURAS D INT 0000002 00252718</t>
  </si>
  <si>
    <t>FSDE-42599</t>
  </si>
  <si>
    <t xml:space="preserve">MAC-13 </t>
  </si>
  <si>
    <t xml:space="preserve">CARDONA ROGELIO Y GONZALEZ MARIA JOSE </t>
  </si>
  <si>
    <t>PAGO DE MAESTRIA OCTUBRE Y NOVIEMBRE D INT 0000098 00179019</t>
  </si>
  <si>
    <t>FSDE-42601</t>
  </si>
  <si>
    <t>DEPOSITO DE 161801112192 SUC. CE 1801112192 00418848</t>
  </si>
  <si>
    <t>FSDE-42709</t>
  </si>
  <si>
    <t>161702098179 D INT 0291117 00728724</t>
  </si>
  <si>
    <t>FSDE-42680</t>
  </si>
  <si>
    <t>161702098019 D INT 0291117 00728315</t>
  </si>
  <si>
    <t>FSDE-42681</t>
  </si>
  <si>
    <t>DUEÑEZ SILVESTRE</t>
  </si>
  <si>
    <t xml:space="preserve">JOSE LUIS </t>
  </si>
  <si>
    <t>161702098019 D INT 0291117 00980830</t>
  </si>
  <si>
    <t>FSDE-42682</t>
  </si>
  <si>
    <t>161702098179 D INT 0291117 00979745</t>
  </si>
  <si>
    <t>FSDE-42683</t>
  </si>
  <si>
    <t>Colegiatura noviembre D INT 0000011 00995748</t>
  </si>
  <si>
    <t>FSDE-42684</t>
  </si>
  <si>
    <t>MASTRIA INGRID D INT 0291117 00049030</t>
  </si>
  <si>
    <t>FSDE-42688</t>
  </si>
  <si>
    <t>PAGO COL MES DE NOV MAESTRIA VIAS T D INT 0291117 00147767</t>
  </si>
  <si>
    <t>FSDE-42689</t>
  </si>
  <si>
    <t>PAGO NOVIEMBRE D INT 0301117 00418287</t>
  </si>
  <si>
    <t>FSDE-42690</t>
  </si>
  <si>
    <t>Mensualidad Noviembre D INT 4745200 00590507</t>
  </si>
  <si>
    <t>FSDE-42691</t>
  </si>
  <si>
    <t>ZARAGOZA MARCO ANTONIO. GONZALEZ MEDINA JAVIER</t>
  </si>
  <si>
    <t>FALTANTE D INT 0301117 00690465</t>
  </si>
  <si>
    <t>FSDE-42708</t>
  </si>
  <si>
    <t>pago colegiatura maestria mes de octubre D INT 0291117 00147065</t>
  </si>
  <si>
    <t>FSDE-42721</t>
  </si>
  <si>
    <t>DEPOSITO DE 161801126645 SUC. FA 1801126645 00477531</t>
  </si>
  <si>
    <t>DEPOSITO DE 160083102511 SUC. SU 0083102511 00243570</t>
  </si>
  <si>
    <t xml:space="preserve">SERVICIOS </t>
  </si>
  <si>
    <t>TRANSFERENCIA 13-11-17 HUGO ENRIQUE HERNANDEZ SIERRA CLAVE DE RASTREO BB13395008660</t>
  </si>
  <si>
    <t xml:space="preserve">TRANSFERENCIA 21-11-17 ORALIA LEON SANDOVAL CONCEPTO INSCRIPCION </t>
  </si>
  <si>
    <t>TRANSFERENCIA 11-12-17 INDALECIO GARCIA RIOS  CLAVE DE RASTREO 7279MAP6201712110525779912</t>
  </si>
  <si>
    <t>TRANSFERENCIA 08/12/2017 RODRIGUEZ RIOS JOSE CLAVE DE RASTREO 1639029103 CONCEPTO PAGO DE COLEGIATURA</t>
  </si>
  <si>
    <t>TRANSFERENCIA 12-12-17 HERNANDEZ SIERRA HUGO ENRIQUE CLAVE DE RASTREO BB12290008696</t>
  </si>
  <si>
    <t>TRANSFERENCIA 13/12/2017 OCTAVIO ALFONSO ROSALES HERNANDEZ CLAVE DE RASTREO 8502APAB201712130526445130</t>
  </si>
  <si>
    <t>TRANSFERENCIA 13/12/2017 OCTAVIO ALFONSO ROSALES HERNANDEZ CLAVE DE RASTREO 8502CAP2201712130526586011</t>
  </si>
  <si>
    <t>TRANSFERENCIA 29/12/2017 MACIAS JASSO OSCAR SERGIO  CLAVE DE RASTREO BB71041008336</t>
  </si>
  <si>
    <t>TRANSFERENCIA 31/10/2017 AVILA MARAGON EFREN CONCEPTO INSCRIPCION CLAVE DE RASTREO 2017103140014SNET0000468209420</t>
  </si>
  <si>
    <t>TRANSFERENCIA 03/11/2017 GUTIERREZ PALACIOS MARIA ITZEL CONCEPTO MAESTRIA VIA TERRESTRES CLAVE DE RASTREO BNET01001711030001643766</t>
  </si>
  <si>
    <t xml:space="preserve">TOTAL GENERAL </t>
  </si>
  <si>
    <t>AL 31 DE DICIEMBRE DE 2017</t>
  </si>
  <si>
    <t>DICIEMBRE</t>
  </si>
  <si>
    <t>DEPOSITOS NO CONSIDERADOS MESES ANT</t>
  </si>
  <si>
    <t>TRANSFERENCIA 08/12/2017 CORRES VELASCO LUIS ALBERTO NO FOLIO 844939002723</t>
  </si>
  <si>
    <t>Administración de recursos humanos</t>
  </si>
  <si>
    <t>Gestion de recursos humanos y competencias</t>
  </si>
  <si>
    <t xml:space="preserve">TRANSFERENCIA 20/12/2017 JORGE LUIS SANTANA YEPEZ CONCEPTO NORMATIVIDAD DE LA CONSTRUCCIÓN </t>
  </si>
  <si>
    <t>TRANSFERENCIA 20/12/2017 JORGE LUIS SANTANA YEPEZ CONCEPTO RECURSOS HUMANOS</t>
  </si>
  <si>
    <t>TRANSFERENCIA 03/11/2017 RINCON REYNA RODRIGO SERVANDO  CLAVE DE RASTREO MBAN01001711030004571867</t>
  </si>
  <si>
    <t>TRANSFERENCIA 01/12/2017 GUADALUPE ORTEGA CLAVE DE RASTREO 7279MAPA20171210522486940</t>
  </si>
  <si>
    <t>TRANSFERENCIA 18/12/2017 GUADALUPE ORTEGA CLAVE DE RASTREO 7279MAPA2017121180529171645</t>
  </si>
  <si>
    <t>DEPOSITOS NO CONSIDERADOS DE MESES ANTERIORES</t>
  </si>
  <si>
    <t xml:space="preserve">(+) DEPOSITOS NO CONSIDERADOS </t>
  </si>
  <si>
    <t>(+) DEPOSITOS NO CONSIDERADOS  MESES ANTERIORES</t>
  </si>
  <si>
    <t xml:space="preserve">NOMBRE </t>
  </si>
  <si>
    <t xml:space="preserve">MORELOS </t>
  </si>
  <si>
    <t>CEJA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</si>
</sst>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[$-F800]dddd\,\ mmmm\ dd\,\ yyyy"/>
    <numFmt numFmtId="165" formatCode="_-* #,##0_-;\-* #,##0_-;_-* &quot;-&quot;??_-;_-@_-"/>
  </numFmts>
  <fonts count="2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 Unicode MS"/>
      <family val="2"/>
    </font>
    <font>
      <sz val="8"/>
      <name val="Arial Unicode MS"/>
      <family val="2"/>
    </font>
    <font>
      <b/>
      <sz val="8"/>
      <name val="Arial"/>
      <family val="2"/>
    </font>
    <font>
      <sz val="8"/>
      <color theme="1"/>
      <name val="Arial Unicode MS"/>
      <family val="2"/>
    </font>
    <font>
      <b/>
      <sz val="8"/>
      <color theme="1"/>
      <name val="Arial Unicode MS"/>
      <family val="2"/>
    </font>
    <font>
      <sz val="11"/>
      <color theme="1"/>
      <name val="Calibri"/>
      <family val="2"/>
      <scheme val="minor"/>
    </font>
    <font>
      <sz val="10"/>
      <name val="Arial Unicode MS"/>
      <family val="2"/>
    </font>
    <font>
      <b/>
      <sz val="14"/>
      <name val="Arial Unicode MS"/>
      <family val="2"/>
    </font>
    <font>
      <b/>
      <sz val="8"/>
      <color rgb="FFFF0000"/>
      <name val="Arial Unicode MS"/>
      <family val="2"/>
    </font>
    <font>
      <b/>
      <sz val="11"/>
      <color rgb="FFFF0000"/>
      <name val="Arial Unicode MS"/>
      <family val="2"/>
    </font>
    <font>
      <b/>
      <sz val="10"/>
      <color indexed="18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8"/>
      <name val="Arial Unicode MS"/>
      <family val="2"/>
    </font>
    <font>
      <sz val="10"/>
      <name val="Arial"/>
      <family val="2"/>
    </font>
    <font>
      <sz val="8"/>
      <color rgb="FFFF0000"/>
      <name val="Arial Unicode MS"/>
      <family val="2"/>
    </font>
    <font>
      <b/>
      <sz val="8"/>
      <name val="Arial Unicode MS"/>
      <family val="2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8"/>
      <name val="Arial Unicode MS"/>
      <family val="2"/>
    </font>
    <font>
      <sz val="10"/>
      <name val="Arial"/>
      <family val="2"/>
    </font>
    <font>
      <b/>
      <sz val="8"/>
      <name val="Arial Unicode MS"/>
      <family val="2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6">
    <xf numFmtId="0" fontId="0" fillId="0" borderId="0"/>
    <xf numFmtId="164" fontId="1" fillId="0" borderId="0"/>
    <xf numFmtId="164" fontId="4" fillId="0" borderId="0">
      <alignment horizontal="center" vertical="center" wrapText="1"/>
    </xf>
    <xf numFmtId="0" fontId="5" fillId="0" borderId="0"/>
    <xf numFmtId="43" fontId="5" fillId="0" borderId="0" applyFont="0" applyFill="0" applyBorder="0" applyAlignment="0" applyProtection="0"/>
    <xf numFmtId="0" fontId="12" fillId="0" borderId="0">
      <alignment horizontal="center" vertical="center"/>
    </xf>
    <xf numFmtId="0" fontId="13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14" fillId="0" borderId="0"/>
    <xf numFmtId="0" fontId="17" fillId="0" borderId="0"/>
    <xf numFmtId="43" fontId="7" fillId="0" borderId="0" applyFont="0" applyFill="0" applyBorder="0" applyAlignment="0" applyProtection="0"/>
    <xf numFmtId="0" fontId="20" fillId="0" borderId="0"/>
    <xf numFmtId="0" fontId="24" fillId="0" borderId="0"/>
  </cellStyleXfs>
  <cellXfs count="164">
    <xf numFmtId="0" fontId="0" fillId="0" borderId="0" xfId="0"/>
    <xf numFmtId="0" fontId="3" fillId="0" borderId="0" xfId="0" applyNumberFormat="1" applyFont="1" applyFill="1" applyBorder="1" applyAlignment="1">
      <alignment horizontal="center" vertical="center"/>
    </xf>
    <xf numFmtId="14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5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right" vertical="center"/>
    </xf>
    <xf numFmtId="14" fontId="5" fillId="0" borderId="0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4" fontId="3" fillId="0" borderId="0" xfId="1" applyNumberFormat="1" applyFont="1" applyFill="1" applyBorder="1" applyAlignment="1" applyProtection="1">
      <alignment horizontal="center" vertical="center"/>
      <protection locked="0"/>
    </xf>
    <xf numFmtId="0" fontId="0" fillId="0" borderId="0" xfId="0" applyFill="1"/>
    <xf numFmtId="0" fontId="0" fillId="0" borderId="0" xfId="0" applyNumberForma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2" fillId="0" borderId="0" xfId="2" applyNumberFormat="1" applyFont="1" applyFill="1" applyBorder="1" applyAlignment="1">
      <alignment horizontal="center" vertical="center" wrapText="1"/>
    </xf>
    <xf numFmtId="164" fontId="2" fillId="0" borderId="0" xfId="2" applyFont="1" applyFill="1" applyBorder="1" applyAlignment="1">
      <alignment horizontal="center" vertical="center" wrapText="1"/>
    </xf>
    <xf numFmtId="4" fontId="2" fillId="0" borderId="0" xfId="2" applyNumberFormat="1" applyFont="1" applyFill="1" applyBorder="1" applyAlignment="1">
      <alignment vertical="center" wrapText="1"/>
    </xf>
    <xf numFmtId="4" fontId="2" fillId="0" borderId="0" xfId="2" applyNumberFormat="1" applyFont="1" applyFill="1" applyBorder="1" applyAlignment="1">
      <alignment horizontal="center" vertical="center" wrapText="1"/>
    </xf>
    <xf numFmtId="0" fontId="0" fillId="2" borderId="0" xfId="0" applyFill="1"/>
    <xf numFmtId="0" fontId="3" fillId="2" borderId="0" xfId="0" applyNumberFormat="1" applyFont="1" applyFill="1" applyBorder="1" applyAlignment="1">
      <alignment horizontal="center" vertical="center"/>
    </xf>
    <xf numFmtId="14" fontId="3" fillId="2" borderId="0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vertical="center"/>
    </xf>
    <xf numFmtId="0" fontId="5" fillId="2" borderId="0" xfId="0" applyNumberFormat="1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14" fontId="5" fillId="2" borderId="0" xfId="0" applyNumberFormat="1" applyFont="1" applyFill="1" applyBorder="1" applyAlignment="1">
      <alignment horizontal="center" vertical="center"/>
    </xf>
    <xf numFmtId="0" fontId="5" fillId="0" borderId="0" xfId="3"/>
    <xf numFmtId="0" fontId="8" fillId="0" borderId="0" xfId="3" applyFont="1"/>
    <xf numFmtId="0" fontId="3" fillId="0" borderId="0" xfId="3" applyFont="1"/>
    <xf numFmtId="4" fontId="3" fillId="0" borderId="0" xfId="3" applyNumberFormat="1" applyFont="1"/>
    <xf numFmtId="0" fontId="10" fillId="0" borderId="0" xfId="3" applyFont="1" applyAlignment="1">
      <alignment horizontal="center"/>
    </xf>
    <xf numFmtId="0" fontId="10" fillId="0" borderId="0" xfId="3" applyFont="1"/>
    <xf numFmtId="4" fontId="2" fillId="0" borderId="0" xfId="3" applyNumberFormat="1" applyFont="1" applyAlignment="1">
      <alignment horizontal="left"/>
    </xf>
    <xf numFmtId="4" fontId="2" fillId="0" borderId="0" xfId="3" applyNumberFormat="1" applyFont="1" applyAlignment="1">
      <alignment horizontal="center"/>
    </xf>
    <xf numFmtId="16" fontId="3" fillId="0" borderId="0" xfId="3" applyNumberFormat="1" applyFont="1"/>
    <xf numFmtId="4" fontId="10" fillId="0" borderId="0" xfId="3" applyNumberFormat="1" applyFont="1"/>
    <xf numFmtId="4" fontId="10" fillId="0" borderId="0" xfId="3" applyNumberFormat="1" applyFont="1" applyAlignment="1">
      <alignment horizontal="center"/>
    </xf>
    <xf numFmtId="0" fontId="2" fillId="0" borderId="0" xfId="3" applyFont="1"/>
    <xf numFmtId="9" fontId="3" fillId="0" borderId="0" xfId="3" applyNumberFormat="1" applyFont="1"/>
    <xf numFmtId="49" fontId="3" fillId="0" borderId="0" xfId="3" applyNumberFormat="1" applyFont="1"/>
    <xf numFmtId="4" fontId="2" fillId="0" borderId="0" xfId="3" applyNumberFormat="1" applyFont="1"/>
    <xf numFmtId="0" fontId="11" fillId="0" borderId="0" xfId="3" applyFont="1"/>
    <xf numFmtId="43" fontId="5" fillId="0" borderId="0" xfId="4" applyFont="1"/>
    <xf numFmtId="43" fontId="5" fillId="0" borderId="0" xfId="3" applyNumberFormat="1"/>
    <xf numFmtId="43" fontId="3" fillId="0" borderId="0" xfId="4" applyFont="1"/>
    <xf numFmtId="43" fontId="3" fillId="0" borderId="0" xfId="3" applyNumberFormat="1" applyFont="1"/>
    <xf numFmtId="43" fontId="10" fillId="0" borderId="0" xfId="3" applyNumberFormat="1" applyFont="1"/>
    <xf numFmtId="4" fontId="5" fillId="0" borderId="0" xfId="3" applyNumberFormat="1"/>
    <xf numFmtId="4" fontId="2" fillId="2" borderId="0" xfId="0" applyNumberFormat="1" applyFont="1" applyFill="1"/>
    <xf numFmtId="4" fontId="2" fillId="0" borderId="0" xfId="0" applyNumberFormat="1" applyFont="1"/>
    <xf numFmtId="0" fontId="6" fillId="0" borderId="0" xfId="0" applyFont="1" applyFill="1" applyBorder="1" applyAlignment="1">
      <alignment horizontal="center" vertical="center"/>
    </xf>
    <xf numFmtId="4" fontId="3" fillId="0" borderId="0" xfId="0" applyNumberFormat="1" applyFont="1" applyFill="1" applyBorder="1" applyAlignment="1">
      <alignment vertical="center"/>
    </xf>
    <xf numFmtId="4" fontId="2" fillId="0" borderId="0" xfId="0" applyNumberFormat="1" applyFont="1" applyFill="1" applyBorder="1" applyAlignment="1">
      <alignment vertical="center"/>
    </xf>
    <xf numFmtId="4" fontId="3" fillId="2" borderId="0" xfId="0" applyNumberFormat="1" applyFont="1" applyFill="1" applyBorder="1" applyAlignment="1">
      <alignment vertical="center"/>
    </xf>
    <xf numFmtId="0" fontId="3" fillId="3" borderId="0" xfId="0" applyNumberFormat="1" applyFont="1" applyFill="1" applyBorder="1" applyAlignment="1">
      <alignment horizontal="center" vertical="center"/>
    </xf>
    <xf numFmtId="14" fontId="3" fillId="3" borderId="0" xfId="0" applyNumberFormat="1" applyFont="1" applyFill="1" applyBorder="1" applyAlignment="1">
      <alignment horizontal="center" vertical="center"/>
    </xf>
    <xf numFmtId="0" fontId="3" fillId="3" borderId="0" xfId="0" applyFont="1" applyFill="1" applyBorder="1" applyAlignment="1">
      <alignment vertical="center"/>
    </xf>
    <xf numFmtId="4" fontId="3" fillId="3" borderId="0" xfId="0" applyNumberFormat="1" applyFont="1" applyFill="1" applyBorder="1" applyAlignment="1">
      <alignment vertical="center"/>
    </xf>
    <xf numFmtId="0" fontId="6" fillId="3" borderId="0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0" fillId="3" borderId="0" xfId="0" applyFill="1"/>
    <xf numFmtId="0" fontId="3" fillId="2" borderId="0" xfId="0" applyFont="1" applyFill="1" applyBorder="1" applyAlignment="1">
      <alignment horizontal="center" vertical="center"/>
    </xf>
    <xf numFmtId="4" fontId="0" fillId="0" borderId="0" xfId="0" applyNumberFormat="1" applyFill="1"/>
    <xf numFmtId="0" fontId="6" fillId="3" borderId="0" xfId="0" applyNumberFormat="1" applyFont="1" applyFill="1" applyBorder="1" applyAlignment="1">
      <alignment horizontal="center" vertical="center"/>
    </xf>
    <xf numFmtId="0" fontId="15" fillId="0" borderId="0" xfId="0" applyFont="1"/>
    <xf numFmtId="4" fontId="0" fillId="0" borderId="0" xfId="0" applyNumberFormat="1"/>
    <xf numFmtId="0" fontId="5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right" vertical="center"/>
    </xf>
    <xf numFmtId="4" fontId="16" fillId="0" borderId="0" xfId="0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left" vertical="center"/>
    </xf>
    <xf numFmtId="4" fontId="3" fillId="0" borderId="0" xfId="0" applyNumberFormat="1" applyFont="1" applyFill="1" applyBorder="1" applyAlignment="1">
      <alignment horizontal="right" vertical="center"/>
    </xf>
    <xf numFmtId="0" fontId="3" fillId="2" borderId="0" xfId="0" applyFont="1" applyFill="1" applyBorder="1" applyAlignment="1">
      <alignment horizontal="left" vertical="center"/>
    </xf>
    <xf numFmtId="4" fontId="3" fillId="2" borderId="0" xfId="0" applyNumberFormat="1" applyFont="1" applyFill="1" applyBorder="1" applyAlignment="1">
      <alignment horizontal="right" vertical="center"/>
    </xf>
    <xf numFmtId="0" fontId="6" fillId="2" borderId="0" xfId="0" applyFont="1" applyFill="1" applyBorder="1" applyAlignment="1">
      <alignment horizontal="center" vertical="center"/>
    </xf>
    <xf numFmtId="0" fontId="18" fillId="2" borderId="0" xfId="0" applyFont="1" applyFill="1" applyBorder="1" applyAlignment="1">
      <alignment horizontal="center" vertical="center"/>
    </xf>
    <xf numFmtId="0" fontId="3" fillId="4" borderId="0" xfId="0" applyNumberFormat="1" applyFont="1" applyFill="1" applyBorder="1" applyAlignment="1">
      <alignment horizontal="center" vertical="center"/>
    </xf>
    <xf numFmtId="14" fontId="3" fillId="4" borderId="0" xfId="0" applyNumberFormat="1" applyFont="1" applyFill="1" applyBorder="1" applyAlignment="1">
      <alignment horizontal="center" vertical="center"/>
    </xf>
    <xf numFmtId="0" fontId="3" fillId="4" borderId="0" xfId="0" applyFont="1" applyFill="1" applyBorder="1" applyAlignment="1">
      <alignment horizontal="left" vertical="center"/>
    </xf>
    <xf numFmtId="4" fontId="3" fillId="4" borderId="0" xfId="0" applyNumberFormat="1" applyFont="1" applyFill="1" applyBorder="1" applyAlignment="1">
      <alignment horizontal="right" vertical="center"/>
    </xf>
    <xf numFmtId="0" fontId="5" fillId="4" borderId="0" xfId="0" applyNumberFormat="1" applyFont="1" applyFill="1" applyBorder="1" applyAlignment="1">
      <alignment horizontal="center" vertical="center"/>
    </xf>
    <xf numFmtId="0" fontId="5" fillId="4" borderId="0" xfId="0" applyFont="1" applyFill="1" applyBorder="1" applyAlignment="1">
      <alignment horizontal="center" vertical="center"/>
    </xf>
    <xf numFmtId="0" fontId="0" fillId="4" borderId="0" xfId="0" applyFill="1"/>
    <xf numFmtId="0" fontId="15" fillId="4" borderId="0" xfId="0" applyFont="1" applyFill="1" applyAlignment="1">
      <alignment horizontal="center"/>
    </xf>
    <xf numFmtId="14" fontId="0" fillId="0" borderId="0" xfId="0" applyNumberFormat="1"/>
    <xf numFmtId="0" fontId="15" fillId="2" borderId="0" xfId="0" applyFont="1" applyFill="1"/>
    <xf numFmtId="0" fontId="2" fillId="0" borderId="0" xfId="0" applyFont="1" applyFill="1" applyBorder="1" applyAlignment="1">
      <alignment horizontal="left" vertical="center"/>
    </xf>
    <xf numFmtId="0" fontId="15" fillId="0" borderId="0" xfId="0" applyFont="1" applyFill="1"/>
    <xf numFmtId="43" fontId="0" fillId="0" borderId="0" xfId="13" applyFont="1"/>
    <xf numFmtId="0" fontId="19" fillId="0" borderId="0" xfId="0" applyFont="1" applyFill="1" applyBorder="1" applyAlignment="1">
      <alignment horizontal="right" vertical="center"/>
    </xf>
    <xf numFmtId="4" fontId="19" fillId="0" borderId="0" xfId="0" applyNumberFormat="1" applyFont="1" applyFill="1" applyBorder="1" applyAlignment="1">
      <alignment horizontal="right" vertical="center"/>
    </xf>
    <xf numFmtId="0" fontId="23" fillId="0" borderId="0" xfId="0" applyFont="1" applyFill="1" applyBorder="1" applyAlignment="1">
      <alignment horizontal="right" vertical="center"/>
    </xf>
    <xf numFmtId="43" fontId="3" fillId="0" borderId="0" xfId="13" applyFont="1" applyFill="1" applyBorder="1" applyAlignment="1">
      <alignment vertical="center"/>
    </xf>
    <xf numFmtId="43" fontId="23" fillId="0" borderId="0" xfId="13" applyFont="1" applyFill="1" applyBorder="1" applyAlignment="1">
      <alignment horizontal="right" vertical="center"/>
    </xf>
    <xf numFmtId="43" fontId="3" fillId="2" borderId="0" xfId="13" applyFont="1" applyFill="1" applyBorder="1" applyAlignment="1">
      <alignment vertical="center"/>
    </xf>
    <xf numFmtId="0" fontId="3" fillId="4" borderId="0" xfId="0" applyFont="1" applyFill="1" applyBorder="1" applyAlignment="1">
      <alignment vertical="center"/>
    </xf>
    <xf numFmtId="43" fontId="3" fillId="4" borderId="0" xfId="13" applyFont="1" applyFill="1" applyBorder="1" applyAlignment="1">
      <alignment vertical="center"/>
    </xf>
    <xf numFmtId="0" fontId="6" fillId="4" borderId="0" xfId="0" applyFont="1" applyFill="1" applyBorder="1" applyAlignment="1">
      <alignment horizontal="center" vertical="center"/>
    </xf>
    <xf numFmtId="43" fontId="0" fillId="0" borderId="0" xfId="0" applyNumberFormat="1"/>
    <xf numFmtId="0" fontId="3" fillId="5" borderId="0" xfId="0" applyNumberFormat="1" applyFont="1" applyFill="1" applyBorder="1" applyAlignment="1">
      <alignment horizontal="center" vertical="center"/>
    </xf>
    <xf numFmtId="14" fontId="3" fillId="5" borderId="0" xfId="0" applyNumberFormat="1" applyFont="1" applyFill="1" applyBorder="1" applyAlignment="1">
      <alignment horizontal="center" vertical="center"/>
    </xf>
    <xf numFmtId="0" fontId="3" fillId="5" borderId="0" xfId="0" applyFont="1" applyFill="1" applyBorder="1" applyAlignment="1">
      <alignment vertical="center"/>
    </xf>
    <xf numFmtId="43" fontId="3" fillId="5" borderId="0" xfId="13" applyFont="1" applyFill="1" applyBorder="1" applyAlignment="1">
      <alignment vertical="center"/>
    </xf>
    <xf numFmtId="0" fontId="5" fillId="5" borderId="0" xfId="0" applyNumberFormat="1" applyFont="1" applyFill="1" applyBorder="1" applyAlignment="1">
      <alignment horizontal="center" vertical="center"/>
    </xf>
    <xf numFmtId="0" fontId="5" fillId="5" borderId="0" xfId="0" applyFont="1" applyFill="1" applyBorder="1" applyAlignment="1">
      <alignment horizontal="center" vertical="center"/>
    </xf>
    <xf numFmtId="0" fontId="6" fillId="5" borderId="0" xfId="0" applyFont="1" applyFill="1" applyBorder="1" applyAlignment="1">
      <alignment horizontal="center" vertical="center"/>
    </xf>
    <xf numFmtId="0" fontId="0" fillId="5" borderId="0" xfId="0" applyFill="1"/>
    <xf numFmtId="14" fontId="5" fillId="0" borderId="0" xfId="3" applyNumberFormat="1"/>
    <xf numFmtId="0" fontId="0" fillId="0" borderId="0" xfId="0" applyAlignment="1">
      <alignment vertical="center"/>
    </xf>
    <xf numFmtId="0" fontId="2" fillId="0" borderId="0" xfId="0" applyFont="1" applyFill="1" applyBorder="1" applyAlignment="1">
      <alignment horizontal="right" vertical="center"/>
    </xf>
    <xf numFmtId="4" fontId="2" fillId="0" borderId="0" xfId="0" applyNumberFormat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vertical="center"/>
    </xf>
    <xf numFmtId="0" fontId="15" fillId="0" borderId="0" xfId="0" applyFont="1" applyAlignment="1">
      <alignment horizontal="right"/>
    </xf>
    <xf numFmtId="14" fontId="10" fillId="0" borderId="0" xfId="3" applyNumberFormat="1" applyFont="1"/>
    <xf numFmtId="2" fontId="3" fillId="0" borderId="0" xfId="0" applyNumberFormat="1" applyFont="1" applyFill="1" applyBorder="1" applyAlignment="1">
      <alignment vertical="center"/>
    </xf>
    <xf numFmtId="2" fontId="3" fillId="2" borderId="0" xfId="0" applyNumberFormat="1" applyFont="1" applyFill="1" applyBorder="1" applyAlignment="1">
      <alignment vertical="center"/>
    </xf>
    <xf numFmtId="0" fontId="3" fillId="6" borderId="0" xfId="0" applyNumberFormat="1" applyFont="1" applyFill="1" applyBorder="1" applyAlignment="1">
      <alignment horizontal="center" vertical="center"/>
    </xf>
    <xf numFmtId="14" fontId="3" fillId="6" borderId="0" xfId="0" applyNumberFormat="1" applyFont="1" applyFill="1" applyBorder="1" applyAlignment="1">
      <alignment horizontal="center" vertical="center"/>
    </xf>
    <xf numFmtId="0" fontId="3" fillId="6" borderId="0" xfId="0" applyFont="1" applyFill="1" applyBorder="1" applyAlignment="1">
      <alignment vertical="center"/>
    </xf>
    <xf numFmtId="2" fontId="3" fillId="6" borderId="0" xfId="0" applyNumberFormat="1" applyFont="1" applyFill="1" applyBorder="1" applyAlignment="1">
      <alignment vertical="center"/>
    </xf>
    <xf numFmtId="0" fontId="5" fillId="6" borderId="0" xfId="0" applyNumberFormat="1" applyFont="1" applyFill="1" applyBorder="1" applyAlignment="1">
      <alignment horizontal="center" vertical="center"/>
    </xf>
    <xf numFmtId="14" fontId="5" fillId="6" borderId="0" xfId="0" applyNumberFormat="1" applyFont="1" applyFill="1" applyBorder="1" applyAlignment="1">
      <alignment horizontal="center" vertical="center"/>
    </xf>
    <xf numFmtId="0" fontId="0" fillId="6" borderId="0" xfId="0" applyFill="1"/>
    <xf numFmtId="4" fontId="23" fillId="0" borderId="0" xfId="0" applyNumberFormat="1" applyFont="1" applyFill="1" applyBorder="1" applyAlignment="1">
      <alignment horizontal="right" vertical="center"/>
    </xf>
    <xf numFmtId="44" fontId="0" fillId="0" borderId="0" xfId="13" applyNumberFormat="1" applyFont="1"/>
    <xf numFmtId="44" fontId="0" fillId="0" borderId="0" xfId="0" applyNumberFormat="1"/>
    <xf numFmtId="0" fontId="0" fillId="0" borderId="0" xfId="0" applyAlignment="1">
      <alignment horizontal="right"/>
    </xf>
    <xf numFmtId="0" fontId="5" fillId="0" borderId="0" xfId="3" applyNumberFormat="1" applyAlignment="1">
      <alignment horizontal="left"/>
    </xf>
    <xf numFmtId="0" fontId="6" fillId="0" borderId="0" xfId="3" applyNumberFormat="1" applyFont="1" applyAlignment="1">
      <alignment horizontal="center"/>
    </xf>
    <xf numFmtId="0" fontId="6" fillId="0" borderId="0" xfId="3" applyFont="1"/>
    <xf numFmtId="0" fontId="5" fillId="0" borderId="0" xfId="3" applyFont="1"/>
    <xf numFmtId="0" fontId="6" fillId="0" borderId="0" xfId="3" applyNumberFormat="1" applyFont="1"/>
    <xf numFmtId="0" fontId="5" fillId="0" borderId="0" xfId="3" applyFont="1" applyAlignment="1">
      <alignment horizontal="center"/>
    </xf>
    <xf numFmtId="0" fontId="15" fillId="0" borderId="0" xfId="0" applyNumberFormat="1" applyFont="1" applyAlignment="1">
      <alignment horizontal="center"/>
    </xf>
    <xf numFmtId="0" fontId="6" fillId="0" borderId="0" xfId="3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6" fillId="0" borderId="0" xfId="3" applyNumberFormat="1" applyFont="1" applyAlignment="1">
      <alignment horizontal="center" vertical="center"/>
    </xf>
    <xf numFmtId="0" fontId="15" fillId="0" borderId="0" xfId="0" applyFont="1" applyAlignment="1">
      <alignment horizontal="center"/>
    </xf>
    <xf numFmtId="0" fontId="15" fillId="0" borderId="0" xfId="0" applyNumberFormat="1" applyFont="1" applyAlignment="1">
      <alignment horizontal="center" vertical="center"/>
    </xf>
    <xf numFmtId="0" fontId="25" fillId="0" borderId="0" xfId="0" applyFont="1" applyFill="1" applyBorder="1" applyAlignment="1">
      <alignment horizontal="right" vertical="center"/>
    </xf>
    <xf numFmtId="4" fontId="25" fillId="0" borderId="0" xfId="0" applyNumberFormat="1" applyFont="1" applyFill="1" applyBorder="1" applyAlignment="1">
      <alignment horizontal="right" vertical="center"/>
    </xf>
    <xf numFmtId="44" fontId="15" fillId="0" borderId="0" xfId="0" applyNumberFormat="1" applyFont="1"/>
    <xf numFmtId="44" fontId="0" fillId="0" borderId="1" xfId="13" applyNumberFormat="1" applyFont="1" applyBorder="1"/>
    <xf numFmtId="0" fontId="3" fillId="7" borderId="0" xfId="0" applyNumberFormat="1" applyFont="1" applyFill="1" applyBorder="1" applyAlignment="1">
      <alignment horizontal="center" vertical="center"/>
    </xf>
    <xf numFmtId="14" fontId="3" fillId="7" borderId="0" xfId="0" applyNumberFormat="1" applyFont="1" applyFill="1" applyBorder="1" applyAlignment="1">
      <alignment horizontal="center" vertical="center"/>
    </xf>
    <xf numFmtId="0" fontId="3" fillId="7" borderId="0" xfId="0" applyFont="1" applyFill="1" applyBorder="1" applyAlignment="1">
      <alignment vertical="center"/>
    </xf>
    <xf numFmtId="4" fontId="3" fillId="7" borderId="0" xfId="0" applyNumberFormat="1" applyFont="1" applyFill="1" applyBorder="1" applyAlignment="1">
      <alignment vertical="center"/>
    </xf>
    <xf numFmtId="0" fontId="5" fillId="7" borderId="0" xfId="0" applyFont="1" applyFill="1" applyBorder="1" applyAlignment="1">
      <alignment horizontal="center" vertical="center"/>
    </xf>
    <xf numFmtId="0" fontId="6" fillId="7" borderId="0" xfId="0" applyNumberFormat="1" applyFont="1" applyFill="1" applyBorder="1" applyAlignment="1">
      <alignment horizontal="center" vertical="center"/>
    </xf>
    <xf numFmtId="0" fontId="0" fillId="7" borderId="0" xfId="0" applyFill="1"/>
    <xf numFmtId="9" fontId="0" fillId="0" borderId="0" xfId="0" applyNumberFormat="1"/>
    <xf numFmtId="165" fontId="0" fillId="0" borderId="0" xfId="13" applyNumberFormat="1" applyFont="1"/>
    <xf numFmtId="0" fontId="3" fillId="0" borderId="0" xfId="3" applyFont="1" applyAlignment="1">
      <alignment vertical="center"/>
    </xf>
    <xf numFmtId="4" fontId="2" fillId="0" borderId="1" xfId="0" applyNumberFormat="1" applyFont="1" applyFill="1" applyBorder="1" applyAlignment="1">
      <alignment vertical="center"/>
    </xf>
    <xf numFmtId="0" fontId="0" fillId="0" borderId="0" xfId="0" applyFont="1"/>
    <xf numFmtId="44" fontId="0" fillId="0" borderId="0" xfId="13" applyNumberFormat="1" applyFont="1" applyBorder="1"/>
    <xf numFmtId="44" fontId="0" fillId="0" borderId="0" xfId="13" applyNumberFormat="1" applyFont="1" applyFill="1" applyBorder="1"/>
    <xf numFmtId="44" fontId="0" fillId="0" borderId="1" xfId="13" applyNumberFormat="1" applyFont="1" applyFill="1" applyBorder="1"/>
    <xf numFmtId="0" fontId="15" fillId="2" borderId="0" xfId="0" applyFont="1" applyFill="1" applyAlignment="1">
      <alignment horizontal="right"/>
    </xf>
    <xf numFmtId="44" fontId="15" fillId="2" borderId="0" xfId="0" applyNumberFormat="1" applyFont="1" applyFill="1"/>
    <xf numFmtId="4" fontId="15" fillId="0" borderId="0" xfId="0" applyNumberFormat="1" applyFont="1"/>
    <xf numFmtId="44" fontId="0" fillId="0" borderId="1" xfId="0" applyNumberFormat="1" applyBorder="1"/>
    <xf numFmtId="0" fontId="0" fillId="2" borderId="0" xfId="0" applyFont="1" applyFill="1"/>
    <xf numFmtId="44" fontId="0" fillId="8" borderId="1" xfId="13" applyNumberFormat="1" applyFont="1" applyFill="1" applyBorder="1"/>
    <xf numFmtId="4" fontId="3" fillId="5" borderId="0" xfId="0" applyNumberFormat="1" applyFont="1" applyFill="1" applyBorder="1" applyAlignment="1">
      <alignment vertical="center"/>
    </xf>
    <xf numFmtId="49" fontId="2" fillId="0" borderId="0" xfId="1" applyNumberFormat="1" applyFont="1" applyFill="1" applyBorder="1" applyAlignment="1">
      <alignment vertical="center"/>
    </xf>
    <xf numFmtId="0" fontId="9" fillId="0" borderId="0" xfId="3" applyFont="1" applyAlignment="1">
      <alignment horizontal="center"/>
    </xf>
    <xf numFmtId="15" fontId="9" fillId="0" borderId="0" xfId="3" applyNumberFormat="1" applyFont="1" applyBorder="1" applyAlignment="1">
      <alignment horizontal="center"/>
    </xf>
  </cellXfs>
  <cellStyles count="16">
    <cellStyle name="Millares" xfId="13" builtinId="3"/>
    <cellStyle name="Millares 2" xfId="4"/>
    <cellStyle name="Normal" xfId="0" builtinId="0"/>
    <cellStyle name="Normal 10" xfId="15"/>
    <cellStyle name="Normal 2" xfId="1"/>
    <cellStyle name="Normal 2 2" xfId="7"/>
    <cellStyle name="Normal 3" xfId="3"/>
    <cellStyle name="Normal 3 2" xfId="8"/>
    <cellStyle name="Normal 4" xfId="9"/>
    <cellStyle name="Normal 5" xfId="10"/>
    <cellStyle name="Normal 6" xfId="6"/>
    <cellStyle name="Normal 7" xfId="11"/>
    <cellStyle name="Normal 8" xfId="12"/>
    <cellStyle name="Normal 9" xfId="14"/>
    <cellStyle name="Título1" xfId="5"/>
    <cellStyle name="Título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38100</xdr:colOff>
      <xdr:row>2</xdr:row>
      <xdr:rowOff>180975</xdr:rowOff>
    </xdr:from>
    <xdr:to>
      <xdr:col>2</xdr:col>
      <xdr:colOff>2000249</xdr:colOff>
      <xdr:row>6</xdr:row>
      <xdr:rowOff>19050</xdr:rowOff>
    </xdr:to>
    <xdr:pic>
      <xdr:nvPicPr>
        <xdr:cNvPr id="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62100" y="561975"/>
          <a:ext cx="1962149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47623</xdr:colOff>
      <xdr:row>2</xdr:row>
      <xdr:rowOff>180975</xdr:rowOff>
    </xdr:from>
    <xdr:to>
      <xdr:col>2</xdr:col>
      <xdr:colOff>762000</xdr:colOff>
      <xdr:row>6</xdr:row>
      <xdr:rowOff>19050</xdr:rowOff>
    </xdr:to>
    <xdr:pic>
      <xdr:nvPicPr>
        <xdr:cNvPr id="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1623" y="561975"/>
          <a:ext cx="714377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47623</xdr:colOff>
      <xdr:row>2</xdr:row>
      <xdr:rowOff>180975</xdr:rowOff>
    </xdr:from>
    <xdr:to>
      <xdr:col>2</xdr:col>
      <xdr:colOff>762000</xdr:colOff>
      <xdr:row>6</xdr:row>
      <xdr:rowOff>19050</xdr:rowOff>
    </xdr:to>
    <xdr:pic>
      <xdr:nvPicPr>
        <xdr:cNvPr id="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1623" y="561975"/>
          <a:ext cx="714377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47623</xdr:colOff>
      <xdr:row>2</xdr:row>
      <xdr:rowOff>180975</xdr:rowOff>
    </xdr:from>
    <xdr:to>
      <xdr:col>2</xdr:col>
      <xdr:colOff>762000</xdr:colOff>
      <xdr:row>6</xdr:row>
      <xdr:rowOff>19050</xdr:rowOff>
    </xdr:to>
    <xdr:pic>
      <xdr:nvPicPr>
        <xdr:cNvPr id="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1623" y="561975"/>
          <a:ext cx="714377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38100</xdr:colOff>
      <xdr:row>2</xdr:row>
      <xdr:rowOff>180975</xdr:rowOff>
    </xdr:from>
    <xdr:to>
      <xdr:col>2</xdr:col>
      <xdr:colOff>2009775</xdr:colOff>
      <xdr:row>6</xdr:row>
      <xdr:rowOff>19050</xdr:rowOff>
    </xdr:to>
    <xdr:pic>
      <xdr:nvPicPr>
        <xdr:cNvPr id="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62100" y="561975"/>
          <a:ext cx="197167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38099</xdr:colOff>
      <xdr:row>2</xdr:row>
      <xdr:rowOff>180975</xdr:rowOff>
    </xdr:from>
    <xdr:to>
      <xdr:col>2</xdr:col>
      <xdr:colOff>1990724</xdr:colOff>
      <xdr:row>6</xdr:row>
      <xdr:rowOff>19050</xdr:rowOff>
    </xdr:to>
    <xdr:pic>
      <xdr:nvPicPr>
        <xdr:cNvPr id="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62099" y="561975"/>
          <a:ext cx="195262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38098</xdr:colOff>
      <xdr:row>2</xdr:row>
      <xdr:rowOff>180975</xdr:rowOff>
    </xdr:from>
    <xdr:to>
      <xdr:col>2</xdr:col>
      <xdr:colOff>1962149</xdr:colOff>
      <xdr:row>6</xdr:row>
      <xdr:rowOff>19050</xdr:rowOff>
    </xdr:to>
    <xdr:pic>
      <xdr:nvPicPr>
        <xdr:cNvPr id="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62098" y="561975"/>
          <a:ext cx="1924051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38098</xdr:colOff>
      <xdr:row>2</xdr:row>
      <xdr:rowOff>180975</xdr:rowOff>
    </xdr:from>
    <xdr:to>
      <xdr:col>2</xdr:col>
      <xdr:colOff>2019300</xdr:colOff>
      <xdr:row>6</xdr:row>
      <xdr:rowOff>19050</xdr:rowOff>
    </xdr:to>
    <xdr:pic>
      <xdr:nvPicPr>
        <xdr:cNvPr id="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62098" y="561975"/>
          <a:ext cx="1981202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47623</xdr:colOff>
      <xdr:row>2</xdr:row>
      <xdr:rowOff>180975</xdr:rowOff>
    </xdr:from>
    <xdr:to>
      <xdr:col>2</xdr:col>
      <xdr:colOff>1990725</xdr:colOff>
      <xdr:row>6</xdr:row>
      <xdr:rowOff>19050</xdr:rowOff>
    </xdr:to>
    <xdr:pic>
      <xdr:nvPicPr>
        <xdr:cNvPr id="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1623" y="561975"/>
          <a:ext cx="1943102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47623</xdr:colOff>
      <xdr:row>2</xdr:row>
      <xdr:rowOff>180975</xdr:rowOff>
    </xdr:from>
    <xdr:to>
      <xdr:col>2</xdr:col>
      <xdr:colOff>1981200</xdr:colOff>
      <xdr:row>6</xdr:row>
      <xdr:rowOff>19050</xdr:rowOff>
    </xdr:to>
    <xdr:pic>
      <xdr:nvPicPr>
        <xdr:cNvPr id="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1623" y="561975"/>
          <a:ext cx="1933577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47623</xdr:colOff>
      <xdr:row>2</xdr:row>
      <xdr:rowOff>180975</xdr:rowOff>
    </xdr:from>
    <xdr:to>
      <xdr:col>2</xdr:col>
      <xdr:colOff>762000</xdr:colOff>
      <xdr:row>6</xdr:row>
      <xdr:rowOff>19050</xdr:rowOff>
    </xdr:to>
    <xdr:pic>
      <xdr:nvPicPr>
        <xdr:cNvPr id="3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1623" y="561975"/>
          <a:ext cx="1933577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47623</xdr:colOff>
      <xdr:row>2</xdr:row>
      <xdr:rowOff>180975</xdr:rowOff>
    </xdr:from>
    <xdr:to>
      <xdr:col>2</xdr:col>
      <xdr:colOff>762000</xdr:colOff>
      <xdr:row>6</xdr:row>
      <xdr:rowOff>19050</xdr:rowOff>
    </xdr:to>
    <xdr:pic>
      <xdr:nvPicPr>
        <xdr:cNvPr id="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1623" y="561975"/>
          <a:ext cx="714377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5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6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4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5"/>
  <sheetViews>
    <sheetView workbookViewId="0">
      <selection activeCell="D38" sqref="D38"/>
    </sheetView>
  </sheetViews>
  <sheetFormatPr baseColWidth="10" defaultColWidth="4.5703125" defaultRowHeight="15" x14ac:dyDescent="0.25"/>
  <cols>
    <col min="1" max="1" width="4.28515625" style="9" bestFit="1" customWidth="1"/>
    <col min="2" max="2" width="8.7109375" style="9" bestFit="1" customWidth="1"/>
    <col min="3" max="3" width="47.85546875" style="9" bestFit="1" customWidth="1"/>
    <col min="4" max="4" width="11.5703125" style="9" bestFit="1" customWidth="1"/>
    <col min="5" max="5" width="11.85546875" style="9" bestFit="1" customWidth="1"/>
    <col min="6" max="7" width="9.5703125" style="9" bestFit="1" customWidth="1"/>
    <col min="8" max="8" width="7.85546875" style="9" bestFit="1" customWidth="1"/>
    <col min="9" max="9" width="12.5703125" style="9" bestFit="1" customWidth="1"/>
    <col min="10" max="10" width="14.28515625" style="9" bestFit="1" customWidth="1"/>
    <col min="11" max="11" width="11.85546875" style="9" bestFit="1" customWidth="1"/>
    <col min="12" max="12" width="19.85546875" style="9" bestFit="1" customWidth="1"/>
    <col min="13" max="16384" width="4.5703125" style="9"/>
  </cols>
  <sheetData>
    <row r="1" spans="1:12" ht="12" customHeight="1" x14ac:dyDescent="0.25">
      <c r="A1" s="161" t="s">
        <v>0</v>
      </c>
      <c r="B1" s="161"/>
      <c r="C1" s="161"/>
      <c r="D1" s="161"/>
      <c r="E1" s="161"/>
      <c r="F1" s="8"/>
    </row>
    <row r="2" spans="1:12" ht="12" customHeight="1" x14ac:dyDescent="0.25">
      <c r="A2" s="161" t="s">
        <v>103</v>
      </c>
      <c r="B2" s="161"/>
      <c r="C2" s="161"/>
      <c r="D2" s="161"/>
      <c r="E2" s="161"/>
      <c r="F2" s="8"/>
    </row>
    <row r="3" spans="1:12" ht="12" customHeight="1" x14ac:dyDescent="0.25">
      <c r="A3" s="10"/>
      <c r="B3" s="11"/>
      <c r="C3" s="7"/>
      <c r="D3" s="11"/>
      <c r="E3" s="7"/>
      <c r="F3" s="7"/>
    </row>
    <row r="4" spans="1:12" ht="12" customHeight="1" x14ac:dyDescent="0.25">
      <c r="A4" s="10"/>
      <c r="B4" s="11"/>
      <c r="C4" s="7"/>
      <c r="D4" s="11"/>
      <c r="E4" s="7"/>
      <c r="F4" s="7"/>
    </row>
    <row r="5" spans="1:12" ht="12" customHeight="1" x14ac:dyDescent="0.25">
      <c r="A5" s="12" t="s">
        <v>1</v>
      </c>
      <c r="B5" s="13" t="s">
        <v>2</v>
      </c>
      <c r="C5" s="13" t="s">
        <v>3</v>
      </c>
      <c r="D5" s="14" t="s">
        <v>4</v>
      </c>
      <c r="E5" s="15" t="s">
        <v>5</v>
      </c>
      <c r="F5" s="13" t="s">
        <v>6</v>
      </c>
      <c r="G5" s="13" t="s">
        <v>9</v>
      </c>
    </row>
    <row r="6" spans="1:12" s="16" customFormat="1" x14ac:dyDescent="0.25">
      <c r="A6" s="17">
        <v>8</v>
      </c>
      <c r="B6" s="18">
        <v>42737</v>
      </c>
      <c r="C6" s="19" t="s">
        <v>164</v>
      </c>
      <c r="D6" s="50">
        <v>3243</v>
      </c>
      <c r="E6" s="19" t="s">
        <v>8</v>
      </c>
      <c r="F6" s="20">
        <v>715</v>
      </c>
      <c r="G6" s="21" t="s">
        <v>165</v>
      </c>
      <c r="I6" s="16" t="s">
        <v>13</v>
      </c>
      <c r="J6" s="16" t="s">
        <v>90</v>
      </c>
      <c r="K6" s="16" t="s">
        <v>37</v>
      </c>
      <c r="L6" s="16" t="s">
        <v>38</v>
      </c>
    </row>
    <row r="7" spans="1:12" s="16" customFormat="1" x14ac:dyDescent="0.25">
      <c r="A7" s="17">
        <v>10</v>
      </c>
      <c r="B7" s="18">
        <v>42737</v>
      </c>
      <c r="C7" s="19" t="s">
        <v>124</v>
      </c>
      <c r="D7" s="50">
        <v>3450</v>
      </c>
      <c r="E7" s="19" t="s">
        <v>8</v>
      </c>
      <c r="F7" s="20">
        <v>715</v>
      </c>
      <c r="G7" s="21" t="s">
        <v>125</v>
      </c>
      <c r="I7" s="16" t="s">
        <v>69</v>
      </c>
      <c r="J7" s="16" t="s">
        <v>72</v>
      </c>
      <c r="K7" s="16" t="s">
        <v>73</v>
      </c>
      <c r="L7" s="16" t="s">
        <v>74</v>
      </c>
    </row>
    <row r="8" spans="1:12" s="16" customFormat="1" x14ac:dyDescent="0.25">
      <c r="A8" s="17">
        <v>11</v>
      </c>
      <c r="B8" s="18">
        <v>42737</v>
      </c>
      <c r="C8" s="19" t="s">
        <v>166</v>
      </c>
      <c r="D8" s="50">
        <v>3255</v>
      </c>
      <c r="E8" s="19" t="s">
        <v>8</v>
      </c>
      <c r="F8" s="20">
        <v>715</v>
      </c>
      <c r="G8" s="21"/>
      <c r="I8" s="16" t="s">
        <v>69</v>
      </c>
      <c r="J8" s="16" t="s">
        <v>84</v>
      </c>
      <c r="K8" s="16" t="s">
        <v>34</v>
      </c>
      <c r="L8" s="16" t="s">
        <v>85</v>
      </c>
    </row>
    <row r="9" spans="1:12" s="16" customFormat="1" x14ac:dyDescent="0.25">
      <c r="A9" s="17">
        <v>12</v>
      </c>
      <c r="B9" s="18">
        <v>42737</v>
      </c>
      <c r="C9" s="19" t="s">
        <v>106</v>
      </c>
      <c r="D9" s="50">
        <v>3243</v>
      </c>
      <c r="E9" s="19" t="s">
        <v>8</v>
      </c>
      <c r="F9" s="20">
        <v>715</v>
      </c>
      <c r="G9" s="21" t="s">
        <v>107</v>
      </c>
      <c r="I9" s="16" t="s">
        <v>94</v>
      </c>
      <c r="J9" s="16" t="s">
        <v>100</v>
      </c>
      <c r="K9" s="16" t="s">
        <v>22</v>
      </c>
      <c r="L9" s="16" t="s">
        <v>95</v>
      </c>
    </row>
    <row r="10" spans="1:12" s="16" customFormat="1" x14ac:dyDescent="0.25">
      <c r="A10" s="17">
        <v>13</v>
      </c>
      <c r="B10" s="18">
        <v>42737</v>
      </c>
      <c r="C10" s="19" t="s">
        <v>104</v>
      </c>
      <c r="D10" s="50">
        <v>3243</v>
      </c>
      <c r="E10" s="19" t="s">
        <v>8</v>
      </c>
      <c r="F10" s="20">
        <v>715</v>
      </c>
      <c r="G10" s="21" t="s">
        <v>105</v>
      </c>
      <c r="I10" s="16" t="s">
        <v>94</v>
      </c>
      <c r="J10" s="16" t="s">
        <v>87</v>
      </c>
      <c r="K10" s="16" t="s">
        <v>88</v>
      </c>
      <c r="L10" s="16" t="s">
        <v>189</v>
      </c>
    </row>
    <row r="11" spans="1:12" s="16" customFormat="1" x14ac:dyDescent="0.25">
      <c r="A11" s="17">
        <v>20</v>
      </c>
      <c r="B11" s="18">
        <v>42738</v>
      </c>
      <c r="C11" s="19" t="s">
        <v>144</v>
      </c>
      <c r="D11" s="50">
        <v>3450</v>
      </c>
      <c r="E11" s="19" t="s">
        <v>8</v>
      </c>
      <c r="F11" s="20">
        <v>715</v>
      </c>
      <c r="G11" s="21" t="s">
        <v>145</v>
      </c>
      <c r="I11" s="16" t="s">
        <v>13</v>
      </c>
      <c r="J11" s="16" t="s">
        <v>20</v>
      </c>
      <c r="K11" s="16" t="s">
        <v>183</v>
      </c>
      <c r="L11" s="16" t="s">
        <v>21</v>
      </c>
    </row>
    <row r="12" spans="1:12" s="16" customFormat="1" x14ac:dyDescent="0.25">
      <c r="A12" s="17">
        <v>21</v>
      </c>
      <c r="B12" s="18">
        <v>42738</v>
      </c>
      <c r="C12" s="19" t="s">
        <v>146</v>
      </c>
      <c r="D12" s="50">
        <v>3450</v>
      </c>
      <c r="E12" s="19" t="s">
        <v>8</v>
      </c>
      <c r="F12" s="20">
        <v>715</v>
      </c>
      <c r="G12" s="21" t="s">
        <v>147</v>
      </c>
      <c r="I12" s="16" t="s">
        <v>13</v>
      </c>
      <c r="J12" s="16" t="s">
        <v>20</v>
      </c>
      <c r="K12" s="16" t="s">
        <v>183</v>
      </c>
      <c r="L12" s="16" t="s">
        <v>19</v>
      </c>
    </row>
    <row r="13" spans="1:12" s="16" customFormat="1" x14ac:dyDescent="0.25">
      <c r="A13" s="17">
        <v>22</v>
      </c>
      <c r="B13" s="18">
        <v>42738</v>
      </c>
      <c r="C13" s="19" t="s">
        <v>112</v>
      </c>
      <c r="D13" s="50">
        <v>3243</v>
      </c>
      <c r="E13" s="19" t="s">
        <v>8</v>
      </c>
      <c r="F13" s="20">
        <v>715</v>
      </c>
      <c r="G13" s="21" t="s">
        <v>113</v>
      </c>
      <c r="I13" s="16" t="s">
        <v>69</v>
      </c>
      <c r="J13" s="16" t="s">
        <v>62</v>
      </c>
      <c r="K13" s="16" t="s">
        <v>89</v>
      </c>
      <c r="L13" s="16" t="s">
        <v>82</v>
      </c>
    </row>
    <row r="14" spans="1:12" s="16" customFormat="1" x14ac:dyDescent="0.25">
      <c r="A14" s="17">
        <v>23</v>
      </c>
      <c r="B14" s="18">
        <v>42738</v>
      </c>
      <c r="C14" s="19" t="s">
        <v>110</v>
      </c>
      <c r="D14" s="50">
        <v>3450</v>
      </c>
      <c r="E14" s="19" t="s">
        <v>8</v>
      </c>
      <c r="F14" s="20">
        <v>715</v>
      </c>
      <c r="G14" s="21" t="s">
        <v>111</v>
      </c>
      <c r="I14" s="16" t="s">
        <v>69</v>
      </c>
      <c r="J14" s="16" t="s">
        <v>62</v>
      </c>
      <c r="K14" s="16" t="s">
        <v>89</v>
      </c>
      <c r="L14" s="16" t="s">
        <v>82</v>
      </c>
    </row>
    <row r="15" spans="1:12" s="16" customFormat="1" x14ac:dyDescent="0.25">
      <c r="A15" s="17">
        <v>25</v>
      </c>
      <c r="B15" s="18">
        <v>42738</v>
      </c>
      <c r="C15" s="19" t="s">
        <v>167</v>
      </c>
      <c r="D15" s="50">
        <v>3250</v>
      </c>
      <c r="E15" s="19" t="s">
        <v>8</v>
      </c>
      <c r="F15" s="20">
        <v>715</v>
      </c>
      <c r="G15" s="21"/>
      <c r="I15" s="16" t="s">
        <v>69</v>
      </c>
      <c r="J15" s="16" t="s">
        <v>78</v>
      </c>
      <c r="K15" s="16" t="s">
        <v>31</v>
      </c>
      <c r="L15" s="16" t="s">
        <v>79</v>
      </c>
    </row>
    <row r="16" spans="1:12" s="16" customFormat="1" x14ac:dyDescent="0.25">
      <c r="A16" s="17">
        <v>28</v>
      </c>
      <c r="B16" s="18">
        <v>42738</v>
      </c>
      <c r="C16" s="19" t="s">
        <v>108</v>
      </c>
      <c r="D16" s="50">
        <v>3243</v>
      </c>
      <c r="E16" s="19" t="s">
        <v>8</v>
      </c>
      <c r="F16" s="20">
        <v>715</v>
      </c>
      <c r="G16" s="21" t="s">
        <v>109</v>
      </c>
      <c r="I16" s="16" t="s">
        <v>13</v>
      </c>
      <c r="J16" s="16" t="s">
        <v>55</v>
      </c>
      <c r="K16" s="16" t="s">
        <v>35</v>
      </c>
      <c r="L16" s="16" t="s">
        <v>36</v>
      </c>
    </row>
    <row r="17" spans="1:13" s="16" customFormat="1" x14ac:dyDescent="0.25">
      <c r="A17" s="17">
        <v>37</v>
      </c>
      <c r="B17" s="18">
        <v>42738</v>
      </c>
      <c r="C17" s="19" t="s">
        <v>168</v>
      </c>
      <c r="D17" s="50">
        <v>3450</v>
      </c>
      <c r="E17" s="19" t="s">
        <v>8</v>
      </c>
      <c r="F17" s="20">
        <v>715</v>
      </c>
      <c r="G17" s="58"/>
      <c r="I17" s="16" t="s">
        <v>69</v>
      </c>
      <c r="J17" s="16" t="s">
        <v>101</v>
      </c>
      <c r="K17" s="16" t="s">
        <v>86</v>
      </c>
      <c r="L17" s="16" t="s">
        <v>98</v>
      </c>
    </row>
    <row r="18" spans="1:13" s="16" customFormat="1" x14ac:dyDescent="0.25">
      <c r="A18" s="17">
        <v>43</v>
      </c>
      <c r="B18" s="18">
        <v>42739</v>
      </c>
      <c r="C18" s="19" t="s">
        <v>114</v>
      </c>
      <c r="D18" s="50">
        <v>3243</v>
      </c>
      <c r="E18" s="19" t="s">
        <v>8</v>
      </c>
      <c r="F18" s="20">
        <v>715</v>
      </c>
      <c r="G18" s="21" t="s">
        <v>115</v>
      </c>
      <c r="I18" s="16" t="s">
        <v>13</v>
      </c>
      <c r="J18" s="16" t="s">
        <v>57</v>
      </c>
      <c r="K18" s="16" t="s">
        <v>34</v>
      </c>
      <c r="L18" s="16" t="s">
        <v>56</v>
      </c>
    </row>
    <row r="19" spans="1:13" s="16" customFormat="1" x14ac:dyDescent="0.25">
      <c r="A19" s="17">
        <v>67</v>
      </c>
      <c r="B19" s="18">
        <v>42739</v>
      </c>
      <c r="C19" s="19" t="s">
        <v>118</v>
      </c>
      <c r="D19" s="50">
        <v>3250</v>
      </c>
      <c r="E19" s="19" t="s">
        <v>8</v>
      </c>
      <c r="F19" s="20">
        <v>715</v>
      </c>
      <c r="G19" s="21" t="s">
        <v>119</v>
      </c>
      <c r="I19" s="16" t="s">
        <v>13</v>
      </c>
      <c r="J19" s="16" t="s">
        <v>25</v>
      </c>
      <c r="K19" s="16" t="s">
        <v>26</v>
      </c>
      <c r="L19" s="16" t="s">
        <v>27</v>
      </c>
    </row>
    <row r="20" spans="1:13" s="16" customFormat="1" x14ac:dyDescent="0.25">
      <c r="A20" s="17">
        <v>68</v>
      </c>
      <c r="B20" s="18">
        <v>42739</v>
      </c>
      <c r="C20" s="19" t="s">
        <v>122</v>
      </c>
      <c r="D20" s="50">
        <v>3820</v>
      </c>
      <c r="E20" s="19" t="s">
        <v>8</v>
      </c>
      <c r="F20" s="20">
        <v>715</v>
      </c>
      <c r="G20" s="21" t="s">
        <v>123</v>
      </c>
      <c r="I20" s="16" t="s">
        <v>69</v>
      </c>
      <c r="J20" s="16" t="s">
        <v>70</v>
      </c>
      <c r="K20" s="16" t="s">
        <v>99</v>
      </c>
      <c r="L20" s="16" t="s">
        <v>71</v>
      </c>
    </row>
    <row r="21" spans="1:13" s="57" customFormat="1" x14ac:dyDescent="0.25">
      <c r="A21" s="51">
        <v>69</v>
      </c>
      <c r="B21" s="52">
        <v>42740</v>
      </c>
      <c r="C21" s="53" t="s">
        <v>116</v>
      </c>
      <c r="D21" s="54">
        <v>800</v>
      </c>
      <c r="E21" s="53" t="s">
        <v>8</v>
      </c>
      <c r="F21" s="55" t="s">
        <v>6</v>
      </c>
      <c r="G21" s="56" t="s">
        <v>117</v>
      </c>
      <c r="J21" s="57" t="s">
        <v>28</v>
      </c>
      <c r="K21" s="57" t="s">
        <v>65</v>
      </c>
      <c r="L21" s="57" t="s">
        <v>30</v>
      </c>
    </row>
    <row r="22" spans="1:13" x14ac:dyDescent="0.25">
      <c r="A22" s="17">
        <v>70</v>
      </c>
      <c r="B22" s="18">
        <v>42740</v>
      </c>
      <c r="C22" s="19" t="s">
        <v>158</v>
      </c>
      <c r="D22" s="50">
        <v>3243</v>
      </c>
      <c r="E22" s="19" t="s">
        <v>8</v>
      </c>
      <c r="F22" s="20">
        <v>715</v>
      </c>
      <c r="G22" s="21" t="s">
        <v>159</v>
      </c>
      <c r="H22" s="16"/>
      <c r="I22" s="16" t="s">
        <v>13</v>
      </c>
      <c r="J22" s="16" t="s">
        <v>14</v>
      </c>
      <c r="K22" s="16" t="s">
        <v>54</v>
      </c>
      <c r="L22" s="16" t="s">
        <v>15</v>
      </c>
      <c r="M22" s="16"/>
    </row>
    <row r="23" spans="1:13" s="16" customFormat="1" x14ac:dyDescent="0.25">
      <c r="A23" s="17">
        <v>87</v>
      </c>
      <c r="B23" s="18">
        <v>42740</v>
      </c>
      <c r="C23" s="19" t="s">
        <v>169</v>
      </c>
      <c r="D23" s="50">
        <v>3450</v>
      </c>
      <c r="E23" s="19" t="s">
        <v>8</v>
      </c>
      <c r="F23" s="20">
        <v>715</v>
      </c>
      <c r="G23" s="21"/>
      <c r="I23" s="16" t="s">
        <v>69</v>
      </c>
      <c r="J23" s="16" t="s">
        <v>75</v>
      </c>
      <c r="K23" s="16" t="s">
        <v>67</v>
      </c>
      <c r="L23" s="16" t="s">
        <v>68</v>
      </c>
    </row>
    <row r="24" spans="1:13" s="16" customFormat="1" x14ac:dyDescent="0.25">
      <c r="A24" s="17">
        <v>88</v>
      </c>
      <c r="B24" s="18">
        <v>42740</v>
      </c>
      <c r="C24" s="19" t="s">
        <v>170</v>
      </c>
      <c r="D24" s="50">
        <v>3243</v>
      </c>
      <c r="E24" s="19" t="s">
        <v>8</v>
      </c>
      <c r="F24" s="20">
        <v>715</v>
      </c>
      <c r="G24" s="21"/>
      <c r="I24" s="16" t="s">
        <v>69</v>
      </c>
      <c r="J24" s="16" t="s">
        <v>75</v>
      </c>
      <c r="K24" s="16" t="s">
        <v>67</v>
      </c>
      <c r="L24" s="16" t="s">
        <v>68</v>
      </c>
    </row>
    <row r="25" spans="1:13" s="16" customFormat="1" x14ac:dyDescent="0.25">
      <c r="A25" s="17">
        <v>138</v>
      </c>
      <c r="B25" s="18">
        <v>42744</v>
      </c>
      <c r="C25" s="19" t="s">
        <v>120</v>
      </c>
      <c r="D25" s="50">
        <v>9729</v>
      </c>
      <c r="E25" s="19" t="s">
        <v>8</v>
      </c>
      <c r="F25" s="20">
        <v>715</v>
      </c>
      <c r="G25" s="21" t="s">
        <v>121</v>
      </c>
      <c r="I25" s="16" t="s">
        <v>13</v>
      </c>
      <c r="J25" s="16" t="s">
        <v>76</v>
      </c>
      <c r="K25" s="16" t="s">
        <v>83</v>
      </c>
      <c r="L25" s="16" t="s">
        <v>73</v>
      </c>
    </row>
    <row r="26" spans="1:13" s="16" customFormat="1" x14ac:dyDescent="0.25">
      <c r="A26" s="17">
        <v>175</v>
      </c>
      <c r="B26" s="18">
        <v>42744</v>
      </c>
      <c r="C26" s="19" t="s">
        <v>132</v>
      </c>
      <c r="D26" s="50">
        <v>3450</v>
      </c>
      <c r="E26" s="19" t="s">
        <v>8</v>
      </c>
      <c r="F26" s="20">
        <v>715</v>
      </c>
      <c r="G26" s="21" t="s">
        <v>133</v>
      </c>
      <c r="I26" s="16" t="s">
        <v>13</v>
      </c>
      <c r="J26" s="16" t="s">
        <v>23</v>
      </c>
      <c r="K26" s="16" t="s">
        <v>24</v>
      </c>
      <c r="L26" s="16" t="s">
        <v>63</v>
      </c>
    </row>
    <row r="27" spans="1:13" s="16" customFormat="1" x14ac:dyDescent="0.25">
      <c r="A27" s="17">
        <v>184</v>
      </c>
      <c r="B27" s="18">
        <v>42745</v>
      </c>
      <c r="C27" s="19" t="s">
        <v>134</v>
      </c>
      <c r="D27" s="50">
        <v>10800</v>
      </c>
      <c r="E27" s="19" t="s">
        <v>8</v>
      </c>
      <c r="F27" s="20">
        <v>715</v>
      </c>
      <c r="G27" s="21" t="s">
        <v>135</v>
      </c>
      <c r="I27" s="16" t="s">
        <v>69</v>
      </c>
      <c r="J27" s="16" t="s">
        <v>29</v>
      </c>
      <c r="K27" s="16" t="s">
        <v>93</v>
      </c>
      <c r="L27" s="16" t="s">
        <v>21</v>
      </c>
    </row>
    <row r="28" spans="1:13" s="16" customFormat="1" x14ac:dyDescent="0.25">
      <c r="A28" s="17">
        <v>190</v>
      </c>
      <c r="B28" s="18">
        <v>42745</v>
      </c>
      <c r="C28" s="19" t="s">
        <v>171</v>
      </c>
      <c r="D28" s="50">
        <v>2560</v>
      </c>
      <c r="E28" s="19" t="s">
        <v>8</v>
      </c>
      <c r="F28" s="20">
        <v>715</v>
      </c>
      <c r="G28" s="58"/>
      <c r="I28" s="81" t="s">
        <v>61</v>
      </c>
      <c r="J28" s="16" t="s">
        <v>376</v>
      </c>
      <c r="K28" s="16" t="s">
        <v>377</v>
      </c>
    </row>
    <row r="29" spans="1:13" s="16" customFormat="1" x14ac:dyDescent="0.25">
      <c r="A29" s="17">
        <v>287</v>
      </c>
      <c r="B29" s="18">
        <v>42747</v>
      </c>
      <c r="C29" s="19" t="s">
        <v>130</v>
      </c>
      <c r="D29" s="50">
        <v>3200</v>
      </c>
      <c r="E29" s="19" t="s">
        <v>8</v>
      </c>
      <c r="F29" s="20">
        <v>715</v>
      </c>
      <c r="G29" s="21" t="s">
        <v>131</v>
      </c>
      <c r="I29" s="81" t="s">
        <v>61</v>
      </c>
      <c r="J29" s="16" t="s">
        <v>66</v>
      </c>
      <c r="K29" s="16" t="s">
        <v>12</v>
      </c>
      <c r="L29" s="16" t="s">
        <v>190</v>
      </c>
    </row>
    <row r="30" spans="1:13" s="16" customFormat="1" x14ac:dyDescent="0.25">
      <c r="A30" s="17">
        <v>289</v>
      </c>
      <c r="B30" s="18">
        <v>42747</v>
      </c>
      <c r="C30" s="19" t="s">
        <v>172</v>
      </c>
      <c r="D30" s="50">
        <v>3450</v>
      </c>
      <c r="E30" s="19" t="s">
        <v>8</v>
      </c>
      <c r="F30" s="20">
        <v>715</v>
      </c>
      <c r="G30" s="21"/>
      <c r="I30" s="16" t="s">
        <v>69</v>
      </c>
      <c r="J30" s="16" t="s">
        <v>102</v>
      </c>
      <c r="K30" s="16" t="s">
        <v>91</v>
      </c>
      <c r="L30" s="16" t="s">
        <v>92</v>
      </c>
    </row>
    <row r="31" spans="1:13" s="16" customFormat="1" x14ac:dyDescent="0.25">
      <c r="A31" s="17">
        <v>358</v>
      </c>
      <c r="B31" s="18">
        <v>42748</v>
      </c>
      <c r="C31" s="19" t="s">
        <v>128</v>
      </c>
      <c r="D31" s="50">
        <v>3450</v>
      </c>
      <c r="E31" s="19" t="s">
        <v>8</v>
      </c>
      <c r="F31" s="20">
        <v>715</v>
      </c>
      <c r="G31" s="21" t="s">
        <v>129</v>
      </c>
      <c r="I31" s="16" t="s">
        <v>13</v>
      </c>
      <c r="J31" s="16" t="s">
        <v>16</v>
      </c>
      <c r="K31" s="16" t="s">
        <v>17</v>
      </c>
      <c r="L31" s="16" t="s">
        <v>18</v>
      </c>
    </row>
    <row r="32" spans="1:13" s="16" customFormat="1" x14ac:dyDescent="0.25">
      <c r="A32" s="17">
        <v>367</v>
      </c>
      <c r="B32" s="18">
        <v>42748</v>
      </c>
      <c r="C32" s="19" t="s">
        <v>138</v>
      </c>
      <c r="D32" s="50">
        <v>4045</v>
      </c>
      <c r="E32" s="19" t="s">
        <v>8</v>
      </c>
      <c r="F32" s="20">
        <v>715</v>
      </c>
      <c r="G32" s="21" t="s">
        <v>139</v>
      </c>
      <c r="I32" s="16" t="s">
        <v>69</v>
      </c>
      <c r="J32" s="16" t="s">
        <v>72</v>
      </c>
      <c r="K32" s="16" t="s">
        <v>73</v>
      </c>
      <c r="L32" s="16" t="s">
        <v>74</v>
      </c>
    </row>
    <row r="33" spans="1:13" s="16" customFormat="1" x14ac:dyDescent="0.25">
      <c r="A33" s="17">
        <v>385</v>
      </c>
      <c r="B33" s="18">
        <v>42751</v>
      </c>
      <c r="C33" s="19" t="s">
        <v>126</v>
      </c>
      <c r="D33" s="50">
        <v>3243</v>
      </c>
      <c r="E33" s="19" t="s">
        <v>8</v>
      </c>
      <c r="F33" s="20">
        <v>715</v>
      </c>
      <c r="G33" s="21" t="s">
        <v>127</v>
      </c>
      <c r="I33" s="16" t="s">
        <v>13</v>
      </c>
      <c r="J33" s="16" t="s">
        <v>52</v>
      </c>
      <c r="K33" s="16" t="s">
        <v>57</v>
      </c>
      <c r="L33" s="16" t="s">
        <v>53</v>
      </c>
    </row>
    <row r="34" spans="1:13" s="16" customFormat="1" x14ac:dyDescent="0.25">
      <c r="A34" s="17">
        <v>505</v>
      </c>
      <c r="B34" s="18">
        <v>42753</v>
      </c>
      <c r="C34" s="19" t="s">
        <v>140</v>
      </c>
      <c r="D34" s="50">
        <v>3772.5</v>
      </c>
      <c r="E34" s="19" t="s">
        <v>8</v>
      </c>
      <c r="F34" s="20">
        <v>715</v>
      </c>
      <c r="G34" s="21" t="s">
        <v>141</v>
      </c>
      <c r="I34" s="16" t="s">
        <v>13</v>
      </c>
      <c r="J34" s="16" t="s">
        <v>23</v>
      </c>
      <c r="K34" s="16" t="s">
        <v>24</v>
      </c>
      <c r="L34" s="16" t="s">
        <v>63</v>
      </c>
    </row>
    <row r="35" spans="1:13" s="16" customFormat="1" x14ac:dyDescent="0.25">
      <c r="A35" s="17">
        <v>538</v>
      </c>
      <c r="B35" s="18">
        <v>42753</v>
      </c>
      <c r="C35" s="19" t="s">
        <v>173</v>
      </c>
      <c r="D35" s="50">
        <v>3200</v>
      </c>
      <c r="E35" s="19" t="s">
        <v>8</v>
      </c>
      <c r="F35" s="20">
        <v>715</v>
      </c>
      <c r="G35" s="22" t="s">
        <v>261</v>
      </c>
      <c r="I35" s="81" t="s">
        <v>61</v>
      </c>
      <c r="J35" s="16" t="s">
        <v>258</v>
      </c>
      <c r="K35" s="16" t="s">
        <v>259</v>
      </c>
      <c r="L35" s="16" t="s">
        <v>260</v>
      </c>
    </row>
    <row r="36" spans="1:13" s="57" customFormat="1" x14ac:dyDescent="0.25">
      <c r="A36" s="51">
        <v>30</v>
      </c>
      <c r="B36" s="52">
        <v>42755</v>
      </c>
      <c r="C36" s="53" t="s">
        <v>142</v>
      </c>
      <c r="D36" s="54">
        <v>10187</v>
      </c>
      <c r="E36" s="53" t="s">
        <v>8</v>
      </c>
      <c r="F36" s="55" t="s">
        <v>6</v>
      </c>
      <c r="G36" s="56" t="s">
        <v>143</v>
      </c>
      <c r="J36" s="57" t="s">
        <v>10</v>
      </c>
      <c r="K36" s="57" t="s">
        <v>77</v>
      </c>
      <c r="L36" s="57" t="s">
        <v>182</v>
      </c>
    </row>
    <row r="37" spans="1:13" s="16" customFormat="1" x14ac:dyDescent="0.25">
      <c r="A37" s="17">
        <v>597</v>
      </c>
      <c r="B37" s="18">
        <v>42755</v>
      </c>
      <c r="C37" s="19" t="s">
        <v>174</v>
      </c>
      <c r="D37" s="50">
        <v>7000</v>
      </c>
      <c r="E37" s="19" t="s">
        <v>8</v>
      </c>
      <c r="F37" s="20">
        <v>715</v>
      </c>
      <c r="G37" s="22"/>
      <c r="I37" s="16" t="s">
        <v>69</v>
      </c>
      <c r="J37" s="16" t="s">
        <v>102</v>
      </c>
      <c r="K37" s="16" t="s">
        <v>91</v>
      </c>
      <c r="L37" s="16" t="s">
        <v>92</v>
      </c>
    </row>
    <row r="38" spans="1:13" s="57" customFormat="1" x14ac:dyDescent="0.25">
      <c r="A38" s="51">
        <v>609</v>
      </c>
      <c r="B38" s="52">
        <v>42755</v>
      </c>
      <c r="C38" s="53" t="s">
        <v>148</v>
      </c>
      <c r="D38" s="54">
        <v>4050</v>
      </c>
      <c r="E38" s="53" t="s">
        <v>8</v>
      </c>
      <c r="F38" s="60" t="s">
        <v>6</v>
      </c>
      <c r="G38" s="56" t="s">
        <v>149</v>
      </c>
      <c r="J38" s="57" t="s">
        <v>81</v>
      </c>
      <c r="K38" s="57" t="s">
        <v>184</v>
      </c>
      <c r="L38" s="57" t="s">
        <v>33</v>
      </c>
    </row>
    <row r="39" spans="1:13" s="16" customFormat="1" x14ac:dyDescent="0.25">
      <c r="A39" s="17">
        <v>653</v>
      </c>
      <c r="B39" s="18">
        <v>42758</v>
      </c>
      <c r="C39" s="19" t="s">
        <v>152</v>
      </c>
      <c r="D39" s="50">
        <v>3450</v>
      </c>
      <c r="E39" s="19" t="s">
        <v>8</v>
      </c>
      <c r="F39" s="20">
        <v>715</v>
      </c>
      <c r="G39" s="21" t="s">
        <v>153</v>
      </c>
      <c r="I39" s="16" t="s">
        <v>94</v>
      </c>
      <c r="J39" s="16" t="s">
        <v>185</v>
      </c>
      <c r="K39" s="16" t="s">
        <v>186</v>
      </c>
      <c r="L39" s="16" t="s">
        <v>64</v>
      </c>
    </row>
    <row r="40" spans="1:13" s="16" customFormat="1" x14ac:dyDescent="0.25">
      <c r="A40" s="17">
        <v>654</v>
      </c>
      <c r="B40" s="18">
        <v>42758</v>
      </c>
      <c r="C40" s="19" t="s">
        <v>150</v>
      </c>
      <c r="D40" s="50">
        <v>3450</v>
      </c>
      <c r="E40" s="19" t="s">
        <v>8</v>
      </c>
      <c r="F40" s="20">
        <v>715</v>
      </c>
      <c r="G40" s="21" t="s">
        <v>151</v>
      </c>
      <c r="I40" s="16" t="s">
        <v>94</v>
      </c>
      <c r="J40" s="16" t="s">
        <v>187</v>
      </c>
      <c r="K40" s="16" t="s">
        <v>66</v>
      </c>
      <c r="L40" s="16" t="s">
        <v>188</v>
      </c>
    </row>
    <row r="41" spans="1:13" s="16" customFormat="1" x14ac:dyDescent="0.25">
      <c r="A41" s="17">
        <v>663</v>
      </c>
      <c r="B41" s="18">
        <v>42758</v>
      </c>
      <c r="C41" s="19" t="s">
        <v>154</v>
      </c>
      <c r="D41" s="50">
        <v>3450</v>
      </c>
      <c r="E41" s="19" t="s">
        <v>8</v>
      </c>
      <c r="F41" s="20">
        <v>715</v>
      </c>
      <c r="G41" s="21" t="s">
        <v>155</v>
      </c>
      <c r="I41" s="16" t="s">
        <v>69</v>
      </c>
      <c r="J41" s="16" t="s">
        <v>80</v>
      </c>
      <c r="K41" s="16" t="s">
        <v>81</v>
      </c>
      <c r="L41" s="16" t="s">
        <v>58</v>
      </c>
    </row>
    <row r="42" spans="1:13" x14ac:dyDescent="0.25">
      <c r="A42" s="17">
        <v>694</v>
      </c>
      <c r="B42" s="18">
        <v>42759</v>
      </c>
      <c r="C42" s="19" t="s">
        <v>156</v>
      </c>
      <c r="D42" s="50">
        <v>3450</v>
      </c>
      <c r="E42" s="19" t="s">
        <v>8</v>
      </c>
      <c r="F42" s="20">
        <v>715</v>
      </c>
      <c r="G42" s="21" t="s">
        <v>157</v>
      </c>
      <c r="H42" s="16"/>
      <c r="I42" s="16" t="s">
        <v>94</v>
      </c>
      <c r="J42" s="16" t="s">
        <v>11</v>
      </c>
      <c r="K42" s="16" t="s">
        <v>96</v>
      </c>
      <c r="L42" s="16" t="s">
        <v>97</v>
      </c>
      <c r="M42" s="16"/>
    </row>
    <row r="43" spans="1:13" x14ac:dyDescent="0.25">
      <c r="A43" s="1">
        <v>714</v>
      </c>
      <c r="B43" s="2">
        <v>42759</v>
      </c>
      <c r="C43" s="3" t="s">
        <v>175</v>
      </c>
      <c r="D43" s="48">
        <v>1350</v>
      </c>
      <c r="E43" s="3" t="s">
        <v>8</v>
      </c>
      <c r="F43" s="4">
        <v>715</v>
      </c>
      <c r="G43" s="6"/>
      <c r="H43"/>
    </row>
    <row r="44" spans="1:13" s="57" customFormat="1" x14ac:dyDescent="0.25">
      <c r="A44" s="51">
        <v>53</v>
      </c>
      <c r="B44" s="52">
        <v>42761</v>
      </c>
      <c r="C44" s="53" t="s">
        <v>179</v>
      </c>
      <c r="D44" s="54">
        <v>10187</v>
      </c>
      <c r="E44" s="53" t="s">
        <v>8</v>
      </c>
      <c r="F44" s="55" t="s">
        <v>6</v>
      </c>
      <c r="G44" s="56" t="s">
        <v>334</v>
      </c>
      <c r="J44" s="57" t="s">
        <v>274</v>
      </c>
      <c r="K44" s="57" t="s">
        <v>256</v>
      </c>
      <c r="L44" s="57" t="s">
        <v>275</v>
      </c>
    </row>
    <row r="45" spans="1:13" s="57" customFormat="1" x14ac:dyDescent="0.25">
      <c r="A45" s="51">
        <v>54</v>
      </c>
      <c r="B45" s="52">
        <v>42761</v>
      </c>
      <c r="C45" s="53" t="s">
        <v>180</v>
      </c>
      <c r="D45" s="54">
        <v>800</v>
      </c>
      <c r="E45" s="53" t="s">
        <v>8</v>
      </c>
      <c r="F45" s="55" t="s">
        <v>6</v>
      </c>
      <c r="G45" s="56" t="s">
        <v>335</v>
      </c>
      <c r="J45" s="57" t="s">
        <v>274</v>
      </c>
      <c r="K45" s="57" t="s">
        <v>256</v>
      </c>
      <c r="L45" s="57" t="s">
        <v>275</v>
      </c>
    </row>
    <row r="46" spans="1:13" s="16" customFormat="1" x14ac:dyDescent="0.25">
      <c r="A46" s="17">
        <v>767</v>
      </c>
      <c r="B46" s="18">
        <v>42761</v>
      </c>
      <c r="C46" s="19" t="s">
        <v>160</v>
      </c>
      <c r="D46" s="50">
        <v>3600</v>
      </c>
      <c r="E46" s="19" t="s">
        <v>8</v>
      </c>
      <c r="F46" s="20">
        <v>715</v>
      </c>
      <c r="G46" s="21" t="s">
        <v>161</v>
      </c>
      <c r="I46" s="16" t="s">
        <v>13</v>
      </c>
      <c r="J46" s="16" t="s">
        <v>59</v>
      </c>
      <c r="K46" s="16" t="s">
        <v>32</v>
      </c>
      <c r="L46" s="16" t="s">
        <v>60</v>
      </c>
    </row>
    <row r="47" spans="1:13" s="16" customFormat="1" x14ac:dyDescent="0.25">
      <c r="A47" s="17">
        <v>812</v>
      </c>
      <c r="B47" s="18">
        <v>42765</v>
      </c>
      <c r="C47" s="19" t="s">
        <v>162</v>
      </c>
      <c r="D47" s="50">
        <v>3243</v>
      </c>
      <c r="E47" s="19" t="s">
        <v>8</v>
      </c>
      <c r="F47" s="20">
        <v>715</v>
      </c>
      <c r="G47" s="21" t="s">
        <v>163</v>
      </c>
      <c r="I47" s="16" t="s">
        <v>13</v>
      </c>
      <c r="J47" s="16" t="s">
        <v>34</v>
      </c>
      <c r="K47" s="16" t="s">
        <v>14</v>
      </c>
      <c r="L47" s="16" t="s">
        <v>56</v>
      </c>
    </row>
    <row r="48" spans="1:13" s="16" customFormat="1" x14ac:dyDescent="0.25">
      <c r="A48" s="17">
        <v>840</v>
      </c>
      <c r="B48" s="18">
        <v>42766</v>
      </c>
      <c r="C48" s="19" t="s">
        <v>136</v>
      </c>
      <c r="D48" s="50">
        <v>96048</v>
      </c>
      <c r="E48" s="19" t="s">
        <v>8</v>
      </c>
      <c r="F48" s="20">
        <v>715</v>
      </c>
      <c r="G48" s="21" t="s">
        <v>137</v>
      </c>
      <c r="I48" s="16" t="s">
        <v>94</v>
      </c>
      <c r="J48" s="16" t="s">
        <v>181</v>
      </c>
    </row>
    <row r="49" spans="1:12" s="16" customFormat="1" x14ac:dyDescent="0.25">
      <c r="A49" s="17">
        <v>853</v>
      </c>
      <c r="B49" s="18">
        <v>42766</v>
      </c>
      <c r="C49" s="19" t="s">
        <v>176</v>
      </c>
      <c r="D49" s="50">
        <v>3243</v>
      </c>
      <c r="E49" s="19" t="s">
        <v>8</v>
      </c>
      <c r="F49" s="20">
        <v>715</v>
      </c>
      <c r="G49" s="22" t="s">
        <v>195</v>
      </c>
      <c r="I49" s="16" t="s">
        <v>69</v>
      </c>
      <c r="J49" s="16" t="s">
        <v>185</v>
      </c>
      <c r="K49" s="16" t="s">
        <v>186</v>
      </c>
      <c r="L49" s="16" t="s">
        <v>64</v>
      </c>
    </row>
    <row r="50" spans="1:12" s="16" customFormat="1" x14ac:dyDescent="0.25">
      <c r="A50" s="17">
        <v>854</v>
      </c>
      <c r="B50" s="18">
        <v>42766</v>
      </c>
      <c r="C50" s="19" t="s">
        <v>177</v>
      </c>
      <c r="D50" s="50">
        <v>3243</v>
      </c>
      <c r="E50" s="19" t="s">
        <v>8</v>
      </c>
      <c r="F50" s="20">
        <v>715</v>
      </c>
      <c r="G50" s="22" t="s">
        <v>196</v>
      </c>
      <c r="I50" s="16" t="s">
        <v>69</v>
      </c>
      <c r="J50" s="16" t="s">
        <v>187</v>
      </c>
      <c r="K50" s="16" t="s">
        <v>66</v>
      </c>
      <c r="L50" s="16" t="s">
        <v>188</v>
      </c>
    </row>
    <row r="51" spans="1:12" s="16" customFormat="1" x14ac:dyDescent="0.25">
      <c r="A51" s="17">
        <v>883</v>
      </c>
      <c r="B51" s="18">
        <v>42766</v>
      </c>
      <c r="C51" s="19" t="s">
        <v>178</v>
      </c>
      <c r="D51" s="50">
        <v>3772.5</v>
      </c>
      <c r="E51" s="19" t="s">
        <v>8</v>
      </c>
      <c r="F51" s="20">
        <v>715</v>
      </c>
      <c r="G51" s="22" t="s">
        <v>197</v>
      </c>
      <c r="I51" s="16" t="s">
        <v>13</v>
      </c>
      <c r="J51" s="16" t="s">
        <v>198</v>
      </c>
      <c r="K51" s="16" t="s">
        <v>22</v>
      </c>
      <c r="L51" s="16" t="s">
        <v>18</v>
      </c>
    </row>
    <row r="52" spans="1:12" x14ac:dyDescent="0.25">
      <c r="A52" s="1"/>
      <c r="B52" s="2"/>
      <c r="C52" s="5" t="s">
        <v>7</v>
      </c>
      <c r="D52" s="49">
        <f>SUM(D6:D51)</f>
        <v>272442</v>
      </c>
      <c r="E52" s="3"/>
      <c r="F52" s="4"/>
      <c r="G52" s="47"/>
      <c r="H52"/>
    </row>
    <row r="53" spans="1:12" x14ac:dyDescent="0.25">
      <c r="A53" s="1"/>
      <c r="B53" s="2"/>
      <c r="C53" s="5" t="s">
        <v>192</v>
      </c>
      <c r="D53" s="49">
        <f>D21+D36+D44+D45+D38</f>
        <v>26024</v>
      </c>
      <c r="E53" s="3"/>
      <c r="F53" s="4"/>
      <c r="G53" s="47"/>
      <c r="H53"/>
    </row>
    <row r="54" spans="1:12" x14ac:dyDescent="0.25">
      <c r="A54" s="1"/>
      <c r="B54" s="2"/>
      <c r="C54" s="5" t="s">
        <v>7</v>
      </c>
      <c r="D54" s="49">
        <f>D52-D53</f>
        <v>246418</v>
      </c>
      <c r="E54" s="3"/>
      <c r="F54" s="4"/>
      <c r="G54" s="47"/>
      <c r="H54"/>
    </row>
    <row r="55" spans="1:12" x14ac:dyDescent="0.25">
      <c r="D55" s="59"/>
    </row>
  </sheetData>
  <sortState ref="A6:M54">
    <sortCondition ref="B6:B54"/>
  </sortState>
  <mergeCells count="2">
    <mergeCell ref="A1:E1"/>
    <mergeCell ref="A2:E2"/>
  </mergeCells>
  <pageMargins left="0.7" right="0.7" top="0.75" bottom="0.75" header="0.3" footer="0.3"/>
  <pageSetup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3:T41"/>
  <sheetViews>
    <sheetView workbookViewId="0">
      <selection activeCell="I18" sqref="I18"/>
    </sheetView>
  </sheetViews>
  <sheetFormatPr baseColWidth="10" defaultRowHeight="15" x14ac:dyDescent="0.25"/>
  <cols>
    <col min="3" max="3" width="30.42578125" bestFit="1" customWidth="1"/>
    <col min="4" max="4" width="11.5703125" bestFit="1" customWidth="1"/>
    <col min="5" max="5" width="24.28515625" bestFit="1" customWidth="1"/>
  </cols>
  <sheetData>
    <row r="3" spans="3:20" ht="15.75" x14ac:dyDescent="0.3">
      <c r="C3" s="24"/>
      <c r="D3" s="24"/>
      <c r="E3" s="24"/>
      <c r="F3" s="24"/>
      <c r="G3" s="23"/>
      <c r="H3" s="23"/>
      <c r="I3" s="23"/>
      <c r="J3" s="23"/>
    </row>
    <row r="4" spans="3:20" ht="20.25" x14ac:dyDescent="0.35">
      <c r="C4" s="24"/>
      <c r="D4" s="162" t="s">
        <v>39</v>
      </c>
      <c r="E4" s="162"/>
      <c r="F4" s="162"/>
      <c r="G4" s="23"/>
      <c r="H4" s="23"/>
      <c r="I4" s="23"/>
      <c r="J4" s="23"/>
    </row>
    <row r="5" spans="3:20" ht="20.25" x14ac:dyDescent="0.35">
      <c r="C5" s="24"/>
      <c r="D5" s="162" t="s">
        <v>40</v>
      </c>
      <c r="E5" s="162"/>
      <c r="F5" s="162"/>
      <c r="G5" s="23"/>
      <c r="H5" s="23"/>
      <c r="I5" s="23"/>
      <c r="J5" s="23"/>
    </row>
    <row r="6" spans="3:20" ht="20.25" x14ac:dyDescent="0.35">
      <c r="C6" s="24"/>
      <c r="D6" s="163" t="s">
        <v>558</v>
      </c>
      <c r="E6" s="163"/>
      <c r="F6" s="163"/>
      <c r="G6" s="23"/>
      <c r="H6" s="23"/>
      <c r="I6" s="23"/>
      <c r="J6" s="23"/>
    </row>
    <row r="7" spans="3:20" x14ac:dyDescent="0.25">
      <c r="C7" s="23"/>
      <c r="D7" s="23"/>
      <c r="E7" s="27"/>
      <c r="F7" s="23"/>
      <c r="G7" s="23"/>
      <c r="H7" s="23"/>
      <c r="I7" s="23"/>
      <c r="J7" s="23"/>
    </row>
    <row r="8" spans="3:20" x14ac:dyDescent="0.25">
      <c r="C8" s="29" t="s">
        <v>3</v>
      </c>
      <c r="D8" s="30" t="s">
        <v>41</v>
      </c>
      <c r="E8" s="28" t="s">
        <v>382</v>
      </c>
      <c r="F8" s="25"/>
      <c r="G8" s="125" t="s">
        <v>898</v>
      </c>
      <c r="H8" s="23"/>
      <c r="I8" s="23"/>
      <c r="J8" s="31"/>
    </row>
    <row r="9" spans="3:20" x14ac:dyDescent="0.25">
      <c r="C9" s="25" t="s">
        <v>193</v>
      </c>
      <c r="D9" s="26">
        <v>35000</v>
      </c>
      <c r="E9" s="32" t="s">
        <v>437</v>
      </c>
      <c r="F9" s="33" t="s">
        <v>202</v>
      </c>
      <c r="G9" s="132"/>
      <c r="H9" s="33"/>
      <c r="I9" s="23"/>
      <c r="J9" s="23"/>
      <c r="L9" s="25"/>
      <c r="M9" s="26"/>
      <c r="N9" s="32"/>
      <c r="O9" s="33"/>
      <c r="P9" s="32"/>
      <c r="Q9" s="33"/>
      <c r="R9" s="23"/>
      <c r="S9" s="23"/>
    </row>
    <row r="10" spans="3:20" x14ac:dyDescent="0.25">
      <c r="C10" s="25" t="s">
        <v>199</v>
      </c>
      <c r="D10" s="26">
        <v>35000</v>
      </c>
      <c r="E10" s="32" t="s">
        <v>438</v>
      </c>
      <c r="F10" s="33" t="s">
        <v>202</v>
      </c>
      <c r="G10" s="132">
        <v>10</v>
      </c>
      <c r="H10" s="33"/>
      <c r="I10" s="23"/>
      <c r="J10" s="23"/>
      <c r="L10" s="25"/>
      <c r="M10" s="26"/>
      <c r="N10" s="32"/>
      <c r="O10" s="33"/>
      <c r="P10" s="32"/>
      <c r="Q10" s="33"/>
      <c r="R10" s="23"/>
      <c r="S10" s="23"/>
    </row>
    <row r="11" spans="3:20" x14ac:dyDescent="0.25">
      <c r="C11" s="25" t="s">
        <v>194</v>
      </c>
      <c r="D11" s="26">
        <v>35000</v>
      </c>
      <c r="E11" s="32" t="s">
        <v>439</v>
      </c>
      <c r="F11" s="33" t="s">
        <v>202</v>
      </c>
      <c r="G11" s="132">
        <v>7</v>
      </c>
      <c r="H11" s="33"/>
      <c r="I11" s="23"/>
      <c r="J11" s="103"/>
      <c r="K11" s="80"/>
      <c r="L11" s="25"/>
      <c r="M11" s="26"/>
      <c r="N11" s="32"/>
      <c r="O11" s="33"/>
    </row>
    <row r="12" spans="3:20" x14ac:dyDescent="0.25">
      <c r="C12" s="25"/>
      <c r="D12" s="26"/>
      <c r="E12" s="32" t="s">
        <v>447</v>
      </c>
      <c r="F12" s="33"/>
      <c r="G12" s="132"/>
      <c r="H12" s="33"/>
      <c r="I12" s="23"/>
      <c r="J12" s="103"/>
      <c r="K12" s="80"/>
      <c r="L12" s="25"/>
      <c r="M12" s="26"/>
      <c r="N12" s="32"/>
      <c r="O12" s="33"/>
    </row>
    <row r="13" spans="3:20" x14ac:dyDescent="0.25">
      <c r="C13" s="25" t="s">
        <v>194</v>
      </c>
      <c r="D13" s="26">
        <v>35000</v>
      </c>
      <c r="E13" s="32" t="s">
        <v>559</v>
      </c>
      <c r="F13" s="33" t="s">
        <v>202</v>
      </c>
      <c r="H13" s="33"/>
      <c r="I13" s="103"/>
      <c r="J13" s="103"/>
    </row>
    <row r="14" spans="3:20" x14ac:dyDescent="0.25">
      <c r="C14" s="34" t="s">
        <v>7</v>
      </c>
      <c r="D14" s="45">
        <f>SUM(D9:D13)</f>
        <v>140000</v>
      </c>
      <c r="E14" s="32"/>
      <c r="F14" s="23"/>
      <c r="G14" s="23"/>
      <c r="H14" s="23"/>
      <c r="I14" s="23"/>
      <c r="J14" s="23"/>
      <c r="L14" s="25"/>
      <c r="M14" s="26"/>
      <c r="N14" s="104"/>
      <c r="O14" s="33"/>
      <c r="P14" s="32"/>
      <c r="Q14" s="33"/>
      <c r="R14" s="23"/>
      <c r="S14" s="103"/>
      <c r="T14" s="80"/>
    </row>
    <row r="15" spans="3:20" x14ac:dyDescent="0.25">
      <c r="L15" s="25"/>
      <c r="M15" s="26"/>
      <c r="N15" s="32"/>
      <c r="O15" s="33"/>
      <c r="Q15" s="33"/>
      <c r="R15" s="103"/>
      <c r="S15" s="103"/>
    </row>
    <row r="17" spans="2:15" x14ac:dyDescent="0.25">
      <c r="C17" s="23"/>
      <c r="D17" s="23"/>
      <c r="E17" s="23"/>
      <c r="F17" s="23"/>
      <c r="G17" s="35"/>
      <c r="H17" s="23"/>
      <c r="I17" s="23"/>
      <c r="J17" s="23"/>
    </row>
    <row r="18" spans="2:15" x14ac:dyDescent="0.25">
      <c r="C18" s="34" t="s">
        <v>42</v>
      </c>
      <c r="D18" s="23"/>
      <c r="E18" s="23"/>
      <c r="F18" s="23"/>
      <c r="G18" s="23"/>
      <c r="H18" s="23"/>
      <c r="I18" s="23"/>
      <c r="J18" s="23"/>
    </row>
    <row r="19" spans="2:15" x14ac:dyDescent="0.25">
      <c r="C19" s="36" t="s">
        <v>447</v>
      </c>
      <c r="D19" s="94">
        <f>MAYO!D54</f>
        <v>436702</v>
      </c>
      <c r="E19" s="26"/>
      <c r="F19" s="26"/>
      <c r="G19" s="23"/>
      <c r="H19" s="23"/>
      <c r="I19" s="23"/>
      <c r="J19" s="23"/>
    </row>
    <row r="20" spans="2:15" x14ac:dyDescent="0.25">
      <c r="B20" s="25" t="s">
        <v>43</v>
      </c>
      <c r="C20" s="36" t="s">
        <v>44</v>
      </c>
      <c r="D20" s="26">
        <f>MAYO!D62</f>
        <v>22921.4</v>
      </c>
      <c r="E20" s="26"/>
      <c r="F20" s="26"/>
      <c r="G20" s="23"/>
      <c r="H20" s="23"/>
      <c r="I20" s="23"/>
      <c r="J20" s="23"/>
      <c r="K20" s="23"/>
      <c r="L20" s="23"/>
      <c r="M20" s="23"/>
      <c r="N20" s="23"/>
      <c r="O20" s="23"/>
    </row>
    <row r="21" spans="2:15" x14ac:dyDescent="0.25">
      <c r="B21" s="25" t="s">
        <v>45</v>
      </c>
      <c r="C21" s="36" t="s">
        <v>560</v>
      </c>
      <c r="D21" s="26">
        <f>MAYO!D55</f>
        <v>1825</v>
      </c>
      <c r="E21" s="32"/>
      <c r="F21" s="32"/>
      <c r="G21" s="23"/>
      <c r="H21" s="23"/>
      <c r="I21" s="23"/>
      <c r="J21" s="23"/>
      <c r="K21" s="23"/>
      <c r="L21" s="23"/>
      <c r="M21" s="23"/>
      <c r="N21" s="23"/>
      <c r="O21" s="23"/>
    </row>
    <row r="22" spans="2:15" x14ac:dyDescent="0.25">
      <c r="B22" s="25" t="s">
        <v>45</v>
      </c>
      <c r="C22" s="36" t="s">
        <v>557</v>
      </c>
      <c r="D22" s="26">
        <v>10100</v>
      </c>
      <c r="E22" s="32"/>
      <c r="F22" s="32"/>
      <c r="G22" s="23"/>
      <c r="H22" s="23"/>
      <c r="I22" s="23"/>
      <c r="J22" s="23"/>
      <c r="K22" s="23"/>
      <c r="L22" s="23"/>
      <c r="M22" s="23"/>
      <c r="N22" s="23"/>
      <c r="O22" s="23"/>
    </row>
    <row r="23" spans="2:15" x14ac:dyDescent="0.25">
      <c r="B23" s="23"/>
      <c r="C23" s="34" t="s">
        <v>7</v>
      </c>
      <c r="D23" s="46">
        <f>D19+D20-D21-D22</f>
        <v>447698.4</v>
      </c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</row>
    <row r="25" spans="2:15" ht="16.5" x14ac:dyDescent="0.3">
      <c r="B25" s="23"/>
      <c r="C25" s="34" t="s">
        <v>46</v>
      </c>
      <c r="D25" s="46">
        <f>D23-D14</f>
        <v>307698.40000000002</v>
      </c>
      <c r="E25" s="38"/>
      <c r="F25" s="23"/>
      <c r="G25" s="23"/>
      <c r="H25" s="23"/>
      <c r="I25" s="23"/>
      <c r="J25" s="23"/>
      <c r="K25" s="23"/>
      <c r="L25" s="23"/>
      <c r="M25" s="23"/>
      <c r="N25" s="23"/>
      <c r="O25" s="23"/>
    </row>
    <row r="26" spans="2:15" x14ac:dyDescent="0.25">
      <c r="B26" s="23"/>
      <c r="C26" s="25" t="s">
        <v>47</v>
      </c>
      <c r="D26" s="46">
        <f>+D25*0.16</f>
        <v>49231.744000000006</v>
      </c>
      <c r="E26" s="23"/>
      <c r="F26" s="32"/>
      <c r="G26" s="23"/>
      <c r="H26" s="23"/>
      <c r="I26" s="23"/>
      <c r="J26" s="23"/>
      <c r="K26" s="23"/>
      <c r="L26" s="23"/>
      <c r="M26" s="23"/>
      <c r="N26" s="23"/>
      <c r="O26" s="23"/>
    </row>
    <row r="27" spans="2:15" x14ac:dyDescent="0.25">
      <c r="B27" s="23"/>
      <c r="C27" s="25" t="s">
        <v>48</v>
      </c>
      <c r="D27" s="46">
        <f>+D25+D26</f>
        <v>356930.14400000003</v>
      </c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</row>
    <row r="28" spans="2:15" x14ac:dyDescent="0.25">
      <c r="B28" s="23"/>
      <c r="C28" s="23"/>
      <c r="D28" s="37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</row>
    <row r="29" spans="2:15" x14ac:dyDescent="0.25">
      <c r="B29" s="23"/>
      <c r="C29" s="36"/>
      <c r="D29" s="37"/>
      <c r="E29" s="26"/>
      <c r="F29" s="26"/>
      <c r="G29" s="23"/>
      <c r="H29" s="23"/>
      <c r="I29" s="23"/>
      <c r="J29" s="23"/>
      <c r="K29" s="23"/>
      <c r="L29" s="23"/>
      <c r="M29" s="23"/>
      <c r="N29" s="23"/>
      <c r="O29" s="23"/>
    </row>
    <row r="30" spans="2:15" x14ac:dyDescent="0.25">
      <c r="B30" s="23"/>
      <c r="C30" s="25" t="s">
        <v>49</v>
      </c>
      <c r="D30" s="46">
        <f>+D27+D29</f>
        <v>356930.14400000003</v>
      </c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</row>
    <row r="31" spans="2:15" x14ac:dyDescent="0.25">
      <c r="B31" s="23"/>
      <c r="C31" s="23"/>
      <c r="D31" s="37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</row>
    <row r="35" spans="2:16" x14ac:dyDescent="0.25">
      <c r="B35" s="23"/>
      <c r="C35" s="25"/>
      <c r="D35" s="26"/>
      <c r="E35" s="23"/>
      <c r="F35" s="23"/>
      <c r="G35" s="26"/>
      <c r="H35" s="23"/>
      <c r="I35" s="23"/>
      <c r="J35" s="23"/>
      <c r="K35" s="23"/>
      <c r="L35" s="23"/>
      <c r="M35" s="23"/>
      <c r="N35" s="23"/>
      <c r="O35" s="23"/>
    </row>
    <row r="36" spans="2:16" x14ac:dyDescent="0.25">
      <c r="B36" s="23"/>
      <c r="C36" s="25"/>
      <c r="D36" s="41"/>
      <c r="E36" s="25"/>
      <c r="F36" s="25"/>
      <c r="G36" s="44"/>
      <c r="H36" s="23"/>
      <c r="I36" s="23"/>
      <c r="J36" s="23"/>
      <c r="K36" s="23"/>
      <c r="L36" s="23"/>
      <c r="M36" s="23"/>
      <c r="N36" s="23"/>
      <c r="O36" s="23"/>
    </row>
    <row r="37" spans="2:16" x14ac:dyDescent="0.25">
      <c r="C37" s="25"/>
      <c r="D37" s="26"/>
      <c r="E37" s="25"/>
      <c r="F37" s="25"/>
      <c r="G37" s="44"/>
      <c r="H37" s="23"/>
      <c r="I37" s="23"/>
      <c r="J37" s="23"/>
      <c r="K37" s="23"/>
      <c r="L37" s="23"/>
      <c r="M37" s="23"/>
      <c r="N37" s="23"/>
      <c r="O37" s="23"/>
      <c r="P37" s="23"/>
    </row>
    <row r="38" spans="2:16" x14ac:dyDescent="0.25">
      <c r="C38" s="25"/>
      <c r="D38" s="41"/>
      <c r="E38" s="25"/>
      <c r="F38" s="25"/>
      <c r="G38" s="44"/>
      <c r="H38" s="23"/>
      <c r="I38" s="23"/>
      <c r="J38" s="23"/>
      <c r="K38" s="23"/>
      <c r="L38" s="23"/>
      <c r="M38" s="23"/>
      <c r="N38" s="23"/>
      <c r="O38" s="23"/>
      <c r="P38" s="23"/>
    </row>
    <row r="39" spans="2:16" x14ac:dyDescent="0.25">
      <c r="C39" s="25"/>
      <c r="D39" s="42"/>
      <c r="E39" s="42"/>
      <c r="F39" s="25"/>
      <c r="G39" s="39"/>
      <c r="H39" s="23"/>
      <c r="I39" s="23"/>
      <c r="J39" s="23"/>
      <c r="K39" s="23"/>
      <c r="L39" s="23"/>
      <c r="M39" s="23"/>
      <c r="N39" s="23"/>
      <c r="O39" s="23"/>
      <c r="P39" s="23"/>
    </row>
    <row r="40" spans="2:16" x14ac:dyDescent="0.25">
      <c r="C40" s="25"/>
      <c r="D40" s="42"/>
      <c r="E40" s="42"/>
      <c r="F40" s="25"/>
      <c r="G40" s="40"/>
      <c r="H40" s="23"/>
      <c r="I40" s="23"/>
      <c r="J40" s="23"/>
      <c r="K40" s="23"/>
      <c r="L40" s="23"/>
      <c r="M40" s="23"/>
      <c r="N40" s="23"/>
      <c r="O40" s="23"/>
      <c r="P40" s="23"/>
    </row>
    <row r="41" spans="2:16" x14ac:dyDescent="0.25">
      <c r="C41" s="25"/>
      <c r="D41" s="26"/>
      <c r="E41" s="4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</row>
  </sheetData>
  <mergeCells count="3">
    <mergeCell ref="D4:F4"/>
    <mergeCell ref="D5:F5"/>
    <mergeCell ref="D6:F6"/>
  </mergeCells>
  <pageMargins left="0.7" right="0.7" top="0.75" bottom="0.75" header="0.3" footer="0.3"/>
  <drawing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6"/>
  <sheetViews>
    <sheetView topLeftCell="A16" workbookViewId="0">
      <selection activeCell="G30" sqref="G30"/>
    </sheetView>
  </sheetViews>
  <sheetFormatPr baseColWidth="10" defaultRowHeight="15" x14ac:dyDescent="0.25"/>
  <cols>
    <col min="3" max="3" width="55.28515625" customWidth="1"/>
    <col min="5" max="5" width="11.85546875" bestFit="1" customWidth="1"/>
    <col min="6" max="6" width="10" bestFit="1" customWidth="1"/>
    <col min="7" max="7" width="9.42578125" bestFit="1" customWidth="1"/>
    <col min="12" max="12" width="19.85546875" bestFit="1" customWidth="1"/>
  </cols>
  <sheetData>
    <row r="1" spans="1:12" x14ac:dyDescent="0.25">
      <c r="A1" s="161" t="s">
        <v>0</v>
      </c>
      <c r="B1" s="161"/>
      <c r="C1" s="161"/>
      <c r="D1" s="161"/>
      <c r="E1" s="161"/>
      <c r="F1" s="9"/>
    </row>
    <row r="2" spans="1:12" x14ac:dyDescent="0.25">
      <c r="A2" s="161" t="s">
        <v>570</v>
      </c>
      <c r="B2" s="161"/>
      <c r="C2" s="161"/>
      <c r="D2" s="161"/>
      <c r="E2" s="161"/>
      <c r="F2" s="9"/>
    </row>
    <row r="3" spans="1:12" x14ac:dyDescent="0.25">
      <c r="A3" s="10"/>
      <c r="B3" s="11"/>
      <c r="C3" s="7"/>
      <c r="D3" s="11"/>
      <c r="E3" s="7"/>
      <c r="F3" s="9"/>
    </row>
    <row r="4" spans="1:12" x14ac:dyDescent="0.25">
      <c r="A4" s="61" t="s">
        <v>571</v>
      </c>
      <c r="B4" s="11"/>
      <c r="C4" s="7"/>
      <c r="D4" s="11"/>
      <c r="E4" s="7"/>
      <c r="F4" s="9"/>
    </row>
    <row r="5" spans="1:12" x14ac:dyDescent="0.25">
      <c r="A5" s="12" t="s">
        <v>1</v>
      </c>
      <c r="B5" s="13" t="s">
        <v>2</v>
      </c>
      <c r="C5" s="13" t="s">
        <v>3</v>
      </c>
      <c r="D5" s="14" t="s">
        <v>4</v>
      </c>
      <c r="E5" s="15" t="s">
        <v>5</v>
      </c>
      <c r="F5" s="13" t="s">
        <v>6</v>
      </c>
      <c r="G5" s="13" t="s">
        <v>9</v>
      </c>
    </row>
    <row r="6" spans="1:12" s="16" customFormat="1" x14ac:dyDescent="0.25">
      <c r="A6" s="17">
        <v>9</v>
      </c>
      <c r="B6" s="18">
        <v>42887</v>
      </c>
      <c r="C6" s="19" t="s">
        <v>572</v>
      </c>
      <c r="D6" s="50">
        <v>3250</v>
      </c>
      <c r="E6" s="19" t="s">
        <v>8</v>
      </c>
      <c r="F6" s="21"/>
      <c r="G6" s="20">
        <v>715</v>
      </c>
      <c r="I6" s="16" t="s">
        <v>69</v>
      </c>
      <c r="J6" s="16" t="s">
        <v>78</v>
      </c>
      <c r="K6" s="16" t="s">
        <v>31</v>
      </c>
      <c r="L6" s="16" t="s">
        <v>79</v>
      </c>
    </row>
    <row r="7" spans="1:12" s="16" customFormat="1" x14ac:dyDescent="0.25">
      <c r="A7" s="17">
        <v>25</v>
      </c>
      <c r="B7" s="18">
        <v>42888</v>
      </c>
      <c r="C7" s="19" t="s">
        <v>573</v>
      </c>
      <c r="D7" s="50">
        <v>3243</v>
      </c>
      <c r="E7" s="19" t="s">
        <v>8</v>
      </c>
      <c r="F7" s="21" t="s">
        <v>574</v>
      </c>
      <c r="G7" s="20">
        <v>715</v>
      </c>
      <c r="I7" s="16" t="s">
        <v>94</v>
      </c>
      <c r="J7" s="16" t="s">
        <v>100</v>
      </c>
      <c r="K7" s="16" t="s">
        <v>22</v>
      </c>
      <c r="L7" s="16" t="s">
        <v>95</v>
      </c>
    </row>
    <row r="8" spans="1:12" s="16" customFormat="1" x14ac:dyDescent="0.25">
      <c r="A8" s="17">
        <v>26</v>
      </c>
      <c r="B8" s="18">
        <v>42888</v>
      </c>
      <c r="C8" s="19" t="s">
        <v>575</v>
      </c>
      <c r="D8" s="50">
        <v>3243</v>
      </c>
      <c r="E8" s="19" t="s">
        <v>8</v>
      </c>
      <c r="F8" s="21" t="s">
        <v>576</v>
      </c>
      <c r="G8" s="20">
        <v>715</v>
      </c>
      <c r="I8" s="16" t="s">
        <v>94</v>
      </c>
      <c r="J8" s="16" t="s">
        <v>87</v>
      </c>
      <c r="K8" s="16" t="s">
        <v>88</v>
      </c>
      <c r="L8" s="16" t="s">
        <v>189</v>
      </c>
    </row>
    <row r="9" spans="1:12" s="16" customFormat="1" x14ac:dyDescent="0.25">
      <c r="A9" s="17">
        <v>32</v>
      </c>
      <c r="B9" s="18">
        <v>42888</v>
      </c>
      <c r="C9" s="19" t="s">
        <v>577</v>
      </c>
      <c r="D9" s="50">
        <v>6486</v>
      </c>
      <c r="E9" s="19" t="s">
        <v>8</v>
      </c>
      <c r="F9" s="21" t="s">
        <v>578</v>
      </c>
      <c r="G9" s="20">
        <v>715</v>
      </c>
      <c r="I9" s="16" t="s">
        <v>442</v>
      </c>
      <c r="J9" s="16" t="s">
        <v>541</v>
      </c>
      <c r="K9" s="16" t="s">
        <v>32</v>
      </c>
      <c r="L9" s="16" t="s">
        <v>636</v>
      </c>
    </row>
    <row r="10" spans="1:12" s="16" customFormat="1" x14ac:dyDescent="0.25">
      <c r="A10" s="17">
        <v>42</v>
      </c>
      <c r="B10" s="18">
        <v>42888</v>
      </c>
      <c r="C10" s="19" t="s">
        <v>579</v>
      </c>
      <c r="D10" s="50">
        <v>3243</v>
      </c>
      <c r="E10" s="19" t="s">
        <v>8</v>
      </c>
      <c r="F10" s="21" t="s">
        <v>580</v>
      </c>
      <c r="G10" s="20">
        <v>715</v>
      </c>
      <c r="I10" s="16" t="s">
        <v>253</v>
      </c>
      <c r="J10" s="16" t="s">
        <v>637</v>
      </c>
      <c r="K10" s="16" t="s">
        <v>638</v>
      </c>
      <c r="L10" s="16" t="s">
        <v>639</v>
      </c>
    </row>
    <row r="11" spans="1:12" s="16" customFormat="1" x14ac:dyDescent="0.25">
      <c r="A11" s="17">
        <v>53</v>
      </c>
      <c r="B11" s="18">
        <v>42891</v>
      </c>
      <c r="C11" s="19" t="s">
        <v>581</v>
      </c>
      <c r="D11" s="50">
        <v>3772.5</v>
      </c>
      <c r="E11" s="19" t="s">
        <v>8</v>
      </c>
      <c r="F11" s="21" t="s">
        <v>582</v>
      </c>
      <c r="G11" s="20">
        <v>715</v>
      </c>
      <c r="I11" s="16" t="s">
        <v>13</v>
      </c>
      <c r="J11" s="16" t="s">
        <v>59</v>
      </c>
      <c r="K11" s="16" t="s">
        <v>32</v>
      </c>
      <c r="L11" s="16" t="s">
        <v>60</v>
      </c>
    </row>
    <row r="12" spans="1:12" x14ac:dyDescent="0.25">
      <c r="A12" s="1">
        <v>61</v>
      </c>
      <c r="B12" s="2">
        <v>42891</v>
      </c>
      <c r="C12" s="3" t="s">
        <v>583</v>
      </c>
      <c r="D12" s="48">
        <v>3450</v>
      </c>
      <c r="E12" s="3" t="s">
        <v>8</v>
      </c>
      <c r="F12" s="63"/>
      <c r="G12" s="4">
        <v>715</v>
      </c>
    </row>
    <row r="13" spans="1:12" s="16" customFormat="1" x14ac:dyDescent="0.25">
      <c r="A13" s="17">
        <v>66</v>
      </c>
      <c r="B13" s="18">
        <v>42891</v>
      </c>
      <c r="C13" s="19" t="s">
        <v>584</v>
      </c>
      <c r="D13" s="50">
        <v>3820</v>
      </c>
      <c r="E13" s="19" t="s">
        <v>8</v>
      </c>
      <c r="F13" s="21" t="s">
        <v>585</v>
      </c>
      <c r="G13" s="20">
        <v>715</v>
      </c>
      <c r="I13" s="16" t="s">
        <v>69</v>
      </c>
      <c r="J13" s="16" t="s">
        <v>70</v>
      </c>
      <c r="K13" s="16" t="s">
        <v>426</v>
      </c>
      <c r="L13" s="16" t="s">
        <v>71</v>
      </c>
    </row>
    <row r="14" spans="1:12" s="16" customFormat="1" x14ac:dyDescent="0.25">
      <c r="A14" s="17">
        <v>67</v>
      </c>
      <c r="B14" s="18">
        <v>42891</v>
      </c>
      <c r="C14" s="19" t="s">
        <v>586</v>
      </c>
      <c r="D14" s="50">
        <v>6693</v>
      </c>
      <c r="E14" s="19" t="s">
        <v>8</v>
      </c>
      <c r="F14" s="21" t="s">
        <v>587</v>
      </c>
      <c r="G14" s="20">
        <v>715</v>
      </c>
      <c r="I14" s="16" t="s">
        <v>442</v>
      </c>
      <c r="J14" s="16" t="s">
        <v>430</v>
      </c>
      <c r="K14" s="16" t="s">
        <v>545</v>
      </c>
      <c r="L14" s="16" t="s">
        <v>546</v>
      </c>
    </row>
    <row r="15" spans="1:12" s="16" customFormat="1" x14ac:dyDescent="0.25">
      <c r="A15" s="17">
        <v>75</v>
      </c>
      <c r="B15" s="18">
        <v>42891</v>
      </c>
      <c r="C15" s="19" t="s">
        <v>588</v>
      </c>
      <c r="D15" s="50">
        <v>3246</v>
      </c>
      <c r="E15" s="19" t="s">
        <v>8</v>
      </c>
      <c r="F15" s="21" t="s">
        <v>589</v>
      </c>
      <c r="G15" s="20">
        <v>715</v>
      </c>
      <c r="I15" s="16" t="s">
        <v>69</v>
      </c>
      <c r="J15" s="16" t="s">
        <v>80</v>
      </c>
      <c r="K15" s="16" t="s">
        <v>641</v>
      </c>
      <c r="L15" s="16" t="s">
        <v>58</v>
      </c>
    </row>
    <row r="16" spans="1:12" s="16" customFormat="1" x14ac:dyDescent="0.25">
      <c r="A16" s="17">
        <v>76</v>
      </c>
      <c r="B16" s="18">
        <v>42891</v>
      </c>
      <c r="C16" s="19" t="s">
        <v>590</v>
      </c>
      <c r="D16" s="50">
        <v>3000</v>
      </c>
      <c r="E16" s="19" t="s">
        <v>8</v>
      </c>
      <c r="F16" s="21" t="s">
        <v>591</v>
      </c>
      <c r="G16" s="20">
        <v>715</v>
      </c>
      <c r="I16" s="16" t="s">
        <v>442</v>
      </c>
      <c r="J16" s="16" t="s">
        <v>369</v>
      </c>
      <c r="K16" s="16" t="s">
        <v>543</v>
      </c>
      <c r="L16" s="16" t="s">
        <v>544</v>
      </c>
    </row>
    <row r="17" spans="1:12" s="16" customFormat="1" x14ac:dyDescent="0.25">
      <c r="A17" s="17">
        <v>77</v>
      </c>
      <c r="B17" s="18">
        <v>42891</v>
      </c>
      <c r="C17" s="19" t="s">
        <v>592</v>
      </c>
      <c r="D17" s="50">
        <v>3000</v>
      </c>
      <c r="E17" s="19" t="s">
        <v>8</v>
      </c>
      <c r="F17" s="21" t="s">
        <v>593</v>
      </c>
      <c r="G17" s="20">
        <v>715</v>
      </c>
      <c r="I17" s="16" t="s">
        <v>442</v>
      </c>
      <c r="J17" s="16" t="s">
        <v>378</v>
      </c>
      <c r="K17" s="16" t="s">
        <v>22</v>
      </c>
      <c r="L17" s="16" t="s">
        <v>645</v>
      </c>
    </row>
    <row r="18" spans="1:12" s="16" customFormat="1" x14ac:dyDescent="0.25">
      <c r="A18" s="17">
        <v>80</v>
      </c>
      <c r="B18" s="18">
        <v>42891</v>
      </c>
      <c r="C18" s="19" t="s">
        <v>594</v>
      </c>
      <c r="D18" s="50">
        <v>3255</v>
      </c>
      <c r="E18" s="19" t="s">
        <v>8</v>
      </c>
      <c r="F18" s="21"/>
      <c r="G18" s="20">
        <v>715</v>
      </c>
      <c r="I18" s="16" t="s">
        <v>69</v>
      </c>
      <c r="J18" s="16" t="s">
        <v>84</v>
      </c>
      <c r="K18" s="16" t="s">
        <v>34</v>
      </c>
      <c r="L18" s="16" t="s">
        <v>85</v>
      </c>
    </row>
    <row r="19" spans="1:12" s="16" customFormat="1" x14ac:dyDescent="0.25">
      <c r="A19" s="17">
        <v>81</v>
      </c>
      <c r="B19" s="18">
        <v>42891</v>
      </c>
      <c r="C19" s="19" t="s">
        <v>595</v>
      </c>
      <c r="D19" s="50">
        <v>5052.5</v>
      </c>
      <c r="E19" s="19" t="s">
        <v>8</v>
      </c>
      <c r="F19" s="21" t="s">
        <v>596</v>
      </c>
      <c r="G19" s="20">
        <v>715</v>
      </c>
      <c r="I19" s="16" t="s">
        <v>253</v>
      </c>
      <c r="J19" s="16" t="s">
        <v>642</v>
      </c>
      <c r="K19" s="16" t="s">
        <v>14</v>
      </c>
      <c r="L19" s="16" t="s">
        <v>377</v>
      </c>
    </row>
    <row r="20" spans="1:12" s="16" customFormat="1" x14ac:dyDescent="0.25">
      <c r="A20" s="17">
        <v>126</v>
      </c>
      <c r="B20" s="18">
        <v>42893</v>
      </c>
      <c r="C20" s="19" t="s">
        <v>597</v>
      </c>
      <c r="D20" s="50">
        <v>9300</v>
      </c>
      <c r="E20" s="19" t="s">
        <v>8</v>
      </c>
      <c r="F20" s="21" t="s">
        <v>598</v>
      </c>
      <c r="G20" s="20">
        <v>715</v>
      </c>
      <c r="I20" s="16" t="s">
        <v>13</v>
      </c>
      <c r="J20" s="16" t="s">
        <v>346</v>
      </c>
      <c r="K20" s="16" t="s">
        <v>35</v>
      </c>
      <c r="L20" s="16" t="s">
        <v>347</v>
      </c>
    </row>
    <row r="21" spans="1:12" s="16" customFormat="1" x14ac:dyDescent="0.25">
      <c r="A21" s="17">
        <v>144</v>
      </c>
      <c r="B21" s="18">
        <v>42894</v>
      </c>
      <c r="C21" s="19" t="s">
        <v>599</v>
      </c>
      <c r="D21" s="50">
        <v>2900</v>
      </c>
      <c r="E21" s="19" t="s">
        <v>8</v>
      </c>
      <c r="F21" s="21"/>
      <c r="G21" s="20">
        <v>715</v>
      </c>
      <c r="I21" s="16" t="s">
        <v>94</v>
      </c>
      <c r="J21" s="16" t="s">
        <v>12</v>
      </c>
      <c r="K21" s="16" t="s">
        <v>77</v>
      </c>
      <c r="L21" s="16" t="s">
        <v>272</v>
      </c>
    </row>
    <row r="22" spans="1:12" s="16" customFormat="1" x14ac:dyDescent="0.25">
      <c r="A22" s="17">
        <v>158</v>
      </c>
      <c r="B22" s="18">
        <v>42894</v>
      </c>
      <c r="C22" s="19" t="s">
        <v>600</v>
      </c>
      <c r="D22" s="50">
        <v>2000</v>
      </c>
      <c r="E22" s="19" t="s">
        <v>8</v>
      </c>
      <c r="F22" s="21" t="s">
        <v>601</v>
      </c>
      <c r="G22" s="20">
        <v>715</v>
      </c>
      <c r="I22" s="16" t="s">
        <v>13</v>
      </c>
      <c r="J22" s="16" t="s">
        <v>346</v>
      </c>
      <c r="K22" s="16" t="s">
        <v>644</v>
      </c>
      <c r="L22" s="16" t="s">
        <v>347</v>
      </c>
    </row>
    <row r="23" spans="1:12" s="16" customFormat="1" x14ac:dyDescent="0.25">
      <c r="A23" s="17">
        <v>159</v>
      </c>
      <c r="B23" s="18">
        <v>42894</v>
      </c>
      <c r="C23" s="19" t="s">
        <v>602</v>
      </c>
      <c r="D23" s="50">
        <v>2000</v>
      </c>
      <c r="E23" s="19" t="s">
        <v>8</v>
      </c>
      <c r="F23" s="21" t="s">
        <v>603</v>
      </c>
      <c r="G23" s="20">
        <v>715</v>
      </c>
      <c r="I23" s="16" t="s">
        <v>13</v>
      </c>
      <c r="J23" s="16" t="s">
        <v>346</v>
      </c>
      <c r="K23" s="16" t="s">
        <v>644</v>
      </c>
      <c r="L23" s="16" t="s">
        <v>347</v>
      </c>
    </row>
    <row r="24" spans="1:12" s="16" customFormat="1" x14ac:dyDescent="0.25">
      <c r="A24" s="17">
        <v>160</v>
      </c>
      <c r="B24" s="18">
        <v>42894</v>
      </c>
      <c r="C24" s="19" t="s">
        <v>604</v>
      </c>
      <c r="D24" s="50">
        <v>2000</v>
      </c>
      <c r="E24" s="19" t="s">
        <v>8</v>
      </c>
      <c r="F24" s="21" t="s">
        <v>605</v>
      </c>
      <c r="G24" s="20">
        <v>715</v>
      </c>
      <c r="I24" s="16" t="s">
        <v>13</v>
      </c>
      <c r="J24" s="16" t="s">
        <v>346</v>
      </c>
      <c r="K24" s="16" t="s">
        <v>644</v>
      </c>
      <c r="L24" s="16" t="s">
        <v>347</v>
      </c>
    </row>
    <row r="25" spans="1:12" s="16" customFormat="1" x14ac:dyDescent="0.25">
      <c r="A25" s="17">
        <v>161</v>
      </c>
      <c r="B25" s="18">
        <v>42894</v>
      </c>
      <c r="C25" s="19" t="s">
        <v>606</v>
      </c>
      <c r="D25" s="50">
        <v>2000</v>
      </c>
      <c r="E25" s="19" t="s">
        <v>8</v>
      </c>
      <c r="F25" s="21" t="s">
        <v>607</v>
      </c>
      <c r="G25" s="20">
        <v>715</v>
      </c>
      <c r="I25" s="16" t="s">
        <v>13</v>
      </c>
      <c r="J25" s="16" t="s">
        <v>346</v>
      </c>
      <c r="K25" s="16" t="s">
        <v>644</v>
      </c>
      <c r="L25" s="16" t="s">
        <v>347</v>
      </c>
    </row>
    <row r="26" spans="1:12" s="16" customFormat="1" x14ac:dyDescent="0.25">
      <c r="A26" s="17">
        <v>163</v>
      </c>
      <c r="B26" s="18">
        <v>42895</v>
      </c>
      <c r="C26" s="19" t="s">
        <v>608</v>
      </c>
      <c r="D26" s="50">
        <v>27212</v>
      </c>
      <c r="E26" s="19" t="s">
        <v>8</v>
      </c>
      <c r="F26" s="21" t="s">
        <v>609</v>
      </c>
      <c r="G26" s="20">
        <v>715</v>
      </c>
      <c r="I26" s="16" t="s">
        <v>253</v>
      </c>
      <c r="J26" s="16" t="s">
        <v>87</v>
      </c>
      <c r="K26" s="16" t="s">
        <v>31</v>
      </c>
      <c r="L26" s="16" t="s">
        <v>551</v>
      </c>
    </row>
    <row r="27" spans="1:12" s="16" customFormat="1" x14ac:dyDescent="0.25">
      <c r="A27" s="17">
        <v>168</v>
      </c>
      <c r="B27" s="18">
        <v>42895</v>
      </c>
      <c r="C27" s="19" t="s">
        <v>610</v>
      </c>
      <c r="D27" s="50">
        <v>5400</v>
      </c>
      <c r="E27" s="19" t="s">
        <v>8</v>
      </c>
      <c r="F27" s="21"/>
      <c r="G27" s="20">
        <v>715</v>
      </c>
      <c r="I27" s="16" t="s">
        <v>442</v>
      </c>
      <c r="J27" s="16" t="s">
        <v>566</v>
      </c>
      <c r="K27" s="16" t="s">
        <v>567</v>
      </c>
      <c r="L27" s="16" t="s">
        <v>568</v>
      </c>
    </row>
    <row r="28" spans="1:12" s="16" customFormat="1" x14ac:dyDescent="0.25">
      <c r="A28" s="17">
        <v>195</v>
      </c>
      <c r="B28" s="18">
        <v>42895</v>
      </c>
      <c r="C28" s="19" t="s">
        <v>611</v>
      </c>
      <c r="D28" s="50">
        <v>2003</v>
      </c>
      <c r="E28" s="19" t="s">
        <v>8</v>
      </c>
      <c r="F28" s="21" t="s">
        <v>612</v>
      </c>
      <c r="G28" s="20">
        <v>715</v>
      </c>
      <c r="I28" s="16" t="s">
        <v>13</v>
      </c>
      <c r="J28" s="16" t="s">
        <v>341</v>
      </c>
      <c r="K28" s="16" t="s">
        <v>342</v>
      </c>
      <c r="L28" s="16" t="s">
        <v>343</v>
      </c>
    </row>
    <row r="29" spans="1:12" s="16" customFormat="1" x14ac:dyDescent="0.25">
      <c r="A29" s="17">
        <v>197</v>
      </c>
      <c r="B29" s="18">
        <v>42895</v>
      </c>
      <c r="C29" s="19" t="s">
        <v>613</v>
      </c>
      <c r="D29" s="50">
        <v>1597</v>
      </c>
      <c r="E29" s="19" t="s">
        <v>8</v>
      </c>
      <c r="F29" s="21" t="s">
        <v>648</v>
      </c>
      <c r="G29" s="20">
        <v>715</v>
      </c>
      <c r="I29" s="16" t="s">
        <v>13</v>
      </c>
      <c r="J29" s="16" t="s">
        <v>341</v>
      </c>
      <c r="K29" s="16" t="s">
        <v>342</v>
      </c>
      <c r="L29" s="16" t="s">
        <v>343</v>
      </c>
    </row>
    <row r="30" spans="1:12" s="16" customFormat="1" x14ac:dyDescent="0.25">
      <c r="A30" s="17">
        <v>198</v>
      </c>
      <c r="B30" s="18">
        <v>42895</v>
      </c>
      <c r="C30" s="19" t="s">
        <v>614</v>
      </c>
      <c r="D30" s="50">
        <v>3450</v>
      </c>
      <c r="E30" s="19" t="s">
        <v>8</v>
      </c>
      <c r="F30" s="21" t="s">
        <v>615</v>
      </c>
      <c r="G30" s="20">
        <v>715</v>
      </c>
      <c r="I30" s="16" t="s">
        <v>253</v>
      </c>
      <c r="J30" s="16" t="s">
        <v>66</v>
      </c>
      <c r="K30" s="16" t="s">
        <v>12</v>
      </c>
      <c r="L30" s="16" t="s">
        <v>190</v>
      </c>
    </row>
    <row r="31" spans="1:12" s="16" customFormat="1" x14ac:dyDescent="0.25">
      <c r="A31" s="17">
        <v>200</v>
      </c>
      <c r="B31" s="18">
        <v>42895</v>
      </c>
      <c r="C31" s="19" t="s">
        <v>616</v>
      </c>
      <c r="D31" s="50">
        <v>3450</v>
      </c>
      <c r="E31" s="19" t="s">
        <v>8</v>
      </c>
      <c r="F31" s="21" t="s">
        <v>617</v>
      </c>
      <c r="G31" s="20">
        <v>715</v>
      </c>
      <c r="I31" s="16" t="s">
        <v>253</v>
      </c>
      <c r="J31" s="16" t="s">
        <v>646</v>
      </c>
      <c r="K31" s="16" t="s">
        <v>73</v>
      </c>
      <c r="L31" s="16" t="s">
        <v>255</v>
      </c>
    </row>
    <row r="32" spans="1:12" s="16" customFormat="1" x14ac:dyDescent="0.25">
      <c r="A32" s="17">
        <v>240</v>
      </c>
      <c r="B32" s="18">
        <v>42899</v>
      </c>
      <c r="C32" s="19" t="s">
        <v>618</v>
      </c>
      <c r="D32" s="50">
        <v>3450</v>
      </c>
      <c r="E32" s="19" t="s">
        <v>8</v>
      </c>
      <c r="F32" s="21" t="s">
        <v>619</v>
      </c>
      <c r="G32" s="20">
        <v>715</v>
      </c>
      <c r="I32" s="16" t="s">
        <v>253</v>
      </c>
      <c r="J32" s="16" t="s">
        <v>258</v>
      </c>
      <c r="K32" s="16" t="s">
        <v>647</v>
      </c>
      <c r="L32" s="16" t="s">
        <v>260</v>
      </c>
    </row>
    <row r="33" spans="1:12" s="102" customFormat="1" x14ac:dyDescent="0.25">
      <c r="A33" s="95">
        <v>262</v>
      </c>
      <c r="B33" s="96">
        <v>42900</v>
      </c>
      <c r="C33" s="97" t="s">
        <v>620</v>
      </c>
      <c r="D33" s="160">
        <v>14000</v>
      </c>
      <c r="E33" s="97" t="s">
        <v>8</v>
      </c>
      <c r="F33" s="100" t="s">
        <v>657</v>
      </c>
      <c r="G33" s="99">
        <v>715</v>
      </c>
      <c r="I33" s="102" t="s">
        <v>13</v>
      </c>
      <c r="J33" s="102" t="s">
        <v>536</v>
      </c>
      <c r="K33" s="102" t="s">
        <v>656</v>
      </c>
      <c r="L33" s="102" t="s">
        <v>538</v>
      </c>
    </row>
    <row r="34" spans="1:12" s="16" customFormat="1" x14ac:dyDescent="0.25">
      <c r="A34" s="17">
        <v>353</v>
      </c>
      <c r="B34" s="18">
        <v>42905</v>
      </c>
      <c r="C34" s="19" t="s">
        <v>621</v>
      </c>
      <c r="D34" s="50">
        <v>3450</v>
      </c>
      <c r="E34" s="19" t="s">
        <v>8</v>
      </c>
      <c r="F34" s="21"/>
      <c r="G34" s="20">
        <v>715</v>
      </c>
      <c r="I34" s="16" t="s">
        <v>442</v>
      </c>
      <c r="J34" s="16" t="s">
        <v>1034</v>
      </c>
      <c r="K34" s="16" t="s">
        <v>1035</v>
      </c>
      <c r="L34" s="16" t="s">
        <v>375</v>
      </c>
    </row>
    <row r="35" spans="1:12" s="16" customFormat="1" x14ac:dyDescent="0.25">
      <c r="A35" s="17">
        <v>374</v>
      </c>
      <c r="B35" s="18">
        <v>42905</v>
      </c>
      <c r="C35" s="19" t="s">
        <v>622</v>
      </c>
      <c r="D35" s="50">
        <v>3600</v>
      </c>
      <c r="E35" s="19" t="s">
        <v>8</v>
      </c>
      <c r="F35" s="21"/>
      <c r="G35" s="20">
        <v>715</v>
      </c>
      <c r="I35" s="16" t="s">
        <v>442</v>
      </c>
      <c r="J35" s="16" t="s">
        <v>66</v>
      </c>
      <c r="K35" s="16" t="s">
        <v>564</v>
      </c>
      <c r="L35" s="16" t="s">
        <v>565</v>
      </c>
    </row>
    <row r="36" spans="1:12" s="16" customFormat="1" x14ac:dyDescent="0.25">
      <c r="A36" s="17">
        <v>388</v>
      </c>
      <c r="B36" s="18">
        <v>42906</v>
      </c>
      <c r="C36" s="19" t="s">
        <v>623</v>
      </c>
      <c r="D36" s="50">
        <v>3750</v>
      </c>
      <c r="E36" s="19" t="s">
        <v>8</v>
      </c>
      <c r="F36" s="21" t="s">
        <v>723</v>
      </c>
      <c r="G36" s="20">
        <v>715</v>
      </c>
      <c r="I36" s="16" t="s">
        <v>442</v>
      </c>
      <c r="J36" s="16" t="s">
        <v>724</v>
      </c>
      <c r="K36" s="16" t="s">
        <v>32</v>
      </c>
      <c r="L36" s="16" t="s">
        <v>725</v>
      </c>
    </row>
    <row r="37" spans="1:12" s="16" customFormat="1" x14ac:dyDescent="0.25">
      <c r="A37" s="17">
        <v>427</v>
      </c>
      <c r="B37" s="18">
        <v>42908</v>
      </c>
      <c r="C37" s="19" t="s">
        <v>624</v>
      </c>
      <c r="D37" s="50">
        <v>6400</v>
      </c>
      <c r="E37" s="19" t="s">
        <v>8</v>
      </c>
      <c r="F37" s="21" t="s">
        <v>625</v>
      </c>
      <c r="G37" s="20">
        <v>715</v>
      </c>
      <c r="I37" s="16" t="s">
        <v>442</v>
      </c>
      <c r="J37" s="16" t="s">
        <v>650</v>
      </c>
      <c r="K37" s="16" t="s">
        <v>66</v>
      </c>
      <c r="L37" s="16" t="s">
        <v>651</v>
      </c>
    </row>
    <row r="38" spans="1:12" s="16" customFormat="1" x14ac:dyDescent="0.25">
      <c r="A38" s="17">
        <v>457</v>
      </c>
      <c r="B38" s="18">
        <v>42909</v>
      </c>
      <c r="C38" s="19" t="s">
        <v>626</v>
      </c>
      <c r="D38" s="50">
        <v>4000</v>
      </c>
      <c r="E38" s="19" t="s">
        <v>8</v>
      </c>
      <c r="F38" s="21" t="s">
        <v>627</v>
      </c>
      <c r="G38" s="20">
        <v>715</v>
      </c>
      <c r="I38" s="16" t="s">
        <v>69</v>
      </c>
      <c r="J38" s="16" t="s">
        <v>72</v>
      </c>
      <c r="K38" s="16" t="s">
        <v>73</v>
      </c>
      <c r="L38" s="16" t="s">
        <v>74</v>
      </c>
    </row>
    <row r="39" spans="1:12" s="16" customFormat="1" x14ac:dyDescent="0.25">
      <c r="A39" s="17">
        <v>459</v>
      </c>
      <c r="B39" s="18">
        <v>42909</v>
      </c>
      <c r="C39" s="19" t="s">
        <v>628</v>
      </c>
      <c r="D39" s="50">
        <v>5000</v>
      </c>
      <c r="E39" s="19" t="s">
        <v>8</v>
      </c>
      <c r="F39" s="21" t="s">
        <v>629</v>
      </c>
      <c r="G39" s="20">
        <v>715</v>
      </c>
      <c r="I39" s="16" t="s">
        <v>69</v>
      </c>
      <c r="J39" s="16" t="s">
        <v>652</v>
      </c>
      <c r="K39" s="16" t="s">
        <v>93</v>
      </c>
      <c r="L39" s="16" t="s">
        <v>21</v>
      </c>
    </row>
    <row r="40" spans="1:12" x14ac:dyDescent="0.25">
      <c r="A40" s="1">
        <v>495</v>
      </c>
      <c r="B40" s="2">
        <v>42913</v>
      </c>
      <c r="C40" s="3" t="s">
        <v>630</v>
      </c>
      <c r="D40" s="48">
        <v>9500</v>
      </c>
      <c r="E40" s="3" t="s">
        <v>8</v>
      </c>
      <c r="F40" s="63"/>
      <c r="G40" s="4">
        <v>715</v>
      </c>
    </row>
    <row r="41" spans="1:12" s="16" customFormat="1" x14ac:dyDescent="0.25">
      <c r="A41" s="17">
        <v>503</v>
      </c>
      <c r="B41" s="18">
        <v>42913</v>
      </c>
      <c r="C41" s="19" t="s">
        <v>631</v>
      </c>
      <c r="D41" s="50">
        <v>7994.5</v>
      </c>
      <c r="E41" s="19" t="s">
        <v>8</v>
      </c>
      <c r="F41" s="21" t="s">
        <v>632</v>
      </c>
      <c r="G41" s="20">
        <v>715</v>
      </c>
      <c r="I41" s="16" t="s">
        <v>94</v>
      </c>
      <c r="J41" s="16" t="s">
        <v>11</v>
      </c>
      <c r="K41" s="16" t="s">
        <v>96</v>
      </c>
      <c r="L41" s="16" t="s">
        <v>97</v>
      </c>
    </row>
    <row r="42" spans="1:12" s="16" customFormat="1" x14ac:dyDescent="0.25">
      <c r="A42" s="17">
        <v>521</v>
      </c>
      <c r="B42" s="18">
        <v>42914</v>
      </c>
      <c r="C42" s="19" t="s">
        <v>633</v>
      </c>
      <c r="D42" s="50">
        <v>4002</v>
      </c>
      <c r="E42" s="19" t="s">
        <v>8</v>
      </c>
      <c r="F42" s="21"/>
      <c r="G42" s="20">
        <v>715</v>
      </c>
      <c r="I42" s="16" t="s">
        <v>94</v>
      </c>
      <c r="J42" s="16" t="s">
        <v>14</v>
      </c>
      <c r="K42" s="16" t="s">
        <v>54</v>
      </c>
      <c r="L42" s="16" t="s">
        <v>547</v>
      </c>
    </row>
    <row r="43" spans="1:12" s="16" customFormat="1" x14ac:dyDescent="0.25">
      <c r="A43" s="17">
        <v>570</v>
      </c>
      <c r="B43" s="18">
        <v>42916</v>
      </c>
      <c r="C43" s="19" t="s">
        <v>634</v>
      </c>
      <c r="D43" s="50">
        <v>3450</v>
      </c>
      <c r="E43" s="19" t="s">
        <v>8</v>
      </c>
      <c r="F43" s="21" t="s">
        <v>654</v>
      </c>
      <c r="G43" s="20">
        <v>715</v>
      </c>
      <c r="I43" s="16" t="s">
        <v>94</v>
      </c>
      <c r="J43" s="16" t="s">
        <v>185</v>
      </c>
      <c r="K43" s="16" t="s">
        <v>186</v>
      </c>
      <c r="L43" s="16" t="s">
        <v>64</v>
      </c>
    </row>
    <row r="44" spans="1:12" s="16" customFormat="1" x14ac:dyDescent="0.25">
      <c r="A44" s="17">
        <v>571</v>
      </c>
      <c r="B44" s="18">
        <v>42916</v>
      </c>
      <c r="C44" s="19" t="s">
        <v>635</v>
      </c>
      <c r="D44" s="50">
        <v>3450</v>
      </c>
      <c r="E44" s="19" t="s">
        <v>8</v>
      </c>
      <c r="F44" s="21" t="s">
        <v>653</v>
      </c>
      <c r="G44" s="20">
        <v>715</v>
      </c>
      <c r="I44" s="16" t="s">
        <v>94</v>
      </c>
      <c r="J44" s="16" t="s">
        <v>340</v>
      </c>
      <c r="K44" s="16" t="s">
        <v>66</v>
      </c>
      <c r="L44" s="16" t="s">
        <v>188</v>
      </c>
    </row>
    <row r="45" spans="1:12" x14ac:dyDescent="0.25">
      <c r="A45" s="1"/>
      <c r="B45" s="2"/>
      <c r="C45" s="105" t="s">
        <v>7</v>
      </c>
      <c r="D45" s="106">
        <f>SUM(D6:D44)</f>
        <v>190112.5</v>
      </c>
      <c r="E45" s="3"/>
      <c r="F45" s="63"/>
      <c r="G45" s="4"/>
    </row>
    <row r="46" spans="1:12" x14ac:dyDescent="0.25">
      <c r="A46" s="1"/>
      <c r="B46" s="2"/>
      <c r="C46" s="105"/>
      <c r="D46" s="106"/>
      <c r="E46" s="3"/>
      <c r="F46" s="63"/>
      <c r="G46" s="4"/>
    </row>
    <row r="47" spans="1:12" x14ac:dyDescent="0.25">
      <c r="A47" s="1"/>
      <c r="B47" s="2"/>
      <c r="C47" s="107" t="s">
        <v>44</v>
      </c>
      <c r="D47" s="106"/>
      <c r="E47" s="3"/>
      <c r="F47" s="63"/>
      <c r="G47" s="4"/>
    </row>
    <row r="48" spans="1:12" x14ac:dyDescent="0.25">
      <c r="B48" s="80">
        <v>42773</v>
      </c>
      <c r="C48" t="s">
        <v>660</v>
      </c>
      <c r="D48" s="48">
        <v>3450</v>
      </c>
    </row>
    <row r="49" spans="2:4" x14ac:dyDescent="0.25">
      <c r="B49" s="80">
        <v>42886</v>
      </c>
      <c r="C49" s="3" t="s">
        <v>649</v>
      </c>
      <c r="D49" s="48">
        <v>3450</v>
      </c>
    </row>
    <row r="50" spans="2:4" x14ac:dyDescent="0.25">
      <c r="B50" s="80">
        <v>42888</v>
      </c>
      <c r="C50" t="s">
        <v>655</v>
      </c>
      <c r="D50" s="48">
        <v>3277</v>
      </c>
    </row>
    <row r="51" spans="2:4" x14ac:dyDescent="0.25">
      <c r="C51" s="108" t="s">
        <v>381</v>
      </c>
      <c r="D51" s="62">
        <f>SUM(D48:D50)</f>
        <v>10177</v>
      </c>
    </row>
    <row r="76" spans="2:5" x14ac:dyDescent="0.25">
      <c r="B76" s="80">
        <v>42773</v>
      </c>
      <c r="C76" t="s">
        <v>563</v>
      </c>
      <c r="E76">
        <v>3450</v>
      </c>
    </row>
  </sheetData>
  <mergeCells count="2">
    <mergeCell ref="A1:E1"/>
    <mergeCell ref="A2:E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3:T38"/>
  <sheetViews>
    <sheetView topLeftCell="A4" workbookViewId="0">
      <selection activeCell="C8" sqref="C8:D12"/>
    </sheetView>
  </sheetViews>
  <sheetFormatPr baseColWidth="10" defaultRowHeight="15" x14ac:dyDescent="0.25"/>
  <cols>
    <col min="3" max="3" width="30.42578125" bestFit="1" customWidth="1"/>
    <col min="4" max="4" width="11.5703125" bestFit="1" customWidth="1"/>
    <col min="5" max="5" width="24.28515625" bestFit="1" customWidth="1"/>
  </cols>
  <sheetData>
    <row r="3" spans="3:20" ht="15.75" x14ac:dyDescent="0.3">
      <c r="C3" s="24"/>
      <c r="D3" s="24"/>
      <c r="E3" s="24"/>
      <c r="F3" s="24"/>
      <c r="G3" s="23"/>
      <c r="H3" s="23"/>
      <c r="I3" s="23"/>
      <c r="J3" s="23"/>
    </row>
    <row r="4" spans="3:20" ht="20.25" x14ac:dyDescent="0.35">
      <c r="C4" s="24"/>
      <c r="D4" s="162" t="s">
        <v>39</v>
      </c>
      <c r="E4" s="162"/>
      <c r="F4" s="162"/>
      <c r="G4" s="23"/>
      <c r="H4" s="23"/>
      <c r="I4" s="23"/>
      <c r="J4" s="23"/>
    </row>
    <row r="5" spans="3:20" ht="20.25" x14ac:dyDescent="0.35">
      <c r="C5" s="24"/>
      <c r="D5" s="162" t="s">
        <v>40</v>
      </c>
      <c r="E5" s="162"/>
      <c r="F5" s="162"/>
      <c r="G5" s="23"/>
      <c r="H5" s="23"/>
      <c r="I5" s="23"/>
      <c r="J5" s="23"/>
    </row>
    <row r="6" spans="3:20" ht="20.25" x14ac:dyDescent="0.35">
      <c r="C6" s="24"/>
      <c r="D6" s="163" t="s">
        <v>658</v>
      </c>
      <c r="E6" s="163"/>
      <c r="F6" s="163"/>
      <c r="G6" s="23"/>
      <c r="H6" s="23"/>
      <c r="I6" s="23"/>
      <c r="J6" s="23"/>
    </row>
    <row r="7" spans="3:20" x14ac:dyDescent="0.25">
      <c r="C7" s="23"/>
      <c r="D7" s="23"/>
      <c r="E7" s="27"/>
      <c r="F7" s="23"/>
      <c r="G7" s="23"/>
      <c r="H7" s="23"/>
      <c r="I7" s="23"/>
      <c r="J7" s="23"/>
    </row>
    <row r="8" spans="3:20" x14ac:dyDescent="0.25">
      <c r="C8" s="29" t="s">
        <v>3</v>
      </c>
      <c r="D8" s="30" t="s">
        <v>41</v>
      </c>
      <c r="E8" s="28"/>
      <c r="F8" s="25"/>
      <c r="G8" s="28"/>
      <c r="H8" s="124" t="s">
        <v>897</v>
      </c>
      <c r="I8" s="23"/>
      <c r="J8" s="31"/>
    </row>
    <row r="9" spans="3:20" x14ac:dyDescent="0.25">
      <c r="C9" s="25" t="s">
        <v>199</v>
      </c>
      <c r="D9" s="26">
        <v>35000</v>
      </c>
      <c r="E9" s="32" t="s">
        <v>661</v>
      </c>
      <c r="F9" s="33" t="s">
        <v>202</v>
      </c>
      <c r="G9" s="109"/>
      <c r="H9" s="133">
        <v>11</v>
      </c>
      <c r="I9" s="23"/>
      <c r="J9" s="23"/>
      <c r="L9" s="25"/>
      <c r="M9" s="26"/>
      <c r="N9" s="32"/>
      <c r="O9" s="33"/>
      <c r="P9" s="32"/>
      <c r="Q9" s="33"/>
      <c r="R9" s="23"/>
      <c r="S9" s="23"/>
    </row>
    <row r="10" spans="3:20" x14ac:dyDescent="0.25">
      <c r="C10" s="25" t="s">
        <v>194</v>
      </c>
      <c r="D10" s="26">
        <v>35000</v>
      </c>
      <c r="E10" s="32" t="s">
        <v>662</v>
      </c>
      <c r="F10" s="33" t="s">
        <v>202</v>
      </c>
      <c r="G10" s="109"/>
      <c r="H10" s="124">
        <v>8</v>
      </c>
      <c r="I10" s="23"/>
      <c r="J10" s="103"/>
      <c r="K10" s="80"/>
      <c r="L10" s="25"/>
      <c r="M10" s="26"/>
      <c r="N10" s="32"/>
      <c r="O10" s="33"/>
    </row>
    <row r="11" spans="3:20" x14ac:dyDescent="0.25">
      <c r="C11" s="25" t="s">
        <v>665</v>
      </c>
      <c r="D11" s="26">
        <v>13700</v>
      </c>
      <c r="E11" s="32" t="s">
        <v>663</v>
      </c>
      <c r="F11" s="33" t="s">
        <v>664</v>
      </c>
      <c r="G11" t="s">
        <v>666</v>
      </c>
      <c r="H11" s="124">
        <v>1</v>
      </c>
      <c r="I11" s="123"/>
      <c r="J11" s="103"/>
    </row>
    <row r="12" spans="3:20" x14ac:dyDescent="0.25">
      <c r="C12" s="34" t="s">
        <v>7</v>
      </c>
      <c r="D12" s="45">
        <f>SUM(D9:D11)</f>
        <v>83700</v>
      </c>
      <c r="E12" s="32"/>
      <c r="F12" s="23"/>
      <c r="G12" s="23"/>
      <c r="H12" s="127"/>
      <c r="I12" s="23"/>
      <c r="J12" s="23"/>
      <c r="L12" s="25"/>
      <c r="M12" s="26"/>
      <c r="N12" s="104"/>
      <c r="O12" s="33"/>
      <c r="P12" s="32"/>
      <c r="Q12" s="33"/>
      <c r="R12" s="23"/>
      <c r="S12" s="103"/>
      <c r="T12" s="80"/>
    </row>
    <row r="13" spans="3:20" x14ac:dyDescent="0.25">
      <c r="L13" s="25"/>
      <c r="M13" s="26"/>
      <c r="N13" s="32"/>
      <c r="O13" s="33"/>
      <c r="Q13" s="33"/>
      <c r="R13" s="103"/>
      <c r="S13" s="103"/>
    </row>
    <row r="15" spans="3:20" x14ac:dyDescent="0.25">
      <c r="C15" s="23"/>
      <c r="D15" s="23"/>
      <c r="E15" s="23"/>
      <c r="F15" s="23"/>
      <c r="G15" s="35"/>
      <c r="H15" s="23"/>
      <c r="I15" s="23"/>
      <c r="J15" s="23"/>
    </row>
    <row r="16" spans="3:20" x14ac:dyDescent="0.25">
      <c r="C16" s="34" t="s">
        <v>42</v>
      </c>
      <c r="D16" s="23"/>
      <c r="E16" s="23"/>
      <c r="F16" s="23"/>
      <c r="G16" s="23"/>
      <c r="H16" s="23"/>
      <c r="I16" s="23"/>
      <c r="J16" s="23"/>
    </row>
    <row r="17" spans="2:15" x14ac:dyDescent="0.25">
      <c r="C17" s="36" t="s">
        <v>571</v>
      </c>
      <c r="D17" s="94">
        <f>JUNIO!D45</f>
        <v>190112.5</v>
      </c>
      <c r="E17" s="26"/>
      <c r="F17" s="26"/>
      <c r="G17" s="23"/>
      <c r="H17" s="23"/>
      <c r="I17" s="23"/>
      <c r="J17" s="23"/>
    </row>
    <row r="18" spans="2:15" x14ac:dyDescent="0.25">
      <c r="B18" s="25" t="s">
        <v>43</v>
      </c>
      <c r="C18" s="36" t="s">
        <v>44</v>
      </c>
      <c r="D18" s="26">
        <f>JUNIO!D51</f>
        <v>10177</v>
      </c>
      <c r="E18" s="26"/>
      <c r="F18" s="26"/>
      <c r="G18" s="23"/>
      <c r="H18" s="23"/>
      <c r="I18" s="23"/>
      <c r="J18" s="23"/>
      <c r="K18" s="23"/>
      <c r="L18" s="23"/>
      <c r="M18" s="23"/>
      <c r="N18" s="23"/>
      <c r="O18" s="23"/>
    </row>
    <row r="19" spans="2:15" x14ac:dyDescent="0.25">
      <c r="B19" s="25" t="s">
        <v>45</v>
      </c>
      <c r="C19" s="36" t="s">
        <v>659</v>
      </c>
      <c r="D19" s="26">
        <v>0</v>
      </c>
      <c r="E19" s="32"/>
      <c r="F19" s="32"/>
      <c r="G19" s="23"/>
      <c r="H19" s="23"/>
      <c r="I19" s="23"/>
      <c r="J19" s="23"/>
      <c r="K19" s="23"/>
      <c r="L19" s="23"/>
      <c r="M19" s="23"/>
      <c r="N19" s="23"/>
      <c r="O19" s="23"/>
    </row>
    <row r="20" spans="2:15" x14ac:dyDescent="0.25">
      <c r="B20" s="23"/>
      <c r="C20" s="34" t="s">
        <v>7</v>
      </c>
      <c r="D20" s="46">
        <f>D17+D18-D19</f>
        <v>200289.5</v>
      </c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</row>
    <row r="22" spans="2:15" ht="16.5" x14ac:dyDescent="0.3">
      <c r="B22" s="23"/>
      <c r="C22" s="34" t="s">
        <v>46</v>
      </c>
      <c r="D22" s="46">
        <f>D20-D12</f>
        <v>116589.5</v>
      </c>
      <c r="E22" s="38"/>
      <c r="F22" s="23"/>
      <c r="G22" s="23"/>
      <c r="H22" s="23"/>
      <c r="I22" s="23"/>
      <c r="J22" s="23"/>
      <c r="K22" s="23"/>
      <c r="L22" s="23"/>
      <c r="M22" s="23"/>
      <c r="N22" s="23"/>
      <c r="O22" s="23"/>
    </row>
    <row r="23" spans="2:15" x14ac:dyDescent="0.25">
      <c r="B23" s="23"/>
      <c r="C23" s="25" t="s">
        <v>47</v>
      </c>
      <c r="D23" s="46">
        <f>+D22*0.16</f>
        <v>18654.32</v>
      </c>
      <c r="E23" s="23"/>
      <c r="F23" s="32"/>
      <c r="G23" s="23"/>
      <c r="H23" s="23"/>
      <c r="I23" s="23"/>
      <c r="J23" s="23"/>
      <c r="K23" s="23"/>
      <c r="L23" s="23"/>
      <c r="M23" s="23"/>
      <c r="N23" s="23"/>
      <c r="O23" s="23"/>
    </row>
    <row r="24" spans="2:15" x14ac:dyDescent="0.25">
      <c r="B24" s="23"/>
      <c r="C24" s="25" t="s">
        <v>48</v>
      </c>
      <c r="D24" s="46">
        <f>+D22+D23</f>
        <v>135243.82</v>
      </c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</row>
    <row r="25" spans="2:15" x14ac:dyDescent="0.25">
      <c r="B25" s="23"/>
      <c r="C25" s="23"/>
      <c r="D25" s="37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</row>
    <row r="26" spans="2:15" x14ac:dyDescent="0.25">
      <c r="B26" s="23"/>
      <c r="C26" s="36"/>
      <c r="D26" s="37"/>
      <c r="E26" s="26"/>
      <c r="F26" s="26"/>
      <c r="G26" s="23"/>
      <c r="H26" s="23"/>
      <c r="I26" s="23"/>
      <c r="J26" s="23"/>
      <c r="K26" s="23"/>
      <c r="L26" s="23"/>
      <c r="M26" s="23"/>
      <c r="N26" s="23"/>
      <c r="O26" s="23"/>
    </row>
    <row r="27" spans="2:15" x14ac:dyDescent="0.25">
      <c r="B27" s="23"/>
      <c r="C27" s="25" t="s">
        <v>49</v>
      </c>
      <c r="D27" s="46">
        <f>+D24+D26</f>
        <v>135243.82</v>
      </c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</row>
    <row r="28" spans="2:15" x14ac:dyDescent="0.25">
      <c r="B28" s="23"/>
      <c r="C28" s="23"/>
      <c r="D28" s="37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</row>
    <row r="32" spans="2:15" x14ac:dyDescent="0.25">
      <c r="B32" s="23"/>
      <c r="C32" s="25"/>
      <c r="D32" s="26"/>
      <c r="E32" s="23"/>
      <c r="F32" s="23"/>
      <c r="G32" s="26"/>
      <c r="H32" s="23"/>
      <c r="I32" s="23"/>
      <c r="J32" s="23"/>
      <c r="K32" s="23"/>
      <c r="L32" s="23"/>
      <c r="M32" s="23"/>
      <c r="N32" s="23"/>
      <c r="O32" s="23"/>
    </row>
    <row r="33" spans="2:16" x14ac:dyDescent="0.25">
      <c r="B33" s="23"/>
      <c r="C33" s="25"/>
      <c r="D33" s="41"/>
      <c r="E33" s="25"/>
      <c r="F33" s="25"/>
      <c r="G33" s="44"/>
      <c r="H33" s="23"/>
      <c r="I33" s="23"/>
      <c r="J33" s="23"/>
      <c r="K33" s="23"/>
      <c r="L33" s="23"/>
      <c r="M33" s="23"/>
      <c r="N33" s="23"/>
      <c r="O33" s="23"/>
    </row>
    <row r="34" spans="2:16" x14ac:dyDescent="0.25">
      <c r="C34" s="25"/>
      <c r="D34" s="26"/>
      <c r="E34" s="25"/>
      <c r="F34" s="25"/>
      <c r="G34" s="44"/>
      <c r="H34" s="23"/>
      <c r="I34" s="23"/>
      <c r="J34" s="23"/>
      <c r="K34" s="23"/>
      <c r="L34" s="23"/>
      <c r="M34" s="23"/>
      <c r="N34" s="23"/>
      <c r="O34" s="23"/>
      <c r="P34" s="23"/>
    </row>
    <row r="35" spans="2:16" x14ac:dyDescent="0.25">
      <c r="C35" s="25"/>
      <c r="D35" s="41"/>
      <c r="E35" s="25"/>
      <c r="F35" s="25"/>
      <c r="G35" s="44"/>
      <c r="H35" s="23"/>
      <c r="I35" s="23"/>
      <c r="J35" s="23"/>
      <c r="K35" s="23"/>
      <c r="L35" s="23"/>
      <c r="M35" s="23"/>
      <c r="N35" s="23"/>
      <c r="O35" s="23"/>
      <c r="P35" s="23"/>
    </row>
    <row r="36" spans="2:16" x14ac:dyDescent="0.25">
      <c r="C36" s="25"/>
      <c r="D36" s="42"/>
      <c r="E36" s="42"/>
      <c r="F36" s="25"/>
      <c r="G36" s="39"/>
      <c r="H36" s="23"/>
      <c r="I36" s="23"/>
      <c r="J36" s="23"/>
      <c r="K36" s="23"/>
      <c r="L36" s="23"/>
      <c r="M36" s="23"/>
      <c r="N36" s="23"/>
      <c r="O36" s="23"/>
      <c r="P36" s="23"/>
    </row>
    <row r="37" spans="2:16" x14ac:dyDescent="0.25">
      <c r="C37" s="25"/>
      <c r="D37" s="42"/>
      <c r="E37" s="42"/>
      <c r="F37" s="25"/>
      <c r="G37" s="40"/>
      <c r="H37" s="23"/>
      <c r="I37" s="23"/>
      <c r="J37" s="23"/>
      <c r="K37" s="23"/>
      <c r="L37" s="23"/>
      <c r="M37" s="23"/>
      <c r="N37" s="23"/>
      <c r="O37" s="23"/>
      <c r="P37" s="23"/>
    </row>
    <row r="38" spans="2:16" x14ac:dyDescent="0.25">
      <c r="C38" s="25"/>
      <c r="D38" s="26"/>
      <c r="E38" s="4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</row>
  </sheetData>
  <mergeCells count="3">
    <mergeCell ref="D4:F4"/>
    <mergeCell ref="D5:F5"/>
    <mergeCell ref="D6:F6"/>
  </mergeCells>
  <pageMargins left="0.7" right="0.7" top="0.75" bottom="0.75" header="0.3" footer="0.3"/>
  <drawing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workbookViewId="0">
      <selection activeCell="C29" sqref="C29"/>
    </sheetView>
  </sheetViews>
  <sheetFormatPr baseColWidth="10" defaultRowHeight="15" x14ac:dyDescent="0.25"/>
  <cols>
    <col min="3" max="3" width="58.140625" bestFit="1" customWidth="1"/>
    <col min="12" max="12" width="18" bestFit="1" customWidth="1"/>
  </cols>
  <sheetData>
    <row r="1" spans="1:12" x14ac:dyDescent="0.25">
      <c r="A1" s="161" t="s">
        <v>0</v>
      </c>
      <c r="B1" s="161"/>
      <c r="C1" s="161"/>
      <c r="D1" s="161"/>
      <c r="E1" s="161"/>
      <c r="F1" s="9"/>
    </row>
    <row r="2" spans="1:12" x14ac:dyDescent="0.25">
      <c r="A2" s="161" t="s">
        <v>667</v>
      </c>
      <c r="B2" s="161"/>
      <c r="C2" s="161"/>
      <c r="D2" s="161"/>
      <c r="E2" s="161"/>
      <c r="F2" s="9"/>
    </row>
    <row r="3" spans="1:12" x14ac:dyDescent="0.25">
      <c r="A3" s="10"/>
      <c r="B3" s="11"/>
      <c r="C3" s="7"/>
      <c r="D3" s="11"/>
      <c r="E3" s="7"/>
      <c r="F3" s="9"/>
    </row>
    <row r="4" spans="1:12" x14ac:dyDescent="0.25">
      <c r="A4" s="61" t="s">
        <v>668</v>
      </c>
      <c r="B4" s="11"/>
      <c r="C4" s="7"/>
      <c r="D4" s="11"/>
      <c r="E4" s="7"/>
      <c r="F4" s="9"/>
    </row>
    <row r="5" spans="1:12" x14ac:dyDescent="0.25">
      <c r="A5" s="12" t="s">
        <v>1</v>
      </c>
      <c r="B5" s="13" t="s">
        <v>2</v>
      </c>
      <c r="C5" s="13" t="s">
        <v>3</v>
      </c>
      <c r="D5" s="14" t="s">
        <v>4</v>
      </c>
      <c r="E5" s="15" t="s">
        <v>5</v>
      </c>
      <c r="F5" s="13" t="s">
        <v>6</v>
      </c>
      <c r="G5" s="13" t="s">
        <v>9</v>
      </c>
    </row>
    <row r="6" spans="1:12" s="16" customFormat="1" x14ac:dyDescent="0.25">
      <c r="A6" s="17">
        <v>3</v>
      </c>
      <c r="B6" s="18">
        <v>42919</v>
      </c>
      <c r="C6" s="19" t="s">
        <v>671</v>
      </c>
      <c r="D6" s="111">
        <v>3820</v>
      </c>
      <c r="E6" s="19" t="s">
        <v>8</v>
      </c>
      <c r="F6" s="20">
        <v>715</v>
      </c>
      <c r="G6" s="22" t="s">
        <v>672</v>
      </c>
      <c r="I6" s="16" t="s">
        <v>69</v>
      </c>
      <c r="J6" s="16" t="s">
        <v>70</v>
      </c>
      <c r="K6" s="16" t="s">
        <v>426</v>
      </c>
      <c r="L6" s="16" t="s">
        <v>71</v>
      </c>
    </row>
    <row r="7" spans="1:12" s="16" customFormat="1" x14ac:dyDescent="0.25">
      <c r="A7" s="17">
        <v>7</v>
      </c>
      <c r="B7" s="18">
        <v>42919</v>
      </c>
      <c r="C7" s="19" t="s">
        <v>687</v>
      </c>
      <c r="D7" s="111">
        <v>3250</v>
      </c>
      <c r="E7" s="19" t="s">
        <v>8</v>
      </c>
      <c r="F7" s="20">
        <v>715</v>
      </c>
      <c r="G7" s="22"/>
      <c r="I7" s="16" t="s">
        <v>69</v>
      </c>
      <c r="J7" s="16" t="s">
        <v>78</v>
      </c>
      <c r="K7" s="16" t="s">
        <v>31</v>
      </c>
      <c r="L7" s="16" t="s">
        <v>79</v>
      </c>
    </row>
    <row r="8" spans="1:12" s="16" customFormat="1" x14ac:dyDescent="0.25">
      <c r="A8" s="17">
        <v>22</v>
      </c>
      <c r="B8" s="18">
        <v>42919</v>
      </c>
      <c r="C8" s="19" t="s">
        <v>669</v>
      </c>
      <c r="D8" s="111">
        <v>3243</v>
      </c>
      <c r="E8" s="19" t="s">
        <v>8</v>
      </c>
      <c r="F8" s="20">
        <v>715</v>
      </c>
      <c r="G8" s="22" t="s">
        <v>670</v>
      </c>
      <c r="I8" s="16" t="s">
        <v>442</v>
      </c>
      <c r="J8" s="16" t="s">
        <v>430</v>
      </c>
      <c r="K8" s="16" t="s">
        <v>709</v>
      </c>
      <c r="L8" s="16" t="s">
        <v>546</v>
      </c>
    </row>
    <row r="9" spans="1:12" s="16" customFormat="1" x14ac:dyDescent="0.25">
      <c r="A9" s="17">
        <v>30</v>
      </c>
      <c r="B9" s="18">
        <v>42920</v>
      </c>
      <c r="C9" s="19" t="s">
        <v>675</v>
      </c>
      <c r="D9" s="111">
        <v>3243</v>
      </c>
      <c r="E9" s="19" t="s">
        <v>8</v>
      </c>
      <c r="F9" s="20">
        <v>715</v>
      </c>
      <c r="G9" s="22" t="s">
        <v>676</v>
      </c>
      <c r="I9" s="16" t="s">
        <v>94</v>
      </c>
      <c r="J9" s="16" t="s">
        <v>711</v>
      </c>
      <c r="K9" s="16" t="s">
        <v>88</v>
      </c>
      <c r="L9" s="16" t="s">
        <v>189</v>
      </c>
    </row>
    <row r="10" spans="1:12" s="16" customFormat="1" x14ac:dyDescent="0.25">
      <c r="A10" s="17">
        <v>31</v>
      </c>
      <c r="B10" s="18">
        <v>42920</v>
      </c>
      <c r="C10" s="19" t="s">
        <v>673</v>
      </c>
      <c r="D10" s="111">
        <v>3243</v>
      </c>
      <c r="E10" s="19" t="s">
        <v>8</v>
      </c>
      <c r="F10" s="20">
        <v>715</v>
      </c>
      <c r="G10" s="22" t="s">
        <v>674</v>
      </c>
      <c r="I10" s="16" t="s">
        <v>94</v>
      </c>
      <c r="J10" s="16" t="s">
        <v>425</v>
      </c>
      <c r="K10" s="16" t="s">
        <v>22</v>
      </c>
      <c r="L10" s="16" t="s">
        <v>710</v>
      </c>
    </row>
    <row r="11" spans="1:12" s="16" customFormat="1" x14ac:dyDescent="0.25">
      <c r="A11" s="17">
        <v>33</v>
      </c>
      <c r="B11" s="18">
        <v>42920</v>
      </c>
      <c r="C11" s="19" t="s">
        <v>688</v>
      </c>
      <c r="D11" s="111">
        <v>3255</v>
      </c>
      <c r="E11" s="19" t="s">
        <v>8</v>
      </c>
      <c r="F11" s="20">
        <v>715</v>
      </c>
      <c r="G11" s="22"/>
      <c r="I11" s="16" t="s">
        <v>69</v>
      </c>
      <c r="J11" s="16" t="s">
        <v>732</v>
      </c>
      <c r="K11" s="16" t="s">
        <v>34</v>
      </c>
      <c r="L11" s="16" t="s">
        <v>85</v>
      </c>
    </row>
    <row r="12" spans="1:12" s="16" customFormat="1" x14ac:dyDescent="0.25">
      <c r="A12" s="17">
        <v>52</v>
      </c>
      <c r="B12" s="18">
        <v>42921</v>
      </c>
      <c r="C12" s="19" t="s">
        <v>681</v>
      </c>
      <c r="D12" s="111">
        <v>5052.5</v>
      </c>
      <c r="E12" s="19" t="s">
        <v>8</v>
      </c>
      <c r="F12" s="20">
        <v>715</v>
      </c>
      <c r="G12" s="22" t="s">
        <v>682</v>
      </c>
      <c r="I12" s="16" t="s">
        <v>253</v>
      </c>
      <c r="J12" s="16" t="s">
        <v>642</v>
      </c>
      <c r="K12" s="16" t="s">
        <v>14</v>
      </c>
      <c r="L12" s="16" t="s">
        <v>377</v>
      </c>
    </row>
    <row r="13" spans="1:12" s="16" customFormat="1" x14ac:dyDescent="0.25">
      <c r="A13" s="17">
        <v>61</v>
      </c>
      <c r="B13" s="18">
        <v>42921</v>
      </c>
      <c r="C13" s="19" t="s">
        <v>683</v>
      </c>
      <c r="D13" s="111">
        <v>6486</v>
      </c>
      <c r="E13" s="19" t="s">
        <v>8</v>
      </c>
      <c r="F13" s="20">
        <v>715</v>
      </c>
      <c r="G13" s="22" t="s">
        <v>684</v>
      </c>
      <c r="I13" s="16" t="s">
        <v>442</v>
      </c>
      <c r="J13" s="16" t="s">
        <v>541</v>
      </c>
      <c r="K13" s="16" t="s">
        <v>32</v>
      </c>
      <c r="L13" s="16" t="s">
        <v>636</v>
      </c>
    </row>
    <row r="14" spans="1:12" s="16" customFormat="1" x14ac:dyDescent="0.25">
      <c r="A14" s="17">
        <v>64</v>
      </c>
      <c r="B14" s="18">
        <v>42921</v>
      </c>
      <c r="C14" s="19" t="s">
        <v>677</v>
      </c>
      <c r="D14" s="111">
        <v>3246</v>
      </c>
      <c r="E14" s="19" t="s">
        <v>8</v>
      </c>
      <c r="F14" s="20">
        <v>715</v>
      </c>
      <c r="G14" s="22" t="s">
        <v>678</v>
      </c>
      <c r="I14" s="16" t="s">
        <v>69</v>
      </c>
      <c r="J14" s="16" t="s">
        <v>80</v>
      </c>
      <c r="K14" s="16" t="s">
        <v>81</v>
      </c>
      <c r="L14" s="16" t="s">
        <v>58</v>
      </c>
    </row>
    <row r="15" spans="1:12" s="16" customFormat="1" x14ac:dyDescent="0.25">
      <c r="A15" s="17">
        <v>65</v>
      </c>
      <c r="B15" s="18">
        <v>42921</v>
      </c>
      <c r="C15" s="19" t="s">
        <v>689</v>
      </c>
      <c r="D15" s="111">
        <v>5400</v>
      </c>
      <c r="E15" s="19" t="s">
        <v>8</v>
      </c>
      <c r="F15" s="20">
        <v>715</v>
      </c>
      <c r="G15" s="22"/>
      <c r="I15" s="16" t="s">
        <v>442</v>
      </c>
      <c r="J15" s="16" t="s">
        <v>566</v>
      </c>
      <c r="K15" s="16" t="s">
        <v>567</v>
      </c>
      <c r="L15" s="16" t="s">
        <v>568</v>
      </c>
    </row>
    <row r="16" spans="1:12" s="16" customFormat="1" x14ac:dyDescent="0.25">
      <c r="A16" s="17">
        <v>72</v>
      </c>
      <c r="B16" s="18">
        <v>42922</v>
      </c>
      <c r="C16" s="19" t="s">
        <v>679</v>
      </c>
      <c r="D16" s="111">
        <v>3450</v>
      </c>
      <c r="E16" s="19" t="s">
        <v>8</v>
      </c>
      <c r="F16" s="20">
        <v>715</v>
      </c>
      <c r="G16" s="22" t="s">
        <v>680</v>
      </c>
      <c r="I16" s="16" t="s">
        <v>94</v>
      </c>
      <c r="J16" s="16" t="s">
        <v>11</v>
      </c>
      <c r="K16" s="16" t="s">
        <v>96</v>
      </c>
      <c r="L16" s="16" t="s">
        <v>97</v>
      </c>
    </row>
    <row r="17" spans="1:12" s="16" customFormat="1" x14ac:dyDescent="0.25">
      <c r="A17" s="17">
        <v>75</v>
      </c>
      <c r="B17" s="18">
        <v>42922</v>
      </c>
      <c r="C17" s="19" t="s">
        <v>690</v>
      </c>
      <c r="D17" s="111">
        <v>2900</v>
      </c>
      <c r="E17" s="19" t="s">
        <v>8</v>
      </c>
      <c r="F17" s="20">
        <v>715</v>
      </c>
      <c r="G17" s="22"/>
      <c r="I17" s="16" t="s">
        <v>94</v>
      </c>
      <c r="J17" s="16" t="s">
        <v>12</v>
      </c>
      <c r="K17" s="16" t="s">
        <v>77</v>
      </c>
      <c r="L17" s="16" t="s">
        <v>735</v>
      </c>
    </row>
    <row r="18" spans="1:12" s="16" customFormat="1" x14ac:dyDescent="0.25">
      <c r="A18" s="17">
        <v>172</v>
      </c>
      <c r="B18" s="18">
        <v>42928</v>
      </c>
      <c r="C18" s="19" t="s">
        <v>691</v>
      </c>
      <c r="D18" s="111">
        <v>3450</v>
      </c>
      <c r="E18" s="19" t="s">
        <v>8</v>
      </c>
      <c r="F18" s="20">
        <v>715</v>
      </c>
      <c r="G18" s="22" t="s">
        <v>712</v>
      </c>
      <c r="I18" s="16" t="s">
        <v>253</v>
      </c>
      <c r="J18" s="16" t="s">
        <v>254</v>
      </c>
      <c r="K18" s="16" t="s">
        <v>73</v>
      </c>
      <c r="L18" s="16" t="s">
        <v>255</v>
      </c>
    </row>
    <row r="19" spans="1:12" s="118" customFormat="1" x14ac:dyDescent="0.25">
      <c r="A19" s="112">
        <v>188</v>
      </c>
      <c r="B19" s="113">
        <v>42929</v>
      </c>
      <c r="C19" s="114" t="s">
        <v>692</v>
      </c>
      <c r="D19" s="115">
        <v>800</v>
      </c>
      <c r="E19" s="114" t="s">
        <v>8</v>
      </c>
      <c r="F19" s="116">
        <v>715</v>
      </c>
      <c r="G19" s="117" t="s">
        <v>714</v>
      </c>
      <c r="I19" s="118" t="s">
        <v>13</v>
      </c>
      <c r="J19" s="118" t="s">
        <v>23</v>
      </c>
      <c r="K19" s="118" t="s">
        <v>24</v>
      </c>
      <c r="L19" s="118" t="s">
        <v>63</v>
      </c>
    </row>
    <row r="20" spans="1:12" s="118" customFormat="1" x14ac:dyDescent="0.25">
      <c r="A20" s="112">
        <v>214</v>
      </c>
      <c r="B20" s="113">
        <v>42930</v>
      </c>
      <c r="C20" s="114" t="s">
        <v>693</v>
      </c>
      <c r="D20" s="115">
        <v>2400</v>
      </c>
      <c r="E20" s="114" t="s">
        <v>8</v>
      </c>
      <c r="F20" s="116">
        <v>715</v>
      </c>
      <c r="G20" s="117" t="s">
        <v>713</v>
      </c>
      <c r="I20" s="118" t="s">
        <v>13</v>
      </c>
      <c r="J20" s="118" t="s">
        <v>262</v>
      </c>
      <c r="K20" s="118" t="s">
        <v>254</v>
      </c>
      <c r="L20" s="118" t="s">
        <v>76</v>
      </c>
    </row>
    <row r="21" spans="1:12" s="118" customFormat="1" x14ac:dyDescent="0.25">
      <c r="A21" s="112">
        <v>215</v>
      </c>
      <c r="B21" s="113">
        <v>42930</v>
      </c>
      <c r="C21" s="114" t="s">
        <v>694</v>
      </c>
      <c r="D21" s="115">
        <v>800</v>
      </c>
      <c r="E21" s="114" t="s">
        <v>8</v>
      </c>
      <c r="F21" s="116">
        <v>715</v>
      </c>
      <c r="G21" s="117" t="s">
        <v>730</v>
      </c>
      <c r="I21" s="118" t="s">
        <v>13</v>
      </c>
      <c r="J21" s="118" t="s">
        <v>256</v>
      </c>
      <c r="K21" s="118" t="s">
        <v>22</v>
      </c>
      <c r="L21" s="118" t="s">
        <v>18</v>
      </c>
    </row>
    <row r="22" spans="1:12" s="16" customFormat="1" x14ac:dyDescent="0.25">
      <c r="A22" s="17">
        <v>220</v>
      </c>
      <c r="B22" s="18">
        <v>42930</v>
      </c>
      <c r="C22" s="19" t="s">
        <v>695</v>
      </c>
      <c r="D22" s="111">
        <v>3450</v>
      </c>
      <c r="E22" s="19" t="s">
        <v>8</v>
      </c>
      <c r="F22" s="20">
        <v>715</v>
      </c>
      <c r="G22" s="22" t="s">
        <v>717</v>
      </c>
      <c r="I22" s="16" t="s">
        <v>253</v>
      </c>
      <c r="J22" s="16" t="s">
        <v>66</v>
      </c>
      <c r="K22" s="16" t="s">
        <v>12</v>
      </c>
      <c r="L22" s="16" t="s">
        <v>190</v>
      </c>
    </row>
    <row r="23" spans="1:12" s="16" customFormat="1" x14ac:dyDescent="0.25">
      <c r="A23" s="17">
        <v>233</v>
      </c>
      <c r="B23" s="18">
        <v>42933</v>
      </c>
      <c r="C23" s="19" t="s">
        <v>696</v>
      </c>
      <c r="D23" s="111">
        <v>3600</v>
      </c>
      <c r="E23" s="19" t="s">
        <v>8</v>
      </c>
      <c r="F23" s="20">
        <v>715</v>
      </c>
      <c r="G23" s="22"/>
      <c r="I23" s="16" t="s">
        <v>442</v>
      </c>
      <c r="J23" s="16" t="s">
        <v>378</v>
      </c>
      <c r="K23" s="16" t="s">
        <v>22</v>
      </c>
      <c r="L23" s="16" t="s">
        <v>368</v>
      </c>
    </row>
    <row r="24" spans="1:12" s="16" customFormat="1" x14ac:dyDescent="0.25">
      <c r="A24" s="17">
        <v>234</v>
      </c>
      <c r="B24" s="18">
        <v>42933</v>
      </c>
      <c r="C24" s="19" t="s">
        <v>697</v>
      </c>
      <c r="D24" s="111">
        <v>3600</v>
      </c>
      <c r="E24" s="19" t="s">
        <v>8</v>
      </c>
      <c r="F24" s="20">
        <v>715</v>
      </c>
      <c r="G24" s="22"/>
      <c r="I24" s="16" t="s">
        <v>442</v>
      </c>
      <c r="J24" s="16" t="s">
        <v>369</v>
      </c>
      <c r="K24" s="16" t="s">
        <v>736</v>
      </c>
      <c r="L24" s="16" t="s">
        <v>544</v>
      </c>
    </row>
    <row r="25" spans="1:12" s="16" customFormat="1" x14ac:dyDescent="0.25">
      <c r="A25" s="17">
        <v>253</v>
      </c>
      <c r="B25" s="18">
        <v>42934</v>
      </c>
      <c r="C25" s="19" t="s">
        <v>698</v>
      </c>
      <c r="D25" s="111">
        <v>3822.5</v>
      </c>
      <c r="E25" s="19" t="s">
        <v>8</v>
      </c>
      <c r="F25" s="20">
        <v>715</v>
      </c>
      <c r="G25" s="22" t="s">
        <v>721</v>
      </c>
      <c r="I25" s="16" t="s">
        <v>442</v>
      </c>
      <c r="J25" s="16" t="s">
        <v>357</v>
      </c>
      <c r="K25" s="16" t="s">
        <v>358</v>
      </c>
      <c r="L25" s="16" t="s">
        <v>71</v>
      </c>
    </row>
    <row r="26" spans="1:12" s="16" customFormat="1" x14ac:dyDescent="0.25">
      <c r="A26" s="17">
        <v>254</v>
      </c>
      <c r="B26" s="18">
        <v>42934</v>
      </c>
      <c r="C26" s="19" t="s">
        <v>699</v>
      </c>
      <c r="D26" s="111">
        <v>3650</v>
      </c>
      <c r="E26" s="19" t="s">
        <v>8</v>
      </c>
      <c r="F26" s="20">
        <v>715</v>
      </c>
      <c r="G26" s="22" t="s">
        <v>722</v>
      </c>
      <c r="I26" s="16" t="s">
        <v>442</v>
      </c>
      <c r="J26" s="16" t="s">
        <v>357</v>
      </c>
      <c r="K26" s="16" t="s">
        <v>358</v>
      </c>
      <c r="L26" s="16" t="s">
        <v>71</v>
      </c>
    </row>
    <row r="27" spans="1:12" s="16" customFormat="1" x14ac:dyDescent="0.25">
      <c r="A27" s="17">
        <v>319</v>
      </c>
      <c r="B27" s="18">
        <v>42937</v>
      </c>
      <c r="C27" s="19" t="s">
        <v>700</v>
      </c>
      <c r="D27" s="111">
        <v>7372.5</v>
      </c>
      <c r="E27" s="19" t="s">
        <v>8</v>
      </c>
      <c r="F27" s="20">
        <v>715</v>
      </c>
      <c r="G27" s="22"/>
      <c r="I27" s="16" t="s">
        <v>94</v>
      </c>
      <c r="J27" s="16" t="s">
        <v>57</v>
      </c>
      <c r="K27" s="16" t="s">
        <v>263</v>
      </c>
      <c r="L27" s="16" t="s">
        <v>547</v>
      </c>
    </row>
    <row r="28" spans="1:12" x14ac:dyDescent="0.25">
      <c r="A28" s="1">
        <v>339</v>
      </c>
      <c r="B28" s="2">
        <v>42940</v>
      </c>
      <c r="C28" s="3" t="s">
        <v>701</v>
      </c>
      <c r="D28" s="110">
        <v>3200</v>
      </c>
      <c r="E28" s="3" t="s">
        <v>8</v>
      </c>
      <c r="F28" s="4">
        <v>715</v>
      </c>
      <c r="G28" s="6"/>
    </row>
    <row r="29" spans="1:12" x14ac:dyDescent="0.25">
      <c r="A29" s="1">
        <v>340</v>
      </c>
      <c r="B29" s="2">
        <v>42940</v>
      </c>
      <c r="C29" s="3" t="s">
        <v>702</v>
      </c>
      <c r="D29" s="110">
        <v>3450</v>
      </c>
      <c r="E29" s="3" t="s">
        <v>8</v>
      </c>
      <c r="F29" s="4">
        <v>715</v>
      </c>
      <c r="G29" s="6"/>
    </row>
    <row r="30" spans="1:12" s="16" customFormat="1" x14ac:dyDescent="0.25">
      <c r="A30" s="17">
        <v>374</v>
      </c>
      <c r="B30" s="18">
        <v>42942</v>
      </c>
      <c r="C30" s="19" t="s">
        <v>703</v>
      </c>
      <c r="D30" s="111">
        <v>680</v>
      </c>
      <c r="E30" s="19" t="s">
        <v>8</v>
      </c>
      <c r="F30" s="20">
        <v>715</v>
      </c>
      <c r="G30" s="22" t="s">
        <v>726</v>
      </c>
      <c r="I30" s="16" t="s">
        <v>94</v>
      </c>
      <c r="J30" s="16" t="s">
        <v>727</v>
      </c>
      <c r="K30" s="16" t="s">
        <v>728</v>
      </c>
      <c r="L30" s="16" t="s">
        <v>729</v>
      </c>
    </row>
    <row r="31" spans="1:12" s="16" customFormat="1" x14ac:dyDescent="0.25">
      <c r="A31" s="17">
        <v>390</v>
      </c>
      <c r="B31" s="18">
        <v>42943</v>
      </c>
      <c r="C31" s="19" t="s">
        <v>685</v>
      </c>
      <c r="D31" s="111">
        <v>3243</v>
      </c>
      <c r="E31" s="19" t="s">
        <v>8</v>
      </c>
      <c r="F31" s="20">
        <v>715</v>
      </c>
      <c r="G31" s="22" t="s">
        <v>686</v>
      </c>
      <c r="I31" s="16" t="s">
        <v>442</v>
      </c>
      <c r="J31" s="16" t="s">
        <v>430</v>
      </c>
      <c r="K31" s="16" t="s">
        <v>545</v>
      </c>
      <c r="L31" s="16" t="s">
        <v>546</v>
      </c>
    </row>
    <row r="32" spans="1:12" s="16" customFormat="1" x14ac:dyDescent="0.25">
      <c r="A32" s="17">
        <v>396</v>
      </c>
      <c r="B32" s="18">
        <v>42943</v>
      </c>
      <c r="C32" s="19" t="s">
        <v>704</v>
      </c>
      <c r="D32" s="111">
        <v>3600</v>
      </c>
      <c r="E32" s="19" t="s">
        <v>8</v>
      </c>
      <c r="F32" s="20">
        <v>715</v>
      </c>
      <c r="G32" s="22" t="s">
        <v>718</v>
      </c>
      <c r="I32" s="16" t="s">
        <v>253</v>
      </c>
      <c r="J32" s="16" t="s">
        <v>258</v>
      </c>
      <c r="K32" s="16" t="s">
        <v>259</v>
      </c>
      <c r="L32" s="16" t="s">
        <v>260</v>
      </c>
    </row>
    <row r="33" spans="1:12" s="16" customFormat="1" x14ac:dyDescent="0.25">
      <c r="A33" s="17">
        <v>407</v>
      </c>
      <c r="B33" s="18">
        <v>42943</v>
      </c>
      <c r="C33" s="19" t="s">
        <v>705</v>
      </c>
      <c r="D33" s="111">
        <v>3450</v>
      </c>
      <c r="E33" s="19" t="s">
        <v>8</v>
      </c>
      <c r="F33" s="20">
        <v>715</v>
      </c>
      <c r="G33" s="22" t="s">
        <v>719</v>
      </c>
      <c r="I33" s="16" t="s">
        <v>94</v>
      </c>
      <c r="J33" s="16" t="s">
        <v>185</v>
      </c>
      <c r="K33" s="16" t="s">
        <v>186</v>
      </c>
      <c r="L33" s="16" t="s">
        <v>64</v>
      </c>
    </row>
    <row r="34" spans="1:12" s="16" customFormat="1" x14ac:dyDescent="0.25">
      <c r="A34" s="17">
        <v>410</v>
      </c>
      <c r="B34" s="18">
        <v>42944</v>
      </c>
      <c r="C34" s="19" t="s">
        <v>706</v>
      </c>
      <c r="D34" s="111">
        <v>3450</v>
      </c>
      <c r="E34" s="19" t="s">
        <v>8</v>
      </c>
      <c r="F34" s="20">
        <v>715</v>
      </c>
      <c r="G34" s="22" t="s">
        <v>720</v>
      </c>
      <c r="I34" s="16" t="s">
        <v>94</v>
      </c>
      <c r="J34" s="16" t="s">
        <v>187</v>
      </c>
      <c r="K34" s="16" t="s">
        <v>66</v>
      </c>
      <c r="L34" s="16" t="s">
        <v>188</v>
      </c>
    </row>
    <row r="35" spans="1:12" s="16" customFormat="1" x14ac:dyDescent="0.25">
      <c r="A35" s="17">
        <v>417</v>
      </c>
      <c r="B35" s="18">
        <v>42944</v>
      </c>
      <c r="C35" s="19" t="s">
        <v>707</v>
      </c>
      <c r="D35" s="111">
        <v>3600</v>
      </c>
      <c r="E35" s="19" t="s">
        <v>8</v>
      </c>
      <c r="F35" s="20">
        <v>715</v>
      </c>
      <c r="G35" s="22"/>
      <c r="I35" s="16" t="s">
        <v>442</v>
      </c>
      <c r="J35" s="16" t="s">
        <v>66</v>
      </c>
      <c r="K35" s="16" t="s">
        <v>734</v>
      </c>
    </row>
    <row r="36" spans="1:12" s="16" customFormat="1" x14ac:dyDescent="0.25">
      <c r="A36" s="17">
        <v>461</v>
      </c>
      <c r="B36" s="18">
        <v>42947</v>
      </c>
      <c r="C36" s="19" t="s">
        <v>708</v>
      </c>
      <c r="D36" s="111">
        <v>3600</v>
      </c>
      <c r="E36" s="19" t="s">
        <v>8</v>
      </c>
      <c r="F36" s="20">
        <v>715</v>
      </c>
      <c r="G36" s="22" t="s">
        <v>731</v>
      </c>
      <c r="I36" s="16" t="s">
        <v>253</v>
      </c>
      <c r="J36" s="16" t="s">
        <v>638</v>
      </c>
      <c r="K36" s="16" t="s">
        <v>637</v>
      </c>
      <c r="L36" s="16" t="s">
        <v>639</v>
      </c>
    </row>
    <row r="37" spans="1:12" x14ac:dyDescent="0.25">
      <c r="A37" s="1"/>
      <c r="B37" s="2"/>
      <c r="C37" s="5" t="s">
        <v>7</v>
      </c>
      <c r="D37" s="49">
        <f>SUM(D6:D36)</f>
        <v>107806.5</v>
      </c>
      <c r="E37" s="3"/>
      <c r="F37" s="6"/>
      <c r="G37" s="4"/>
    </row>
    <row r="40" spans="1:12" x14ac:dyDescent="0.25">
      <c r="C40" s="107" t="s">
        <v>44</v>
      </c>
    </row>
    <row r="41" spans="1:12" x14ac:dyDescent="0.25">
      <c r="B41" s="80">
        <v>42916</v>
      </c>
      <c r="C41" t="s">
        <v>715</v>
      </c>
      <c r="D41" s="84">
        <v>1770</v>
      </c>
      <c r="G41" s="6" t="s">
        <v>716</v>
      </c>
    </row>
    <row r="42" spans="1:12" x14ac:dyDescent="0.25">
      <c r="B42" s="80">
        <v>42928</v>
      </c>
      <c r="C42" t="s">
        <v>733</v>
      </c>
      <c r="D42" s="84">
        <v>3450</v>
      </c>
    </row>
    <row r="43" spans="1:12" x14ac:dyDescent="0.25">
      <c r="D43" s="94">
        <f>SUM(D41:D42)</f>
        <v>5220</v>
      </c>
    </row>
  </sheetData>
  <sortState ref="A7:G37">
    <sortCondition ref="A7:A37"/>
  </sortState>
  <mergeCells count="2">
    <mergeCell ref="A1:E1"/>
    <mergeCell ref="A2:E2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T38"/>
  <sheetViews>
    <sheetView topLeftCell="A2" workbookViewId="0">
      <selection activeCell="E16" sqref="E16"/>
    </sheetView>
  </sheetViews>
  <sheetFormatPr baseColWidth="10" defaultRowHeight="15" x14ac:dyDescent="0.25"/>
  <cols>
    <col min="3" max="3" width="30.42578125" bestFit="1" customWidth="1"/>
    <col min="4" max="4" width="11.5703125" bestFit="1" customWidth="1"/>
    <col min="5" max="5" width="24.28515625" bestFit="1" customWidth="1"/>
  </cols>
  <sheetData>
    <row r="3" spans="3:20" ht="15.75" x14ac:dyDescent="0.3">
      <c r="C3" s="24"/>
      <c r="D3" s="24"/>
      <c r="E3" s="24"/>
      <c r="F3" s="24"/>
      <c r="G3" s="23"/>
      <c r="H3" s="23"/>
      <c r="I3" s="23"/>
      <c r="J3" s="23"/>
    </row>
    <row r="4" spans="3:20" ht="20.25" x14ac:dyDescent="0.35">
      <c r="C4" s="24"/>
      <c r="D4" s="162" t="s">
        <v>39</v>
      </c>
      <c r="E4" s="162"/>
      <c r="F4" s="162"/>
      <c r="G4" s="23"/>
      <c r="H4" s="23"/>
      <c r="I4" s="23"/>
      <c r="J4" s="23"/>
    </row>
    <row r="5" spans="3:20" ht="20.25" x14ac:dyDescent="0.35">
      <c r="C5" s="24"/>
      <c r="D5" s="162" t="s">
        <v>40</v>
      </c>
      <c r="E5" s="162"/>
      <c r="F5" s="162"/>
      <c r="G5" s="23"/>
      <c r="H5" s="23"/>
      <c r="I5" s="23"/>
      <c r="J5" s="23"/>
    </row>
    <row r="6" spans="3:20" ht="20.25" x14ac:dyDescent="0.35">
      <c r="C6" s="24"/>
      <c r="D6" s="163" t="s">
        <v>737</v>
      </c>
      <c r="E6" s="163"/>
      <c r="F6" s="163"/>
      <c r="G6" s="23"/>
      <c r="H6" s="23"/>
      <c r="I6" s="23"/>
      <c r="J6" s="23"/>
    </row>
    <row r="7" spans="3:20" x14ac:dyDescent="0.25">
      <c r="C7" s="23"/>
      <c r="D7" s="23"/>
      <c r="E7" s="27"/>
      <c r="F7" s="23"/>
      <c r="G7" s="23"/>
      <c r="H7" s="23"/>
      <c r="I7" s="23"/>
      <c r="J7" s="23"/>
    </row>
    <row r="8" spans="3:20" x14ac:dyDescent="0.25">
      <c r="C8" s="29" t="s">
        <v>3</v>
      </c>
      <c r="D8" s="30" t="s">
        <v>41</v>
      </c>
      <c r="E8" s="28"/>
      <c r="F8" s="25"/>
      <c r="G8" s="28"/>
      <c r="H8" s="127" t="s">
        <v>897</v>
      </c>
      <c r="I8" s="23"/>
      <c r="J8" s="31"/>
    </row>
    <row r="9" spans="3:20" x14ac:dyDescent="0.25">
      <c r="C9" s="25" t="s">
        <v>199</v>
      </c>
      <c r="D9" s="26">
        <v>0</v>
      </c>
      <c r="E9" s="32"/>
      <c r="F9" s="33"/>
      <c r="G9" s="109"/>
      <c r="H9" s="124"/>
      <c r="I9" s="103"/>
      <c r="J9" s="23"/>
      <c r="K9" s="80"/>
      <c r="L9" s="25"/>
      <c r="M9" s="26"/>
      <c r="N9" s="32"/>
      <c r="O9" s="33"/>
      <c r="P9" s="32"/>
      <c r="Q9" s="33"/>
      <c r="R9" s="23"/>
      <c r="S9" s="23"/>
    </row>
    <row r="10" spans="3:20" x14ac:dyDescent="0.25">
      <c r="C10" s="25" t="s">
        <v>194</v>
      </c>
      <c r="D10" s="26">
        <v>0</v>
      </c>
      <c r="E10" s="32"/>
      <c r="F10" s="33"/>
      <c r="G10" s="109"/>
      <c r="H10" s="124"/>
      <c r="I10" s="23"/>
      <c r="J10" s="103"/>
      <c r="K10" s="80"/>
      <c r="L10" s="25"/>
      <c r="M10" s="26"/>
      <c r="N10" s="32"/>
      <c r="O10" s="33"/>
    </row>
    <row r="11" spans="3:20" x14ac:dyDescent="0.25">
      <c r="C11" s="25" t="s">
        <v>665</v>
      </c>
      <c r="D11" s="26">
        <v>13700</v>
      </c>
      <c r="E11" s="32" t="s">
        <v>739</v>
      </c>
      <c r="F11" s="33" t="s">
        <v>664</v>
      </c>
      <c r="G11" t="s">
        <v>666</v>
      </c>
      <c r="H11" s="124">
        <v>2</v>
      </c>
      <c r="I11" s="123"/>
      <c r="J11" s="103"/>
    </row>
    <row r="12" spans="3:20" x14ac:dyDescent="0.25">
      <c r="C12" s="34" t="s">
        <v>7</v>
      </c>
      <c r="D12" s="45">
        <f>SUM(D9:D11)</f>
        <v>13700</v>
      </c>
      <c r="E12" s="32"/>
      <c r="F12" s="23"/>
      <c r="G12" s="23"/>
      <c r="H12" s="127"/>
      <c r="I12" s="23"/>
      <c r="J12" s="23"/>
      <c r="L12" s="25"/>
      <c r="M12" s="26"/>
      <c r="N12" s="104"/>
      <c r="O12" s="33"/>
      <c r="P12" s="32"/>
      <c r="Q12" s="33"/>
      <c r="R12" s="23"/>
      <c r="S12" s="103"/>
      <c r="T12" s="80"/>
    </row>
    <row r="13" spans="3:20" x14ac:dyDescent="0.25">
      <c r="L13" s="25"/>
      <c r="M13" s="26"/>
      <c r="N13" s="32"/>
      <c r="O13" s="33"/>
      <c r="Q13" s="33"/>
      <c r="R13" s="103"/>
      <c r="S13" s="103"/>
    </row>
    <row r="15" spans="3:20" x14ac:dyDescent="0.25">
      <c r="C15" s="23"/>
      <c r="D15" s="23"/>
      <c r="E15" s="23"/>
      <c r="F15" s="23"/>
      <c r="G15" s="35"/>
      <c r="H15" s="23"/>
      <c r="I15" s="23"/>
      <c r="J15" s="23"/>
    </row>
    <row r="16" spans="3:20" x14ac:dyDescent="0.25">
      <c r="C16" s="34" t="s">
        <v>42</v>
      </c>
      <c r="D16" s="23"/>
      <c r="E16" s="23"/>
      <c r="F16" s="23"/>
      <c r="G16" s="23"/>
      <c r="H16" s="23"/>
      <c r="I16" s="23"/>
      <c r="J16" s="23"/>
    </row>
    <row r="17" spans="2:15" x14ac:dyDescent="0.25">
      <c r="C17" s="36" t="s">
        <v>668</v>
      </c>
      <c r="D17" s="94">
        <f>'JULIO '!D37</f>
        <v>107806.5</v>
      </c>
      <c r="E17" s="26"/>
      <c r="F17" s="26"/>
      <c r="G17" s="23"/>
      <c r="H17" s="23"/>
      <c r="I17" s="23"/>
      <c r="J17" s="23"/>
    </row>
    <row r="18" spans="2:15" x14ac:dyDescent="0.25">
      <c r="B18" s="25" t="s">
        <v>43</v>
      </c>
      <c r="C18" s="36" t="s">
        <v>44</v>
      </c>
      <c r="D18" s="26">
        <f>'JULIO '!D43</f>
        <v>5220</v>
      </c>
      <c r="E18" s="26"/>
      <c r="F18" s="26"/>
      <c r="G18" s="23"/>
      <c r="H18" s="23"/>
      <c r="I18" s="23"/>
      <c r="J18" s="23"/>
      <c r="K18" s="23"/>
      <c r="L18" s="23"/>
      <c r="M18" s="23"/>
      <c r="N18" s="23"/>
      <c r="O18" s="23"/>
    </row>
    <row r="19" spans="2:15" x14ac:dyDescent="0.25">
      <c r="B19" s="25" t="s">
        <v>45</v>
      </c>
      <c r="C19" s="36" t="s">
        <v>738</v>
      </c>
      <c r="D19" s="26">
        <f>'JULIO '!D19+'JULIO '!D20+'JULIO '!D21</f>
        <v>4000</v>
      </c>
      <c r="E19" s="32"/>
      <c r="F19" s="32"/>
      <c r="G19" s="23"/>
      <c r="H19" s="23"/>
      <c r="I19" s="23"/>
      <c r="J19" s="23"/>
      <c r="K19" s="23"/>
      <c r="L19" s="23"/>
      <c r="M19" s="23"/>
      <c r="N19" s="23"/>
      <c r="O19" s="23"/>
    </row>
    <row r="20" spans="2:15" x14ac:dyDescent="0.25">
      <c r="B20" s="23"/>
      <c r="C20" s="34" t="s">
        <v>7</v>
      </c>
      <c r="D20" s="46">
        <f>D17+D18-D19</f>
        <v>109026.5</v>
      </c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</row>
    <row r="22" spans="2:15" ht="16.5" x14ac:dyDescent="0.3">
      <c r="B22" s="23"/>
      <c r="C22" s="34" t="s">
        <v>46</v>
      </c>
      <c r="D22" s="46">
        <f>D20-D12</f>
        <v>95326.5</v>
      </c>
      <c r="E22" s="38"/>
      <c r="F22" s="23"/>
      <c r="G22" s="23"/>
      <c r="H22" s="23"/>
      <c r="I22" s="23"/>
      <c r="J22" s="23"/>
      <c r="K22" s="23"/>
      <c r="L22" s="23"/>
      <c r="M22" s="23"/>
      <c r="N22" s="23"/>
      <c r="O22" s="23"/>
    </row>
    <row r="23" spans="2:15" x14ac:dyDescent="0.25">
      <c r="B23" s="23"/>
      <c r="C23" s="25" t="s">
        <v>47</v>
      </c>
      <c r="D23" s="46">
        <f>+D22*0.16</f>
        <v>15252.24</v>
      </c>
      <c r="E23" s="23"/>
      <c r="F23" s="32"/>
      <c r="G23" s="23"/>
      <c r="H23" s="23"/>
      <c r="I23" s="23"/>
      <c r="J23" s="23"/>
      <c r="K23" s="23"/>
      <c r="L23" s="23"/>
      <c r="M23" s="23"/>
      <c r="N23" s="23"/>
      <c r="O23" s="23"/>
    </row>
    <row r="24" spans="2:15" x14ac:dyDescent="0.25">
      <c r="B24" s="23"/>
      <c r="C24" s="25" t="s">
        <v>48</v>
      </c>
      <c r="D24" s="46">
        <f>+D22+D23</f>
        <v>110578.74</v>
      </c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</row>
    <row r="25" spans="2:15" x14ac:dyDescent="0.25">
      <c r="B25" s="23"/>
      <c r="C25" s="23"/>
      <c r="D25" s="37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</row>
    <row r="26" spans="2:15" x14ac:dyDescent="0.25">
      <c r="B26" s="23"/>
      <c r="C26" s="36"/>
      <c r="D26" s="37"/>
      <c r="E26" s="26"/>
      <c r="F26" s="26"/>
      <c r="G26" s="23"/>
      <c r="H26" s="23"/>
      <c r="I26" s="23"/>
      <c r="J26" s="23"/>
      <c r="K26" s="23"/>
      <c r="L26" s="23"/>
      <c r="M26" s="23"/>
      <c r="N26" s="23"/>
      <c r="O26" s="23"/>
    </row>
    <row r="27" spans="2:15" x14ac:dyDescent="0.25">
      <c r="B27" s="23"/>
      <c r="C27" s="25" t="s">
        <v>49</v>
      </c>
      <c r="D27" s="46">
        <f>+D24+D26</f>
        <v>110578.74</v>
      </c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</row>
    <row r="28" spans="2:15" x14ac:dyDescent="0.25">
      <c r="B28" s="23"/>
      <c r="C28" s="23"/>
      <c r="D28" s="37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</row>
    <row r="32" spans="2:15" x14ac:dyDescent="0.25">
      <c r="B32" s="23"/>
      <c r="C32" s="25"/>
      <c r="D32" s="26"/>
      <c r="E32" s="23"/>
      <c r="F32" s="23"/>
      <c r="G32" s="26"/>
      <c r="H32" s="23"/>
      <c r="I32" s="23"/>
      <c r="J32" s="23"/>
      <c r="K32" s="23"/>
      <c r="L32" s="23"/>
      <c r="M32" s="23"/>
      <c r="N32" s="23"/>
      <c r="O32" s="23"/>
    </row>
    <row r="33" spans="2:16" x14ac:dyDescent="0.25">
      <c r="B33" s="23"/>
      <c r="C33" s="25"/>
      <c r="D33" s="41"/>
      <c r="E33" s="25"/>
      <c r="F33" s="25"/>
      <c r="G33" s="44"/>
      <c r="H33" s="23"/>
      <c r="I33" s="23"/>
      <c r="J33" s="23"/>
      <c r="K33" s="23"/>
      <c r="L33" s="23"/>
      <c r="M33" s="23"/>
      <c r="N33" s="23"/>
      <c r="O33" s="23"/>
    </row>
    <row r="34" spans="2:16" x14ac:dyDescent="0.25">
      <c r="C34" s="25"/>
      <c r="D34" s="26"/>
      <c r="E34" s="25"/>
      <c r="F34" s="25"/>
      <c r="G34" s="44"/>
      <c r="H34" s="23"/>
      <c r="I34" s="23"/>
      <c r="J34" s="23"/>
      <c r="K34" s="23"/>
      <c r="L34" s="23"/>
      <c r="M34" s="23"/>
      <c r="N34" s="23"/>
      <c r="O34" s="23"/>
      <c r="P34" s="23"/>
    </row>
    <row r="35" spans="2:16" x14ac:dyDescent="0.25">
      <c r="C35" s="25"/>
      <c r="D35" s="41"/>
      <c r="E35" s="25"/>
      <c r="F35" s="25"/>
      <c r="G35" s="44"/>
      <c r="H35" s="23"/>
      <c r="I35" s="23"/>
      <c r="J35" s="23"/>
      <c r="K35" s="23"/>
      <c r="L35" s="23"/>
      <c r="M35" s="23"/>
      <c r="N35" s="23"/>
      <c r="O35" s="23"/>
      <c r="P35" s="23"/>
    </row>
    <row r="36" spans="2:16" x14ac:dyDescent="0.25">
      <c r="C36" s="25"/>
      <c r="D36" s="42"/>
      <c r="E36" s="42"/>
      <c r="F36" s="25"/>
      <c r="G36" s="39"/>
      <c r="H36" s="23"/>
      <c r="I36" s="23"/>
      <c r="J36" s="23"/>
      <c r="K36" s="23"/>
      <c r="L36" s="23"/>
      <c r="M36" s="23"/>
      <c r="N36" s="23"/>
      <c r="O36" s="23"/>
      <c r="P36" s="23"/>
    </row>
    <row r="37" spans="2:16" x14ac:dyDescent="0.25">
      <c r="C37" s="25"/>
      <c r="D37" s="42"/>
      <c r="E37" s="42"/>
      <c r="F37" s="25"/>
      <c r="G37" s="40"/>
      <c r="H37" s="23"/>
      <c r="I37" s="23"/>
      <c r="J37" s="23"/>
      <c r="K37" s="23"/>
      <c r="L37" s="23"/>
      <c r="M37" s="23"/>
      <c r="N37" s="23"/>
      <c r="O37" s="23"/>
      <c r="P37" s="23"/>
    </row>
    <row r="38" spans="2:16" x14ac:dyDescent="0.25">
      <c r="C38" s="25"/>
      <c r="D38" s="26"/>
      <c r="E38" s="4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</row>
  </sheetData>
  <mergeCells count="3">
    <mergeCell ref="D4:F4"/>
    <mergeCell ref="D5:F5"/>
    <mergeCell ref="D6:F6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72"/>
  <sheetViews>
    <sheetView topLeftCell="A49" workbookViewId="0">
      <selection activeCell="B61" sqref="B61:D62"/>
    </sheetView>
  </sheetViews>
  <sheetFormatPr baseColWidth="10" defaultRowHeight="15" x14ac:dyDescent="0.25"/>
  <cols>
    <col min="3" max="3" width="56.7109375" customWidth="1"/>
    <col min="4" max="4" width="12.5703125" bestFit="1" customWidth="1"/>
    <col min="12" max="12" width="17.28515625" customWidth="1"/>
  </cols>
  <sheetData>
    <row r="1" spans="1:12" x14ac:dyDescent="0.25">
      <c r="A1" s="161" t="s">
        <v>0</v>
      </c>
      <c r="B1" s="161"/>
      <c r="C1" s="161"/>
      <c r="D1" s="161"/>
      <c r="E1" s="161"/>
      <c r="F1" s="9"/>
    </row>
    <row r="2" spans="1:12" x14ac:dyDescent="0.25">
      <c r="A2" s="161" t="s">
        <v>1045</v>
      </c>
      <c r="B2" s="161"/>
      <c r="C2" s="161"/>
      <c r="D2" s="161"/>
      <c r="E2" s="161"/>
      <c r="F2" s="9"/>
    </row>
    <row r="3" spans="1:12" x14ac:dyDescent="0.25">
      <c r="A3" s="10"/>
      <c r="B3" s="11"/>
      <c r="C3" s="7"/>
      <c r="D3" s="11"/>
      <c r="E3" s="7"/>
      <c r="F3" s="9"/>
    </row>
    <row r="4" spans="1:12" x14ac:dyDescent="0.25">
      <c r="A4" s="61" t="s">
        <v>846</v>
      </c>
      <c r="B4" s="11"/>
      <c r="C4" s="7"/>
      <c r="D4" s="11"/>
      <c r="E4" s="7"/>
      <c r="F4" s="9"/>
    </row>
    <row r="5" spans="1:12" x14ac:dyDescent="0.25">
      <c r="A5" s="12" t="s">
        <v>1</v>
      </c>
      <c r="B5" s="13" t="s">
        <v>2</v>
      </c>
      <c r="C5" s="13" t="s">
        <v>3</v>
      </c>
      <c r="D5" s="14" t="s">
        <v>4</v>
      </c>
      <c r="E5" s="15" t="s">
        <v>5</v>
      </c>
      <c r="F5" s="13" t="s">
        <v>6</v>
      </c>
      <c r="G5" s="13" t="s">
        <v>9</v>
      </c>
    </row>
    <row r="6" spans="1:12" s="16" customFormat="1" x14ac:dyDescent="0.25">
      <c r="A6" s="17">
        <v>5</v>
      </c>
      <c r="B6" s="18">
        <v>42948</v>
      </c>
      <c r="C6" s="19" t="s">
        <v>750</v>
      </c>
      <c r="D6" s="50">
        <v>3243</v>
      </c>
      <c r="E6" s="19" t="s">
        <v>8</v>
      </c>
      <c r="F6" s="20">
        <v>715</v>
      </c>
      <c r="G6" s="21" t="s">
        <v>751</v>
      </c>
      <c r="I6" s="16" t="s">
        <v>813</v>
      </c>
      <c r="J6" s="16" t="s">
        <v>100</v>
      </c>
      <c r="K6" s="16" t="s">
        <v>22</v>
      </c>
      <c r="L6" s="16" t="s">
        <v>95</v>
      </c>
    </row>
    <row r="7" spans="1:12" s="16" customFormat="1" x14ac:dyDescent="0.25">
      <c r="A7" s="17">
        <v>6</v>
      </c>
      <c r="B7" s="18">
        <v>42948</v>
      </c>
      <c r="C7" s="19" t="s">
        <v>748</v>
      </c>
      <c r="D7" s="50">
        <v>3243</v>
      </c>
      <c r="E7" s="19" t="s">
        <v>8</v>
      </c>
      <c r="F7" s="20">
        <v>715</v>
      </c>
      <c r="G7" s="21" t="s">
        <v>749</v>
      </c>
      <c r="I7" s="16" t="s">
        <v>813</v>
      </c>
      <c r="J7" s="16" t="s">
        <v>87</v>
      </c>
      <c r="K7" s="16" t="s">
        <v>88</v>
      </c>
      <c r="L7" s="16" t="s">
        <v>189</v>
      </c>
    </row>
    <row r="8" spans="1:12" s="16" customFormat="1" x14ac:dyDescent="0.25">
      <c r="A8" s="17">
        <v>13</v>
      </c>
      <c r="B8" s="18">
        <v>42948</v>
      </c>
      <c r="C8" s="19" t="s">
        <v>740</v>
      </c>
      <c r="D8" s="50">
        <v>3820</v>
      </c>
      <c r="E8" s="19" t="s">
        <v>8</v>
      </c>
      <c r="F8" s="20">
        <v>715</v>
      </c>
      <c r="G8" s="21" t="s">
        <v>741</v>
      </c>
      <c r="I8" s="16" t="s">
        <v>811</v>
      </c>
      <c r="J8" s="16" t="s">
        <v>70</v>
      </c>
      <c r="K8" s="16" t="s">
        <v>426</v>
      </c>
      <c r="L8" s="16" t="s">
        <v>71</v>
      </c>
    </row>
    <row r="9" spans="1:12" s="16" customFormat="1" x14ac:dyDescent="0.25">
      <c r="A9" s="17">
        <v>34</v>
      </c>
      <c r="B9" s="18">
        <v>42949</v>
      </c>
      <c r="C9" s="19" t="s">
        <v>778</v>
      </c>
      <c r="D9" s="50">
        <v>3250</v>
      </c>
      <c r="E9" s="19" t="s">
        <v>8</v>
      </c>
      <c r="F9" s="20">
        <v>715</v>
      </c>
      <c r="G9" s="21"/>
      <c r="I9" s="16" t="s">
        <v>69</v>
      </c>
      <c r="J9" s="16" t="s">
        <v>78</v>
      </c>
      <c r="K9" s="16" t="s">
        <v>31</v>
      </c>
      <c r="L9" s="16" t="s">
        <v>79</v>
      </c>
    </row>
    <row r="10" spans="1:12" s="16" customFormat="1" x14ac:dyDescent="0.25">
      <c r="A10" s="17">
        <v>36</v>
      </c>
      <c r="B10" s="18">
        <v>42949</v>
      </c>
      <c r="C10" s="19" t="s">
        <v>742</v>
      </c>
      <c r="D10" s="50">
        <v>3772.5</v>
      </c>
      <c r="E10" s="19" t="s">
        <v>8</v>
      </c>
      <c r="F10" s="20">
        <v>715</v>
      </c>
      <c r="G10" s="21" t="s">
        <v>743</v>
      </c>
      <c r="I10" s="16" t="s">
        <v>813</v>
      </c>
      <c r="J10" s="16" t="s">
        <v>727</v>
      </c>
      <c r="K10" s="16" t="s">
        <v>728</v>
      </c>
      <c r="L10" s="16" t="s">
        <v>729</v>
      </c>
    </row>
    <row r="11" spans="1:12" s="16" customFormat="1" x14ac:dyDescent="0.25">
      <c r="A11" s="17">
        <v>58</v>
      </c>
      <c r="B11" s="18">
        <v>42950</v>
      </c>
      <c r="C11" s="19" t="s">
        <v>779</v>
      </c>
      <c r="D11" s="50">
        <v>3255</v>
      </c>
      <c r="E11" s="19" t="s">
        <v>8</v>
      </c>
      <c r="F11" s="20">
        <v>715</v>
      </c>
      <c r="G11" s="21"/>
      <c r="I11" s="16" t="s">
        <v>811</v>
      </c>
      <c r="J11" s="16" t="s">
        <v>732</v>
      </c>
      <c r="K11" s="16" t="s">
        <v>34</v>
      </c>
      <c r="L11" s="16" t="s">
        <v>85</v>
      </c>
    </row>
    <row r="12" spans="1:12" s="16" customFormat="1" x14ac:dyDescent="0.25">
      <c r="A12" s="17">
        <v>67</v>
      </c>
      <c r="B12" s="18">
        <v>42950</v>
      </c>
      <c r="C12" s="19" t="s">
        <v>744</v>
      </c>
      <c r="D12" s="50">
        <v>3246</v>
      </c>
      <c r="E12" s="19" t="s">
        <v>8</v>
      </c>
      <c r="F12" s="20">
        <v>715</v>
      </c>
      <c r="G12" s="21" t="s">
        <v>745</v>
      </c>
      <c r="I12" s="16" t="s">
        <v>811</v>
      </c>
      <c r="J12" s="16" t="s">
        <v>80</v>
      </c>
      <c r="K12" s="16" t="s">
        <v>81</v>
      </c>
      <c r="L12" s="16" t="s">
        <v>58</v>
      </c>
    </row>
    <row r="13" spans="1:12" s="16" customFormat="1" x14ac:dyDescent="0.25">
      <c r="A13" s="17">
        <v>86</v>
      </c>
      <c r="B13" s="18">
        <v>42951</v>
      </c>
      <c r="C13" s="19" t="s">
        <v>756</v>
      </c>
      <c r="D13" s="50">
        <v>6486</v>
      </c>
      <c r="E13" s="19" t="s">
        <v>8</v>
      </c>
      <c r="F13" s="20">
        <v>715</v>
      </c>
      <c r="G13" s="21" t="s">
        <v>757</v>
      </c>
      <c r="I13" s="16" t="s">
        <v>818</v>
      </c>
      <c r="J13" s="16" t="s">
        <v>819</v>
      </c>
    </row>
    <row r="14" spans="1:12" s="16" customFormat="1" x14ac:dyDescent="0.25">
      <c r="A14" s="17">
        <v>92</v>
      </c>
      <c r="B14" s="18">
        <v>42951</v>
      </c>
      <c r="C14" s="19" t="s">
        <v>780</v>
      </c>
      <c r="D14" s="50">
        <v>1000</v>
      </c>
      <c r="E14" s="19" t="s">
        <v>8</v>
      </c>
      <c r="F14" s="20">
        <v>715</v>
      </c>
      <c r="G14" s="21"/>
      <c r="I14" s="16" t="s">
        <v>848</v>
      </c>
      <c r="J14" s="16" t="s">
        <v>849</v>
      </c>
      <c r="K14" s="16" t="s">
        <v>34</v>
      </c>
      <c r="L14" s="16" t="s">
        <v>850</v>
      </c>
    </row>
    <row r="15" spans="1:12" s="16" customFormat="1" x14ac:dyDescent="0.25">
      <c r="A15" s="17">
        <v>93</v>
      </c>
      <c r="B15" s="18">
        <v>42951</v>
      </c>
      <c r="C15" s="19" t="s">
        <v>781</v>
      </c>
      <c r="D15" s="50">
        <v>1000</v>
      </c>
      <c r="E15" s="19" t="s">
        <v>8</v>
      </c>
      <c r="F15" s="20">
        <v>715</v>
      </c>
      <c r="G15" s="21"/>
      <c r="I15" s="16" t="s">
        <v>848</v>
      </c>
      <c r="J15" s="16" t="s">
        <v>59</v>
      </c>
      <c r="K15" s="16" t="s">
        <v>851</v>
      </c>
      <c r="L15" s="16" t="s">
        <v>852</v>
      </c>
    </row>
    <row r="16" spans="1:12" s="16" customFormat="1" x14ac:dyDescent="0.25">
      <c r="A16" s="17">
        <v>94</v>
      </c>
      <c r="B16" s="18">
        <v>42951</v>
      </c>
      <c r="C16" s="19" t="s">
        <v>782</v>
      </c>
      <c r="D16" s="50">
        <v>1000</v>
      </c>
      <c r="E16" s="19" t="s">
        <v>8</v>
      </c>
      <c r="F16" s="20">
        <v>715</v>
      </c>
      <c r="G16" s="21"/>
      <c r="I16" s="16" t="s">
        <v>848</v>
      </c>
      <c r="J16" s="16" t="s">
        <v>59</v>
      </c>
      <c r="K16" s="16" t="s">
        <v>851</v>
      </c>
      <c r="L16" s="16" t="s">
        <v>853</v>
      </c>
    </row>
    <row r="17" spans="1:12" s="16" customFormat="1" x14ac:dyDescent="0.25">
      <c r="A17" s="17">
        <v>95</v>
      </c>
      <c r="B17" s="18">
        <v>42951</v>
      </c>
      <c r="C17" s="19" t="s">
        <v>783</v>
      </c>
      <c r="D17" s="50">
        <v>1000</v>
      </c>
      <c r="E17" s="19" t="s">
        <v>8</v>
      </c>
      <c r="F17" s="20">
        <v>715</v>
      </c>
      <c r="G17" s="21"/>
      <c r="I17" s="16" t="s">
        <v>848</v>
      </c>
      <c r="J17" s="16" t="s">
        <v>59</v>
      </c>
      <c r="K17" s="16" t="s">
        <v>428</v>
      </c>
      <c r="L17" s="16" t="s">
        <v>852</v>
      </c>
    </row>
    <row r="18" spans="1:12" s="16" customFormat="1" x14ac:dyDescent="0.25">
      <c r="A18" s="17">
        <v>98</v>
      </c>
      <c r="B18" s="18">
        <v>42951</v>
      </c>
      <c r="C18" s="19" t="s">
        <v>746</v>
      </c>
      <c r="D18" s="50">
        <v>5052.5</v>
      </c>
      <c r="E18" s="19" t="s">
        <v>8</v>
      </c>
      <c r="F18" s="20">
        <v>715</v>
      </c>
      <c r="G18" s="21" t="s">
        <v>747</v>
      </c>
      <c r="I18" s="16" t="s">
        <v>812</v>
      </c>
      <c r="J18" s="16" t="s">
        <v>642</v>
      </c>
      <c r="K18" s="16" t="s">
        <v>14</v>
      </c>
      <c r="L18" s="16" t="s">
        <v>377</v>
      </c>
    </row>
    <row r="19" spans="1:12" s="16" customFormat="1" x14ac:dyDescent="0.25">
      <c r="A19" s="17">
        <v>101</v>
      </c>
      <c r="B19" s="18">
        <v>42951</v>
      </c>
      <c r="C19" s="19" t="s">
        <v>784</v>
      </c>
      <c r="D19" s="50">
        <v>2560</v>
      </c>
      <c r="E19" s="19" t="s">
        <v>8</v>
      </c>
      <c r="F19" s="20">
        <v>715</v>
      </c>
      <c r="G19" s="21"/>
      <c r="I19" s="16" t="s">
        <v>848</v>
      </c>
      <c r="J19" s="16" t="s">
        <v>854</v>
      </c>
      <c r="K19" s="16" t="s">
        <v>855</v>
      </c>
      <c r="L19" s="16" t="s">
        <v>856</v>
      </c>
    </row>
    <row r="20" spans="1:12" s="16" customFormat="1" x14ac:dyDescent="0.25">
      <c r="A20" s="17">
        <v>122</v>
      </c>
      <c r="B20" s="18">
        <v>42954</v>
      </c>
      <c r="C20" s="19" t="s">
        <v>785</v>
      </c>
      <c r="D20" s="50">
        <v>2560</v>
      </c>
      <c r="E20" s="19" t="s">
        <v>8</v>
      </c>
      <c r="F20" s="20">
        <v>715</v>
      </c>
      <c r="G20" s="21"/>
      <c r="I20" s="16" t="s">
        <v>848</v>
      </c>
      <c r="J20" s="16" t="s">
        <v>857</v>
      </c>
      <c r="K20" s="16" t="s">
        <v>858</v>
      </c>
      <c r="L20" s="16" t="s">
        <v>859</v>
      </c>
    </row>
    <row r="21" spans="1:12" s="16" customFormat="1" x14ac:dyDescent="0.25">
      <c r="A21" s="17">
        <v>130</v>
      </c>
      <c r="B21" s="18">
        <v>42955</v>
      </c>
      <c r="C21" s="19" t="s">
        <v>752</v>
      </c>
      <c r="D21" s="50">
        <v>3450</v>
      </c>
      <c r="E21" s="19" t="s">
        <v>8</v>
      </c>
      <c r="F21" s="20">
        <v>715</v>
      </c>
      <c r="G21" s="21" t="s">
        <v>753</v>
      </c>
      <c r="I21" s="16" t="s">
        <v>812</v>
      </c>
      <c r="J21" s="16" t="s">
        <v>815</v>
      </c>
      <c r="K21" s="16" t="s">
        <v>12</v>
      </c>
      <c r="L21" s="16" t="s">
        <v>190</v>
      </c>
    </row>
    <row r="22" spans="1:12" s="16" customFormat="1" x14ac:dyDescent="0.25">
      <c r="A22" s="17">
        <v>140</v>
      </c>
      <c r="B22" s="18">
        <v>42955</v>
      </c>
      <c r="C22" s="19" t="s">
        <v>766</v>
      </c>
      <c r="D22" s="50">
        <v>2560</v>
      </c>
      <c r="E22" s="19" t="s">
        <v>8</v>
      </c>
      <c r="F22" s="20">
        <v>715</v>
      </c>
      <c r="G22" s="21" t="s">
        <v>767</v>
      </c>
      <c r="I22" s="16" t="s">
        <v>848</v>
      </c>
      <c r="J22" s="16" t="s">
        <v>34</v>
      </c>
      <c r="K22" s="16" t="s">
        <v>831</v>
      </c>
      <c r="L22" s="16" t="s">
        <v>832</v>
      </c>
    </row>
    <row r="23" spans="1:12" s="16" customFormat="1" x14ac:dyDescent="0.25">
      <c r="A23" s="17">
        <v>151</v>
      </c>
      <c r="B23" s="18">
        <v>42956</v>
      </c>
      <c r="C23" s="19" t="s">
        <v>786</v>
      </c>
      <c r="D23" s="50">
        <v>2560</v>
      </c>
      <c r="E23" s="19" t="s">
        <v>8</v>
      </c>
      <c r="F23" s="20">
        <v>715</v>
      </c>
      <c r="G23" s="21"/>
      <c r="I23" s="16" t="s">
        <v>848</v>
      </c>
      <c r="J23" s="16" t="s">
        <v>860</v>
      </c>
      <c r="K23" s="16" t="s">
        <v>17</v>
      </c>
      <c r="L23" s="16" t="s">
        <v>861</v>
      </c>
    </row>
    <row r="24" spans="1:12" s="16" customFormat="1" x14ac:dyDescent="0.25">
      <c r="A24" s="17">
        <v>163</v>
      </c>
      <c r="B24" s="18">
        <v>42956</v>
      </c>
      <c r="C24" s="19" t="s">
        <v>787</v>
      </c>
      <c r="D24" s="50">
        <v>5400</v>
      </c>
      <c r="E24" s="19" t="s">
        <v>8</v>
      </c>
      <c r="F24" s="20">
        <v>715</v>
      </c>
      <c r="G24" s="21"/>
      <c r="I24" s="16" t="s">
        <v>818</v>
      </c>
      <c r="J24" s="16" t="s">
        <v>566</v>
      </c>
      <c r="K24" s="16" t="s">
        <v>837</v>
      </c>
      <c r="L24" s="16" t="s">
        <v>568</v>
      </c>
    </row>
    <row r="25" spans="1:12" s="16" customFormat="1" x14ac:dyDescent="0.25">
      <c r="A25" s="17">
        <v>184</v>
      </c>
      <c r="B25" s="18">
        <v>42957</v>
      </c>
      <c r="C25" s="19" t="s">
        <v>788</v>
      </c>
      <c r="D25" s="50">
        <v>2560</v>
      </c>
      <c r="E25" s="19" t="s">
        <v>8</v>
      </c>
      <c r="F25" s="20">
        <v>715</v>
      </c>
      <c r="G25" s="21"/>
      <c r="I25" s="16" t="s">
        <v>848</v>
      </c>
      <c r="J25" s="16" t="s">
        <v>862</v>
      </c>
      <c r="K25" s="16" t="s">
        <v>863</v>
      </c>
      <c r="L25" s="16" t="s">
        <v>19</v>
      </c>
    </row>
    <row r="26" spans="1:12" s="16" customFormat="1" x14ac:dyDescent="0.25">
      <c r="A26" s="17">
        <v>204</v>
      </c>
      <c r="B26" s="18">
        <v>42958</v>
      </c>
      <c r="C26" s="19" t="s">
        <v>768</v>
      </c>
      <c r="D26" s="50">
        <v>2560</v>
      </c>
      <c r="E26" s="19" t="s">
        <v>8</v>
      </c>
      <c r="F26" s="20">
        <v>715</v>
      </c>
      <c r="G26" s="21" t="s">
        <v>769</v>
      </c>
      <c r="I26" s="16" t="s">
        <v>824</v>
      </c>
      <c r="J26" s="16" t="s">
        <v>828</v>
      </c>
      <c r="K26" s="16" t="s">
        <v>829</v>
      </c>
      <c r="L26" s="16" t="s">
        <v>830</v>
      </c>
    </row>
    <row r="27" spans="1:12" s="16" customFormat="1" x14ac:dyDescent="0.25">
      <c r="A27" s="17">
        <v>205</v>
      </c>
      <c r="B27" s="18">
        <v>42958</v>
      </c>
      <c r="C27" s="19" t="s">
        <v>789</v>
      </c>
      <c r="D27" s="50">
        <v>2560</v>
      </c>
      <c r="E27" s="19" t="s">
        <v>8</v>
      </c>
      <c r="F27" s="20">
        <v>715</v>
      </c>
      <c r="G27" s="21"/>
      <c r="I27" s="16" t="s">
        <v>824</v>
      </c>
      <c r="J27" s="16" t="s">
        <v>864</v>
      </c>
      <c r="K27" s="16" t="s">
        <v>865</v>
      </c>
      <c r="L27" s="16" t="s">
        <v>866</v>
      </c>
    </row>
    <row r="28" spans="1:12" s="16" customFormat="1" x14ac:dyDescent="0.25">
      <c r="A28" s="17">
        <v>206</v>
      </c>
      <c r="B28" s="18">
        <v>42958</v>
      </c>
      <c r="C28" s="19" t="s">
        <v>790</v>
      </c>
      <c r="D28" s="50">
        <v>2560</v>
      </c>
      <c r="E28" s="19" t="s">
        <v>8</v>
      </c>
      <c r="F28" s="20">
        <v>715</v>
      </c>
      <c r="G28" s="21"/>
      <c r="I28" s="16" t="s">
        <v>824</v>
      </c>
      <c r="J28" s="16" t="s">
        <v>867</v>
      </c>
      <c r="K28" s="16" t="s">
        <v>868</v>
      </c>
      <c r="L28" s="16" t="s">
        <v>269</v>
      </c>
    </row>
    <row r="29" spans="1:12" s="16" customFormat="1" x14ac:dyDescent="0.25">
      <c r="A29" s="17">
        <v>207</v>
      </c>
      <c r="B29" s="18">
        <v>42958</v>
      </c>
      <c r="C29" s="19" t="s">
        <v>791</v>
      </c>
      <c r="D29" s="50">
        <v>2560</v>
      </c>
      <c r="E29" s="19" t="s">
        <v>8</v>
      </c>
      <c r="F29" s="20">
        <v>715</v>
      </c>
      <c r="G29" s="21"/>
      <c r="I29" s="16" t="s">
        <v>824</v>
      </c>
      <c r="J29" s="16" t="s">
        <v>869</v>
      </c>
      <c r="K29" s="16" t="s">
        <v>34</v>
      </c>
      <c r="L29" s="16" t="s">
        <v>870</v>
      </c>
    </row>
    <row r="30" spans="1:12" s="16" customFormat="1" x14ac:dyDescent="0.25">
      <c r="A30" s="17">
        <v>209</v>
      </c>
      <c r="B30" s="18">
        <v>42958</v>
      </c>
      <c r="C30" s="19" t="s">
        <v>792</v>
      </c>
      <c r="D30" s="50">
        <v>2560</v>
      </c>
      <c r="E30" s="19" t="s">
        <v>8</v>
      </c>
      <c r="F30" s="20">
        <v>715</v>
      </c>
      <c r="G30" s="21"/>
      <c r="I30" s="16" t="s">
        <v>824</v>
      </c>
      <c r="J30" s="16" t="s">
        <v>31</v>
      </c>
      <c r="K30" s="16" t="s">
        <v>831</v>
      </c>
      <c r="L30" s="16" t="s">
        <v>871</v>
      </c>
    </row>
    <row r="31" spans="1:12" s="16" customFormat="1" x14ac:dyDescent="0.25">
      <c r="A31" s="17">
        <v>210</v>
      </c>
      <c r="B31" s="18">
        <v>42958</v>
      </c>
      <c r="C31" s="19" t="s">
        <v>793</v>
      </c>
      <c r="D31" s="50">
        <v>2560</v>
      </c>
      <c r="E31" s="19" t="s">
        <v>8</v>
      </c>
      <c r="F31" s="20">
        <v>715</v>
      </c>
      <c r="G31" s="21"/>
      <c r="I31" s="16" t="s">
        <v>824</v>
      </c>
      <c r="J31" s="16" t="s">
        <v>872</v>
      </c>
      <c r="K31" s="16" t="s">
        <v>430</v>
      </c>
      <c r="L31" s="16" t="s">
        <v>873</v>
      </c>
    </row>
    <row r="32" spans="1:12" s="16" customFormat="1" x14ac:dyDescent="0.25">
      <c r="A32" s="17">
        <v>211</v>
      </c>
      <c r="B32" s="18">
        <v>42958</v>
      </c>
      <c r="C32" s="19" t="s">
        <v>794</v>
      </c>
      <c r="D32" s="50">
        <v>2560</v>
      </c>
      <c r="E32" s="19" t="s">
        <v>8</v>
      </c>
      <c r="F32" s="20">
        <v>715</v>
      </c>
      <c r="G32" s="21"/>
      <c r="I32" s="16" t="s">
        <v>824</v>
      </c>
      <c r="J32" s="16" t="s">
        <v>874</v>
      </c>
      <c r="K32" s="16" t="s">
        <v>875</v>
      </c>
      <c r="L32" s="16" t="s">
        <v>876</v>
      </c>
    </row>
    <row r="33" spans="1:12" s="16" customFormat="1" x14ac:dyDescent="0.25">
      <c r="A33" s="17">
        <v>216</v>
      </c>
      <c r="B33" s="18">
        <v>42958</v>
      </c>
      <c r="C33" s="19" t="s">
        <v>764</v>
      </c>
      <c r="D33" s="50">
        <v>2560</v>
      </c>
      <c r="E33" s="19" t="s">
        <v>8</v>
      </c>
      <c r="F33" s="20">
        <v>715</v>
      </c>
      <c r="G33" s="21" t="s">
        <v>765</v>
      </c>
      <c r="I33" s="16" t="s">
        <v>824</v>
      </c>
      <c r="J33" s="16" t="s">
        <v>825</v>
      </c>
      <c r="K33" s="16" t="s">
        <v>826</v>
      </c>
      <c r="L33" s="16" t="s">
        <v>827</v>
      </c>
    </row>
    <row r="34" spans="1:12" x14ac:dyDescent="0.25">
      <c r="A34" s="1">
        <v>224</v>
      </c>
      <c r="B34" s="2">
        <v>42958</v>
      </c>
      <c r="C34" s="3" t="s">
        <v>795</v>
      </c>
      <c r="D34" s="48">
        <v>5100</v>
      </c>
      <c r="E34" s="3" t="s">
        <v>8</v>
      </c>
      <c r="F34" s="4">
        <v>715</v>
      </c>
      <c r="G34" s="63"/>
      <c r="I34" s="16"/>
    </row>
    <row r="35" spans="1:12" s="16" customFormat="1" x14ac:dyDescent="0.25">
      <c r="A35" s="17">
        <v>226</v>
      </c>
      <c r="B35" s="18">
        <v>42958</v>
      </c>
      <c r="C35" s="19" t="s">
        <v>796</v>
      </c>
      <c r="D35" s="50">
        <v>2560</v>
      </c>
      <c r="E35" s="19" t="s">
        <v>8</v>
      </c>
      <c r="F35" s="20">
        <v>715</v>
      </c>
      <c r="G35" s="21"/>
      <c r="I35" s="16" t="s">
        <v>824</v>
      </c>
      <c r="J35" s="16" t="s">
        <v>877</v>
      </c>
      <c r="K35" s="16" t="s">
        <v>878</v>
      </c>
      <c r="L35" s="16" t="s">
        <v>375</v>
      </c>
    </row>
    <row r="36" spans="1:12" s="16" customFormat="1" x14ac:dyDescent="0.25">
      <c r="A36" s="17">
        <v>227</v>
      </c>
      <c r="B36" s="18">
        <v>42958</v>
      </c>
      <c r="C36" s="19" t="s">
        <v>797</v>
      </c>
      <c r="D36" s="50">
        <v>2560</v>
      </c>
      <c r="E36" s="19" t="s">
        <v>8</v>
      </c>
      <c r="F36" s="20">
        <v>715</v>
      </c>
      <c r="G36" s="21"/>
      <c r="I36" s="16" t="s">
        <v>824</v>
      </c>
      <c r="J36" s="16" t="s">
        <v>879</v>
      </c>
      <c r="K36" s="16" t="s">
        <v>880</v>
      </c>
      <c r="L36" s="16" t="s">
        <v>881</v>
      </c>
    </row>
    <row r="37" spans="1:12" s="16" customFormat="1" x14ac:dyDescent="0.25">
      <c r="A37" s="17">
        <v>262</v>
      </c>
      <c r="B37" s="18">
        <v>42961</v>
      </c>
      <c r="C37" s="19" t="s">
        <v>798</v>
      </c>
      <c r="D37" s="50">
        <v>2560</v>
      </c>
      <c r="E37" s="19" t="s">
        <v>8</v>
      </c>
      <c r="F37" s="20">
        <v>715</v>
      </c>
      <c r="G37" s="21"/>
      <c r="I37" s="16" t="s">
        <v>824</v>
      </c>
      <c r="J37" s="16" t="s">
        <v>66</v>
      </c>
      <c r="K37" s="16" t="s">
        <v>54</v>
      </c>
      <c r="L37" s="16" t="s">
        <v>881</v>
      </c>
    </row>
    <row r="38" spans="1:12" s="16" customFormat="1" x14ac:dyDescent="0.25">
      <c r="A38" s="17">
        <v>272</v>
      </c>
      <c r="B38" s="18">
        <v>42961</v>
      </c>
      <c r="C38" s="19" t="s">
        <v>799</v>
      </c>
      <c r="D38" s="50">
        <v>2560</v>
      </c>
      <c r="E38" s="19" t="s">
        <v>8</v>
      </c>
      <c r="F38" s="20">
        <v>715</v>
      </c>
      <c r="G38" s="21"/>
      <c r="I38" s="16" t="s">
        <v>824</v>
      </c>
      <c r="J38" s="16" t="s">
        <v>849</v>
      </c>
      <c r="K38" s="16" t="s">
        <v>885</v>
      </c>
      <c r="L38" s="16" t="s">
        <v>886</v>
      </c>
    </row>
    <row r="39" spans="1:12" s="16" customFormat="1" x14ac:dyDescent="0.25">
      <c r="A39" s="17">
        <v>295</v>
      </c>
      <c r="B39" s="18">
        <v>42962</v>
      </c>
      <c r="C39" s="19" t="s">
        <v>758</v>
      </c>
      <c r="D39" s="50">
        <v>5520</v>
      </c>
      <c r="E39" s="19" t="s">
        <v>8</v>
      </c>
      <c r="F39" s="20">
        <v>715</v>
      </c>
      <c r="G39" s="21" t="s">
        <v>759</v>
      </c>
      <c r="I39" s="16" t="s">
        <v>818</v>
      </c>
      <c r="J39" s="16" t="s">
        <v>835</v>
      </c>
    </row>
    <row r="40" spans="1:12" s="16" customFormat="1" x14ac:dyDescent="0.25">
      <c r="A40" s="17">
        <v>312</v>
      </c>
      <c r="B40" s="18">
        <v>42963</v>
      </c>
      <c r="C40" s="19" t="s">
        <v>754</v>
      </c>
      <c r="D40" s="50">
        <v>3450</v>
      </c>
      <c r="E40" s="19" t="s">
        <v>8</v>
      </c>
      <c r="F40" s="20">
        <v>715</v>
      </c>
      <c r="G40" s="21" t="s">
        <v>755</v>
      </c>
      <c r="I40" s="16" t="s">
        <v>816</v>
      </c>
      <c r="J40" s="16" t="s">
        <v>638</v>
      </c>
      <c r="K40" s="16" t="s">
        <v>817</v>
      </c>
      <c r="L40" s="16" t="s">
        <v>639</v>
      </c>
    </row>
    <row r="41" spans="1:12" s="16" customFormat="1" x14ac:dyDescent="0.25">
      <c r="A41" s="17">
        <v>332</v>
      </c>
      <c r="B41" s="18">
        <v>42963</v>
      </c>
      <c r="C41" s="19" t="s">
        <v>800</v>
      </c>
      <c r="D41" s="50">
        <v>3200</v>
      </c>
      <c r="E41" s="19" t="s">
        <v>8</v>
      </c>
      <c r="F41" s="20">
        <v>715</v>
      </c>
      <c r="G41" s="21"/>
      <c r="I41" s="16" t="s">
        <v>848</v>
      </c>
      <c r="J41" s="16" t="s">
        <v>34</v>
      </c>
      <c r="K41" s="16" t="s">
        <v>882</v>
      </c>
      <c r="L41" s="16" t="s">
        <v>71</v>
      </c>
    </row>
    <row r="42" spans="1:12" s="16" customFormat="1" x14ac:dyDescent="0.25">
      <c r="A42" s="17">
        <v>390</v>
      </c>
      <c r="B42" s="18">
        <v>42964</v>
      </c>
      <c r="C42" s="19" t="s">
        <v>801</v>
      </c>
      <c r="D42" s="50">
        <v>3773</v>
      </c>
      <c r="E42" s="19" t="s">
        <v>8</v>
      </c>
      <c r="F42" s="20">
        <v>715</v>
      </c>
      <c r="G42" s="21"/>
      <c r="I42" s="16" t="s">
        <v>838</v>
      </c>
      <c r="J42" s="16" t="s">
        <v>839</v>
      </c>
      <c r="K42" s="16" t="s">
        <v>840</v>
      </c>
      <c r="L42" s="16" t="s">
        <v>841</v>
      </c>
    </row>
    <row r="43" spans="1:12" s="16" customFormat="1" x14ac:dyDescent="0.25">
      <c r="A43" s="17">
        <v>393</v>
      </c>
      <c r="B43" s="18">
        <v>42964</v>
      </c>
      <c r="C43" s="19" t="s">
        <v>802</v>
      </c>
      <c r="D43" s="50">
        <v>3200</v>
      </c>
      <c r="E43" s="19" t="s">
        <v>8</v>
      </c>
      <c r="F43" s="20">
        <v>715</v>
      </c>
      <c r="G43" s="21" t="s">
        <v>833</v>
      </c>
      <c r="I43" s="16" t="s">
        <v>824</v>
      </c>
      <c r="J43" s="16" t="s">
        <v>430</v>
      </c>
      <c r="K43" s="16" t="s">
        <v>29</v>
      </c>
      <c r="L43" s="16" t="s">
        <v>834</v>
      </c>
    </row>
    <row r="44" spans="1:12" s="16" customFormat="1" x14ac:dyDescent="0.25">
      <c r="A44" s="17">
        <v>414</v>
      </c>
      <c r="B44" s="18">
        <v>42965</v>
      </c>
      <c r="C44" s="19" t="s">
        <v>803</v>
      </c>
      <c r="D44" s="50">
        <v>3200</v>
      </c>
      <c r="E44" s="19" t="s">
        <v>8</v>
      </c>
      <c r="F44" s="20">
        <v>715</v>
      </c>
      <c r="G44" s="21" t="s">
        <v>823</v>
      </c>
      <c r="I44" s="16" t="s">
        <v>824</v>
      </c>
      <c r="J44" s="16" t="s">
        <v>11</v>
      </c>
      <c r="K44" s="16" t="s">
        <v>545</v>
      </c>
      <c r="L44" s="16" t="s">
        <v>64</v>
      </c>
    </row>
    <row r="45" spans="1:12" s="16" customFormat="1" x14ac:dyDescent="0.25">
      <c r="A45" s="17">
        <v>546</v>
      </c>
      <c r="B45" s="18">
        <v>42970</v>
      </c>
      <c r="C45" s="19" t="s">
        <v>760</v>
      </c>
      <c r="D45" s="50">
        <v>3450</v>
      </c>
      <c r="E45" s="19" t="s">
        <v>8</v>
      </c>
      <c r="F45" s="20">
        <v>715</v>
      </c>
      <c r="G45" s="21" t="s">
        <v>761</v>
      </c>
      <c r="I45" s="16" t="s">
        <v>813</v>
      </c>
      <c r="J45" s="16" t="s">
        <v>187</v>
      </c>
      <c r="K45" s="16" t="s">
        <v>66</v>
      </c>
      <c r="L45" s="16" t="s">
        <v>188</v>
      </c>
    </row>
    <row r="46" spans="1:12" s="16" customFormat="1" x14ac:dyDescent="0.25">
      <c r="A46" s="17">
        <v>547</v>
      </c>
      <c r="B46" s="18">
        <v>42970</v>
      </c>
      <c r="C46" s="19" t="s">
        <v>762</v>
      </c>
      <c r="D46" s="50">
        <v>3450</v>
      </c>
      <c r="E46" s="19" t="s">
        <v>8</v>
      </c>
      <c r="F46" s="20">
        <v>715</v>
      </c>
      <c r="G46" s="21" t="s">
        <v>763</v>
      </c>
      <c r="I46" s="16" t="s">
        <v>813</v>
      </c>
      <c r="J46" s="16" t="s">
        <v>814</v>
      </c>
      <c r="K46" s="16" t="s">
        <v>186</v>
      </c>
      <c r="L46" s="16" t="s">
        <v>64</v>
      </c>
    </row>
    <row r="47" spans="1:12" s="16" customFormat="1" x14ac:dyDescent="0.25">
      <c r="A47" s="17">
        <v>550</v>
      </c>
      <c r="B47" s="18">
        <v>42970</v>
      </c>
      <c r="C47" s="19" t="s">
        <v>772</v>
      </c>
      <c r="D47" s="50">
        <v>3200</v>
      </c>
      <c r="E47" s="19" t="s">
        <v>8</v>
      </c>
      <c r="F47" s="20">
        <v>715</v>
      </c>
      <c r="G47" s="21" t="s">
        <v>773</v>
      </c>
      <c r="I47" s="16" t="s">
        <v>813</v>
      </c>
      <c r="J47" s="16" t="s">
        <v>820</v>
      </c>
      <c r="K47" s="16" t="s">
        <v>821</v>
      </c>
      <c r="L47" s="16" t="s">
        <v>822</v>
      </c>
    </row>
    <row r="48" spans="1:12" s="16" customFormat="1" x14ac:dyDescent="0.25">
      <c r="A48" s="17">
        <v>563</v>
      </c>
      <c r="B48" s="18">
        <v>42971</v>
      </c>
      <c r="C48" s="19" t="s">
        <v>804</v>
      </c>
      <c r="D48" s="50">
        <v>2560</v>
      </c>
      <c r="E48" s="19" t="s">
        <v>8</v>
      </c>
      <c r="F48" s="20">
        <v>715</v>
      </c>
      <c r="G48" s="21"/>
      <c r="I48" s="16" t="s">
        <v>848</v>
      </c>
      <c r="J48" s="16" t="s">
        <v>17</v>
      </c>
      <c r="K48" s="16" t="s">
        <v>100</v>
      </c>
      <c r="L48" s="16" t="s">
        <v>883</v>
      </c>
    </row>
    <row r="49" spans="1:12" s="16" customFormat="1" x14ac:dyDescent="0.25">
      <c r="A49" s="17">
        <v>564</v>
      </c>
      <c r="B49" s="18">
        <v>42971</v>
      </c>
      <c r="C49" s="19" t="s">
        <v>805</v>
      </c>
      <c r="D49" s="50">
        <v>2560</v>
      </c>
      <c r="E49" s="19" t="s">
        <v>8</v>
      </c>
      <c r="F49" s="20">
        <v>715</v>
      </c>
      <c r="G49" s="21"/>
      <c r="I49" s="16" t="s">
        <v>848</v>
      </c>
      <c r="J49" s="16" t="s">
        <v>1032</v>
      </c>
      <c r="K49" s="16" t="s">
        <v>885</v>
      </c>
      <c r="L49" s="16" t="s">
        <v>1033</v>
      </c>
    </row>
    <row r="50" spans="1:12" s="16" customFormat="1" x14ac:dyDescent="0.25">
      <c r="A50" s="17">
        <v>581</v>
      </c>
      <c r="B50" s="18">
        <v>42972</v>
      </c>
      <c r="C50" s="19" t="s">
        <v>776</v>
      </c>
      <c r="D50" s="50">
        <v>4635</v>
      </c>
      <c r="E50" s="19" t="s">
        <v>8</v>
      </c>
      <c r="F50" s="20">
        <v>715</v>
      </c>
      <c r="G50" s="21" t="s">
        <v>777</v>
      </c>
      <c r="I50" s="16" t="s">
        <v>813</v>
      </c>
      <c r="J50" s="16" t="s">
        <v>337</v>
      </c>
      <c r="K50" s="16" t="s">
        <v>338</v>
      </c>
      <c r="L50" s="16" t="s">
        <v>339</v>
      </c>
    </row>
    <row r="51" spans="1:12" s="16" customFormat="1" x14ac:dyDescent="0.25">
      <c r="A51" s="17">
        <v>582</v>
      </c>
      <c r="B51" s="18">
        <v>42972</v>
      </c>
      <c r="C51" s="19" t="s">
        <v>774</v>
      </c>
      <c r="D51" s="50">
        <v>4117.5</v>
      </c>
      <c r="E51" s="19" t="s">
        <v>8</v>
      </c>
      <c r="F51" s="20">
        <v>715</v>
      </c>
      <c r="G51" s="21" t="s">
        <v>775</v>
      </c>
      <c r="I51" s="16" t="s">
        <v>813</v>
      </c>
      <c r="J51" s="16" t="s">
        <v>337</v>
      </c>
      <c r="K51" s="16" t="s">
        <v>338</v>
      </c>
      <c r="L51" s="16" t="s">
        <v>339</v>
      </c>
    </row>
    <row r="52" spans="1:12" s="16" customFormat="1" x14ac:dyDescent="0.25">
      <c r="A52" s="17">
        <v>583</v>
      </c>
      <c r="B52" s="18">
        <v>42972</v>
      </c>
      <c r="C52" s="19" t="s">
        <v>770</v>
      </c>
      <c r="D52" s="50">
        <v>3945</v>
      </c>
      <c r="E52" s="19" t="s">
        <v>8</v>
      </c>
      <c r="F52" s="20">
        <v>715</v>
      </c>
      <c r="G52" s="21" t="s">
        <v>771</v>
      </c>
      <c r="I52" s="16" t="s">
        <v>813</v>
      </c>
      <c r="J52" s="16" t="s">
        <v>337</v>
      </c>
      <c r="K52" s="16" t="s">
        <v>338</v>
      </c>
      <c r="L52" s="16" t="s">
        <v>339</v>
      </c>
    </row>
    <row r="53" spans="1:12" s="16" customFormat="1" x14ac:dyDescent="0.25">
      <c r="A53" s="17">
        <v>602</v>
      </c>
      <c r="B53" s="18">
        <v>42972</v>
      </c>
      <c r="C53" s="19" t="s">
        <v>806</v>
      </c>
      <c r="D53" s="50">
        <v>3450</v>
      </c>
      <c r="E53" s="19" t="s">
        <v>8</v>
      </c>
      <c r="F53" s="20">
        <v>715</v>
      </c>
      <c r="G53" s="21"/>
      <c r="I53" s="16" t="s">
        <v>892</v>
      </c>
      <c r="J53" s="16" t="s">
        <v>647</v>
      </c>
      <c r="K53" s="16" t="s">
        <v>893</v>
      </c>
      <c r="L53" s="16" t="s">
        <v>894</v>
      </c>
    </row>
    <row r="54" spans="1:12" s="16" customFormat="1" x14ac:dyDescent="0.25">
      <c r="A54" s="17">
        <v>612</v>
      </c>
      <c r="B54" s="18">
        <v>42975</v>
      </c>
      <c r="C54" s="19" t="s">
        <v>807</v>
      </c>
      <c r="D54" s="50">
        <v>3600</v>
      </c>
      <c r="E54" s="19" t="s">
        <v>8</v>
      </c>
      <c r="F54" s="20">
        <v>715</v>
      </c>
      <c r="G54" s="21"/>
      <c r="I54" s="16" t="s">
        <v>842</v>
      </c>
      <c r="J54" s="16" t="s">
        <v>369</v>
      </c>
      <c r="K54" s="16" t="s">
        <v>843</v>
      </c>
      <c r="L54" s="16" t="s">
        <v>544</v>
      </c>
    </row>
    <row r="55" spans="1:12" s="16" customFormat="1" x14ac:dyDescent="0.25">
      <c r="A55" s="17">
        <v>613</v>
      </c>
      <c r="B55" s="18">
        <v>42975</v>
      </c>
      <c r="C55" s="19" t="s">
        <v>808</v>
      </c>
      <c r="D55" s="50">
        <v>3600</v>
      </c>
      <c r="E55" s="19" t="s">
        <v>8</v>
      </c>
      <c r="F55" s="20">
        <v>715</v>
      </c>
      <c r="G55" s="21"/>
      <c r="I55" s="16" t="s">
        <v>842</v>
      </c>
      <c r="J55" s="16" t="s">
        <v>844</v>
      </c>
      <c r="K55" s="16" t="s">
        <v>22</v>
      </c>
      <c r="L55" s="16" t="s">
        <v>645</v>
      </c>
    </row>
    <row r="56" spans="1:12" x14ac:dyDescent="0.25">
      <c r="A56" s="17">
        <v>666</v>
      </c>
      <c r="B56" s="18">
        <v>42978</v>
      </c>
      <c r="C56" s="19" t="s">
        <v>809</v>
      </c>
      <c r="D56" s="50">
        <v>2900</v>
      </c>
      <c r="E56" s="19" t="s">
        <v>8</v>
      </c>
      <c r="F56" s="20">
        <v>715</v>
      </c>
      <c r="G56" s="21"/>
      <c r="H56" s="16"/>
      <c r="I56" s="16" t="s">
        <v>813</v>
      </c>
      <c r="J56" s="16" t="s">
        <v>12</v>
      </c>
      <c r="K56" s="16" t="s">
        <v>77</v>
      </c>
      <c r="L56" s="16" t="s">
        <v>735</v>
      </c>
    </row>
    <row r="57" spans="1:12" x14ac:dyDescent="0.25">
      <c r="A57" s="1"/>
      <c r="B57" s="2"/>
      <c r="C57" s="87" t="s">
        <v>7</v>
      </c>
      <c r="D57" s="119">
        <f>SUM(D6:D56)</f>
        <v>160648.5</v>
      </c>
      <c r="E57" s="3"/>
      <c r="F57" s="63"/>
      <c r="G57" s="4"/>
    </row>
    <row r="61" spans="1:12" x14ac:dyDescent="0.25">
      <c r="C61" s="107" t="s">
        <v>44</v>
      </c>
    </row>
    <row r="62" spans="1:12" x14ac:dyDescent="0.25">
      <c r="B62" s="80">
        <v>42956</v>
      </c>
      <c r="C62" t="s">
        <v>810</v>
      </c>
      <c r="D62" s="120">
        <v>3450</v>
      </c>
    </row>
    <row r="63" spans="1:12" x14ac:dyDescent="0.25">
      <c r="B63" s="80">
        <v>42977</v>
      </c>
      <c r="C63" t="s">
        <v>836</v>
      </c>
      <c r="D63" s="121">
        <v>3600</v>
      </c>
    </row>
    <row r="64" spans="1:12" x14ac:dyDescent="0.25">
      <c r="B64" s="80">
        <v>42950</v>
      </c>
      <c r="C64" t="s">
        <v>884</v>
      </c>
      <c r="D64" s="121">
        <v>2560</v>
      </c>
    </row>
    <row r="65" spans="2:4" x14ac:dyDescent="0.25">
      <c r="B65" s="80">
        <v>42961</v>
      </c>
      <c r="C65" t="s">
        <v>887</v>
      </c>
      <c r="D65" s="121">
        <v>2560</v>
      </c>
    </row>
    <row r="66" spans="2:4" x14ac:dyDescent="0.25">
      <c r="B66" s="80">
        <v>42961</v>
      </c>
      <c r="C66" t="s">
        <v>888</v>
      </c>
      <c r="D66" s="121">
        <v>2560</v>
      </c>
    </row>
    <row r="67" spans="2:4" x14ac:dyDescent="0.25">
      <c r="B67" s="80">
        <v>42964</v>
      </c>
      <c r="C67" t="s">
        <v>889</v>
      </c>
      <c r="D67" s="121">
        <v>2560</v>
      </c>
    </row>
    <row r="68" spans="2:4" x14ac:dyDescent="0.25">
      <c r="B68" s="80">
        <v>42965</v>
      </c>
      <c r="C68" t="s">
        <v>890</v>
      </c>
      <c r="D68" s="121">
        <v>3200</v>
      </c>
    </row>
    <row r="70" spans="2:4" x14ac:dyDescent="0.25">
      <c r="C70" s="122" t="s">
        <v>7</v>
      </c>
      <c r="D70" s="121">
        <f>SUM(D62:D68)</f>
        <v>20490</v>
      </c>
    </row>
    <row r="72" spans="2:4" x14ac:dyDescent="0.25">
      <c r="C72" t="s">
        <v>891</v>
      </c>
      <c r="D72" s="121">
        <f>D57+D70</f>
        <v>181138.5</v>
      </c>
    </row>
  </sheetData>
  <sortState ref="A6:G57">
    <sortCondition ref="A6:A57"/>
  </sortState>
  <mergeCells count="2">
    <mergeCell ref="A1:E1"/>
    <mergeCell ref="A2:E2"/>
  </mergeCells>
  <pageMargins left="0.70866141732283472" right="0.70866141732283472" top="0.74803149606299213" bottom="0.74803149606299213" header="0.31496062992125984" footer="0.31496062992125984"/>
  <pageSetup orientation="landscape" horizontalDpi="0" verticalDpi="0" r:id="rId1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T38"/>
  <sheetViews>
    <sheetView workbookViewId="0">
      <selection activeCell="H11" sqref="H11"/>
    </sheetView>
  </sheetViews>
  <sheetFormatPr baseColWidth="10" defaultRowHeight="15" x14ac:dyDescent="0.25"/>
  <cols>
    <col min="3" max="3" width="30.42578125" bestFit="1" customWidth="1"/>
    <col min="4" max="4" width="11.5703125" bestFit="1" customWidth="1"/>
    <col min="5" max="5" width="24.28515625" bestFit="1" customWidth="1"/>
    <col min="7" max="7" width="14.28515625" customWidth="1"/>
  </cols>
  <sheetData>
    <row r="3" spans="3:20" ht="15.75" x14ac:dyDescent="0.3">
      <c r="C3" s="24"/>
      <c r="D3" s="24"/>
      <c r="E3" s="24"/>
      <c r="F3" s="24"/>
      <c r="G3" s="23"/>
      <c r="H3" s="23"/>
      <c r="I3" s="23"/>
      <c r="J3" s="23"/>
    </row>
    <row r="4" spans="3:20" ht="20.25" x14ac:dyDescent="0.35">
      <c r="C4" s="24"/>
      <c r="D4" s="162" t="s">
        <v>39</v>
      </c>
      <c r="E4" s="162"/>
      <c r="F4" s="162"/>
      <c r="G4" s="23"/>
      <c r="H4" s="23"/>
      <c r="I4" s="23"/>
      <c r="J4" s="23"/>
    </row>
    <row r="5" spans="3:20" ht="20.25" x14ac:dyDescent="0.35">
      <c r="C5" s="24"/>
      <c r="D5" s="162" t="s">
        <v>40</v>
      </c>
      <c r="E5" s="162"/>
      <c r="F5" s="162"/>
      <c r="G5" s="23"/>
      <c r="H5" s="23"/>
      <c r="I5" s="23"/>
      <c r="J5" s="23"/>
    </row>
    <row r="6" spans="3:20" ht="20.25" x14ac:dyDescent="0.35">
      <c r="C6" s="24"/>
      <c r="D6" s="163" t="s">
        <v>845</v>
      </c>
      <c r="E6" s="163"/>
      <c r="F6" s="163"/>
      <c r="G6" s="23"/>
      <c r="H6" s="23"/>
      <c r="I6" s="23"/>
      <c r="J6" s="23"/>
    </row>
    <row r="7" spans="3:20" x14ac:dyDescent="0.25">
      <c r="C7" s="23"/>
      <c r="D7" s="23"/>
      <c r="E7" s="27"/>
      <c r="F7" s="23"/>
      <c r="G7" s="23"/>
      <c r="H7" s="23"/>
      <c r="I7" s="23"/>
      <c r="J7" s="23"/>
    </row>
    <row r="8" spans="3:20" x14ac:dyDescent="0.25">
      <c r="C8" s="29" t="s">
        <v>3</v>
      </c>
      <c r="D8" s="30" t="s">
        <v>41</v>
      </c>
      <c r="E8" s="28"/>
      <c r="G8" s="28"/>
      <c r="H8" s="127" t="s">
        <v>895</v>
      </c>
      <c r="I8" s="23"/>
      <c r="J8" s="31"/>
    </row>
    <row r="9" spans="3:20" x14ac:dyDescent="0.25">
      <c r="C9" s="25" t="s">
        <v>199</v>
      </c>
      <c r="D9" s="26">
        <v>35000</v>
      </c>
      <c r="E9" s="32" t="s">
        <v>902</v>
      </c>
      <c r="F9" s="33" t="s">
        <v>202</v>
      </c>
      <c r="G9" s="109"/>
      <c r="H9" s="124">
        <v>12</v>
      </c>
      <c r="I9" s="103"/>
      <c r="J9" s="23"/>
      <c r="K9" s="80"/>
      <c r="L9" s="25"/>
      <c r="M9" s="26"/>
      <c r="N9" s="32"/>
      <c r="O9" s="33"/>
      <c r="P9" s="32"/>
      <c r="Q9" s="33"/>
      <c r="R9" s="23"/>
      <c r="S9" s="23"/>
    </row>
    <row r="10" spans="3:20" x14ac:dyDescent="0.25">
      <c r="C10" s="25" t="s">
        <v>194</v>
      </c>
      <c r="D10" s="26">
        <v>35000</v>
      </c>
      <c r="E10" s="32" t="s">
        <v>900</v>
      </c>
      <c r="F10" s="33" t="s">
        <v>202</v>
      </c>
      <c r="G10" s="109"/>
      <c r="H10" s="124">
        <v>9</v>
      </c>
      <c r="I10" s="23"/>
      <c r="J10" s="103"/>
      <c r="K10" s="80"/>
      <c r="L10" s="25"/>
      <c r="M10" s="26"/>
      <c r="N10" s="32"/>
      <c r="O10" s="33"/>
    </row>
    <row r="11" spans="3:20" x14ac:dyDescent="0.25">
      <c r="C11" s="25" t="s">
        <v>665</v>
      </c>
      <c r="D11" s="26">
        <v>13700</v>
      </c>
      <c r="E11" s="32" t="s">
        <v>899</v>
      </c>
      <c r="F11" s="33" t="s">
        <v>664</v>
      </c>
      <c r="G11" t="s">
        <v>666</v>
      </c>
      <c r="H11" s="124" t="s">
        <v>901</v>
      </c>
      <c r="I11" s="103"/>
      <c r="J11" s="103"/>
    </row>
    <row r="12" spans="3:20" x14ac:dyDescent="0.25">
      <c r="C12" s="34" t="s">
        <v>7</v>
      </c>
      <c r="D12" s="45">
        <f>SUM(D9:D11)</f>
        <v>83700</v>
      </c>
      <c r="E12" s="32"/>
      <c r="F12" s="23"/>
      <c r="G12" s="23"/>
      <c r="H12" s="23"/>
      <c r="I12" s="23"/>
      <c r="J12" s="23"/>
      <c r="L12" s="25"/>
      <c r="M12" s="26"/>
      <c r="N12" s="104"/>
      <c r="O12" s="33"/>
      <c r="P12" s="32"/>
      <c r="Q12" s="33"/>
      <c r="R12" s="23"/>
      <c r="S12" s="103"/>
      <c r="T12" s="80"/>
    </row>
    <row r="13" spans="3:20" x14ac:dyDescent="0.25">
      <c r="L13" s="25"/>
      <c r="M13" s="26"/>
      <c r="N13" s="32"/>
      <c r="O13" s="33"/>
      <c r="Q13" s="33"/>
      <c r="R13" s="103"/>
      <c r="S13" s="103"/>
    </row>
    <row r="15" spans="3:20" x14ac:dyDescent="0.25">
      <c r="C15" s="23"/>
      <c r="D15" s="23"/>
      <c r="E15" s="23"/>
      <c r="F15" s="23"/>
      <c r="G15" s="35"/>
      <c r="H15" s="23"/>
      <c r="I15" s="23"/>
      <c r="J15" s="23"/>
    </row>
    <row r="16" spans="3:20" x14ac:dyDescent="0.25">
      <c r="C16" s="34" t="s">
        <v>42</v>
      </c>
      <c r="D16" s="23"/>
      <c r="E16" s="23"/>
      <c r="F16" s="23"/>
      <c r="G16" s="23"/>
      <c r="H16" s="23"/>
      <c r="I16" s="23"/>
      <c r="J16" s="23"/>
    </row>
    <row r="17" spans="2:15" x14ac:dyDescent="0.25">
      <c r="C17" s="36" t="s">
        <v>846</v>
      </c>
      <c r="D17" s="94">
        <f>AGOSTO!D57</f>
        <v>160648.5</v>
      </c>
      <c r="E17" s="26"/>
      <c r="F17" s="26"/>
      <c r="G17" s="23"/>
      <c r="H17" s="23"/>
      <c r="I17" s="23"/>
      <c r="J17" s="23"/>
    </row>
    <row r="18" spans="2:15" x14ac:dyDescent="0.25">
      <c r="B18" s="25" t="s">
        <v>43</v>
      </c>
      <c r="C18" s="36" t="s">
        <v>44</v>
      </c>
      <c r="D18" s="26">
        <f>+AGOSTO!D70</f>
        <v>20490</v>
      </c>
      <c r="E18" s="26"/>
      <c r="F18" s="26"/>
      <c r="G18" s="23"/>
      <c r="H18" s="23"/>
      <c r="I18" s="23"/>
      <c r="J18" s="23"/>
      <c r="K18" s="23"/>
      <c r="L18" s="23"/>
      <c r="M18" s="23"/>
      <c r="N18" s="23"/>
      <c r="O18" s="23"/>
    </row>
    <row r="19" spans="2:15" x14ac:dyDescent="0.25">
      <c r="B19" s="25" t="s">
        <v>45</v>
      </c>
      <c r="C19" s="36" t="s">
        <v>847</v>
      </c>
      <c r="D19" s="26">
        <v>0</v>
      </c>
      <c r="E19" s="32"/>
      <c r="F19" s="32"/>
      <c r="G19" s="23"/>
      <c r="H19" s="23"/>
      <c r="I19" s="23"/>
      <c r="J19" s="23"/>
      <c r="K19" s="23"/>
      <c r="L19" s="23"/>
      <c r="M19" s="23"/>
      <c r="N19" s="23"/>
      <c r="O19" s="23"/>
    </row>
    <row r="20" spans="2:15" x14ac:dyDescent="0.25">
      <c r="B20" s="23"/>
      <c r="C20" s="34" t="s">
        <v>7</v>
      </c>
      <c r="D20" s="46">
        <f>D17+D18-D19</f>
        <v>181138.5</v>
      </c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</row>
    <row r="22" spans="2:15" ht="16.5" x14ac:dyDescent="0.3">
      <c r="B22" s="23"/>
      <c r="C22" s="34" t="s">
        <v>46</v>
      </c>
      <c r="D22" s="46">
        <f>D20-D12</f>
        <v>97438.5</v>
      </c>
      <c r="E22" s="38"/>
      <c r="F22" s="23"/>
      <c r="G22" s="23"/>
      <c r="H22" s="23"/>
      <c r="I22" s="23"/>
      <c r="J22" s="23"/>
      <c r="K22" s="23"/>
      <c r="L22" s="23"/>
      <c r="M22" s="23"/>
      <c r="N22" s="23"/>
      <c r="O22" s="23"/>
    </row>
    <row r="23" spans="2:15" x14ac:dyDescent="0.25">
      <c r="B23" s="23"/>
      <c r="C23" s="25" t="s">
        <v>47</v>
      </c>
      <c r="D23" s="46">
        <f>+D22*0.16</f>
        <v>15590.16</v>
      </c>
      <c r="E23" s="23"/>
      <c r="F23" s="32"/>
      <c r="G23" s="23"/>
      <c r="H23" s="23"/>
      <c r="I23" s="23"/>
      <c r="J23" s="23"/>
      <c r="K23" s="23"/>
      <c r="L23" s="23"/>
      <c r="M23" s="23"/>
      <c r="N23" s="23"/>
      <c r="O23" s="23"/>
    </row>
    <row r="24" spans="2:15" x14ac:dyDescent="0.25">
      <c r="B24" s="23"/>
      <c r="C24" s="25" t="s">
        <v>48</v>
      </c>
      <c r="D24" s="46">
        <f>+D22+D23</f>
        <v>113028.66</v>
      </c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</row>
    <row r="25" spans="2:15" x14ac:dyDescent="0.25">
      <c r="B25" s="23"/>
      <c r="C25" s="23"/>
      <c r="D25" s="37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</row>
    <row r="26" spans="2:15" x14ac:dyDescent="0.25">
      <c r="B26" s="23"/>
      <c r="C26" s="36"/>
      <c r="D26" s="37"/>
      <c r="E26" s="26"/>
      <c r="F26" s="26"/>
      <c r="G26" s="23"/>
      <c r="H26" s="23"/>
      <c r="I26" s="23"/>
      <c r="J26" s="23"/>
      <c r="K26" s="23"/>
      <c r="L26" s="23"/>
      <c r="M26" s="23"/>
      <c r="N26" s="23"/>
      <c r="O26" s="23"/>
    </row>
    <row r="27" spans="2:15" x14ac:dyDescent="0.25">
      <c r="B27" s="23"/>
      <c r="C27" s="25" t="s">
        <v>49</v>
      </c>
      <c r="D27" s="46">
        <f>+D24+D26</f>
        <v>113028.66</v>
      </c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</row>
    <row r="28" spans="2:15" x14ac:dyDescent="0.25">
      <c r="B28" s="23"/>
      <c r="C28" s="23"/>
      <c r="D28" s="37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</row>
    <row r="32" spans="2:15" x14ac:dyDescent="0.25">
      <c r="B32" s="23"/>
      <c r="C32" s="25"/>
      <c r="D32" s="26"/>
      <c r="E32" s="23"/>
      <c r="F32" s="23"/>
      <c r="G32" s="26"/>
      <c r="H32" s="23"/>
      <c r="I32" s="23"/>
      <c r="J32" s="23"/>
      <c r="K32" s="23"/>
      <c r="L32" s="23"/>
      <c r="M32" s="23"/>
      <c r="N32" s="23"/>
      <c r="O32" s="23"/>
    </row>
    <row r="33" spans="2:16" x14ac:dyDescent="0.25">
      <c r="B33" s="23"/>
      <c r="C33" s="25"/>
      <c r="D33" s="41"/>
      <c r="E33" s="25"/>
      <c r="F33" s="25"/>
      <c r="G33" s="44"/>
      <c r="H33" s="23"/>
      <c r="I33" s="23"/>
      <c r="J33" s="23"/>
      <c r="K33" s="23"/>
      <c r="L33" s="23"/>
      <c r="M33" s="23"/>
      <c r="N33" s="23"/>
      <c r="O33" s="23"/>
    </row>
    <row r="34" spans="2:16" x14ac:dyDescent="0.25">
      <c r="C34" s="25"/>
      <c r="D34" s="26"/>
      <c r="E34" s="25"/>
      <c r="F34" s="25"/>
      <c r="G34" s="44"/>
      <c r="H34" s="23"/>
      <c r="I34" s="23"/>
      <c r="J34" s="23"/>
      <c r="K34" s="23"/>
      <c r="L34" s="23"/>
      <c r="M34" s="23"/>
      <c r="N34" s="23"/>
      <c r="O34" s="23"/>
      <c r="P34" s="23"/>
    </row>
    <row r="35" spans="2:16" x14ac:dyDescent="0.25">
      <c r="C35" s="25"/>
      <c r="D35" s="41"/>
      <c r="E35" s="25"/>
      <c r="F35" s="25"/>
      <c r="G35" s="44"/>
      <c r="H35" s="23"/>
      <c r="I35" s="23"/>
      <c r="J35" s="23"/>
      <c r="K35" s="23"/>
      <c r="L35" s="23"/>
      <c r="M35" s="23"/>
      <c r="N35" s="23"/>
      <c r="O35" s="23"/>
      <c r="P35" s="23"/>
    </row>
    <row r="36" spans="2:16" x14ac:dyDescent="0.25">
      <c r="C36" s="25"/>
      <c r="D36" s="42"/>
      <c r="E36" s="42"/>
      <c r="F36" s="25"/>
      <c r="G36" s="39"/>
      <c r="H36" s="23"/>
      <c r="I36" s="23"/>
      <c r="J36" s="23"/>
      <c r="K36" s="23"/>
      <c r="L36" s="23"/>
      <c r="M36" s="23"/>
      <c r="N36" s="23"/>
      <c r="O36" s="23"/>
      <c r="P36" s="23"/>
    </row>
    <row r="37" spans="2:16" x14ac:dyDescent="0.25">
      <c r="C37" s="25"/>
      <c r="D37" s="42"/>
      <c r="E37" s="42"/>
      <c r="F37" s="25"/>
      <c r="G37" s="40"/>
      <c r="H37" s="23"/>
      <c r="I37" s="23"/>
      <c r="J37" s="23"/>
      <c r="K37" s="23"/>
      <c r="L37" s="23"/>
      <c r="M37" s="23"/>
      <c r="N37" s="23"/>
      <c r="O37" s="23"/>
      <c r="P37" s="23"/>
    </row>
    <row r="38" spans="2:16" x14ac:dyDescent="0.25">
      <c r="C38" s="25"/>
      <c r="D38" s="26"/>
      <c r="E38" s="4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</row>
  </sheetData>
  <mergeCells count="3">
    <mergeCell ref="D4:F4"/>
    <mergeCell ref="D5:F5"/>
    <mergeCell ref="D6:F6"/>
  </mergeCells>
  <pageMargins left="0.7" right="0.7" top="0.75" bottom="0.75" header="0.3" footer="0.3"/>
  <pageSetup orientation="portrait" horizontalDpi="0" verticalDpi="0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4"/>
  <sheetViews>
    <sheetView topLeftCell="B1" workbookViewId="0">
      <selection activeCell="G71" sqref="G71"/>
    </sheetView>
  </sheetViews>
  <sheetFormatPr baseColWidth="10" defaultRowHeight="15" x14ac:dyDescent="0.25"/>
  <cols>
    <col min="3" max="3" width="58.7109375" customWidth="1"/>
    <col min="4" max="4" width="12.5703125" bestFit="1" customWidth="1"/>
    <col min="5" max="5" width="14" customWidth="1"/>
    <col min="7" max="7" width="13.5703125" customWidth="1"/>
  </cols>
  <sheetData>
    <row r="1" spans="1:12" x14ac:dyDescent="0.25">
      <c r="A1" s="161" t="s">
        <v>0</v>
      </c>
      <c r="B1" s="161"/>
      <c r="C1" s="161"/>
      <c r="D1" s="161"/>
      <c r="E1" s="161"/>
      <c r="G1" s="9"/>
    </row>
    <row r="2" spans="1:12" x14ac:dyDescent="0.25">
      <c r="A2" s="161" t="s">
        <v>1046</v>
      </c>
      <c r="B2" s="161"/>
      <c r="C2" s="161"/>
      <c r="D2" s="161"/>
      <c r="E2" s="161"/>
      <c r="G2" s="9"/>
    </row>
    <row r="3" spans="1:12" x14ac:dyDescent="0.25">
      <c r="A3" s="10"/>
      <c r="B3" s="11"/>
      <c r="C3" s="7"/>
      <c r="D3" s="11"/>
      <c r="E3" s="7"/>
      <c r="G3" s="9"/>
    </row>
    <row r="4" spans="1:12" x14ac:dyDescent="0.25">
      <c r="A4" s="61" t="s">
        <v>903</v>
      </c>
      <c r="B4" s="11"/>
      <c r="C4" s="7"/>
      <c r="D4" s="11"/>
      <c r="E4" s="7"/>
      <c r="G4" s="9"/>
    </row>
    <row r="5" spans="1:12" x14ac:dyDescent="0.25">
      <c r="A5" s="12" t="s">
        <v>1</v>
      </c>
      <c r="B5" s="13" t="s">
        <v>2</v>
      </c>
      <c r="C5" s="13" t="s">
        <v>3</v>
      </c>
      <c r="D5" s="14" t="s">
        <v>4</v>
      </c>
      <c r="E5" s="15" t="s">
        <v>5</v>
      </c>
      <c r="F5" s="13" t="s">
        <v>6</v>
      </c>
      <c r="G5" s="13" t="s">
        <v>989</v>
      </c>
    </row>
    <row r="6" spans="1:12" s="16" customFormat="1" x14ac:dyDescent="0.25">
      <c r="A6" s="17">
        <v>8</v>
      </c>
      <c r="B6" s="18">
        <v>42979</v>
      </c>
      <c r="C6" s="19" t="s">
        <v>904</v>
      </c>
      <c r="D6" s="111">
        <v>3243</v>
      </c>
      <c r="E6" s="19" t="s">
        <v>8</v>
      </c>
      <c r="F6" s="20">
        <v>715</v>
      </c>
      <c r="G6" s="21" t="s">
        <v>905</v>
      </c>
      <c r="I6" s="16" t="s">
        <v>990</v>
      </c>
      <c r="J6" s="16" t="s">
        <v>254</v>
      </c>
      <c r="K6" s="16" t="s">
        <v>73</v>
      </c>
      <c r="L6" s="16" t="s">
        <v>255</v>
      </c>
    </row>
    <row r="7" spans="1:12" s="16" customFormat="1" x14ac:dyDescent="0.25">
      <c r="A7" s="17">
        <v>24</v>
      </c>
      <c r="B7" s="18">
        <v>42979</v>
      </c>
      <c r="C7" s="19" t="s">
        <v>906</v>
      </c>
      <c r="D7" s="111">
        <v>3246</v>
      </c>
      <c r="E7" s="19" t="s">
        <v>8</v>
      </c>
      <c r="F7" s="20">
        <v>715</v>
      </c>
      <c r="G7" s="21" t="s">
        <v>907</v>
      </c>
      <c r="I7" s="16" t="s">
        <v>811</v>
      </c>
      <c r="J7" s="16" t="s">
        <v>80</v>
      </c>
      <c r="K7" s="16" t="s">
        <v>81</v>
      </c>
      <c r="L7" s="16" t="s">
        <v>58</v>
      </c>
    </row>
    <row r="8" spans="1:12" s="16" customFormat="1" x14ac:dyDescent="0.25">
      <c r="A8" s="17">
        <v>9</v>
      </c>
      <c r="B8" s="18">
        <v>42979</v>
      </c>
      <c r="C8" s="19" t="s">
        <v>958</v>
      </c>
      <c r="D8" s="111">
        <v>3250</v>
      </c>
      <c r="E8" s="19" t="s">
        <v>8</v>
      </c>
      <c r="F8" s="20">
        <v>715</v>
      </c>
      <c r="G8" s="21"/>
      <c r="I8" s="16" t="s">
        <v>811</v>
      </c>
      <c r="J8" s="16" t="s">
        <v>78</v>
      </c>
      <c r="K8" s="16" t="s">
        <v>31</v>
      </c>
      <c r="L8" s="16" t="s">
        <v>79</v>
      </c>
    </row>
    <row r="9" spans="1:12" s="16" customFormat="1" x14ac:dyDescent="0.25">
      <c r="A9" s="17">
        <v>12</v>
      </c>
      <c r="B9" s="18">
        <v>42979</v>
      </c>
      <c r="C9" s="19" t="s">
        <v>959</v>
      </c>
      <c r="D9" s="111">
        <v>5400</v>
      </c>
      <c r="E9" s="19" t="s">
        <v>8</v>
      </c>
      <c r="F9" s="20">
        <v>715</v>
      </c>
      <c r="G9" s="21"/>
      <c r="I9" s="16" t="s">
        <v>818</v>
      </c>
      <c r="J9" s="16" t="s">
        <v>566</v>
      </c>
      <c r="K9" s="16" t="s">
        <v>567</v>
      </c>
      <c r="L9" s="16" t="s">
        <v>568</v>
      </c>
    </row>
    <row r="10" spans="1:12" s="16" customFormat="1" x14ac:dyDescent="0.25">
      <c r="A10" s="17">
        <v>13</v>
      </c>
      <c r="B10" s="18">
        <v>42979</v>
      </c>
      <c r="C10" s="19" t="s">
        <v>960</v>
      </c>
      <c r="D10" s="111">
        <v>1000</v>
      </c>
      <c r="E10" s="19" t="s">
        <v>8</v>
      </c>
      <c r="F10" s="20">
        <v>715</v>
      </c>
      <c r="G10" s="21"/>
      <c r="I10" s="16" t="s">
        <v>848</v>
      </c>
      <c r="J10" s="16" t="s">
        <v>991</v>
      </c>
      <c r="K10" s="16" t="s">
        <v>34</v>
      </c>
      <c r="L10" s="16" t="s">
        <v>992</v>
      </c>
    </row>
    <row r="11" spans="1:12" s="16" customFormat="1" x14ac:dyDescent="0.25">
      <c r="A11" s="17">
        <v>14</v>
      </c>
      <c r="B11" s="18">
        <v>42979</v>
      </c>
      <c r="C11" s="19" t="s">
        <v>961</v>
      </c>
      <c r="D11" s="111">
        <v>1000</v>
      </c>
      <c r="E11" s="19" t="s">
        <v>8</v>
      </c>
      <c r="F11" s="20">
        <v>715</v>
      </c>
      <c r="G11" s="21"/>
      <c r="I11" s="16" t="s">
        <v>848</v>
      </c>
      <c r="J11" s="16" t="s">
        <v>31</v>
      </c>
      <c r="K11" s="16" t="s">
        <v>993</v>
      </c>
      <c r="L11" s="16" t="s">
        <v>871</v>
      </c>
    </row>
    <row r="12" spans="1:12" s="16" customFormat="1" x14ac:dyDescent="0.25">
      <c r="A12" s="17">
        <v>15</v>
      </c>
      <c r="B12" s="18">
        <v>42979</v>
      </c>
      <c r="C12" s="19" t="s">
        <v>962</v>
      </c>
      <c r="D12" s="111">
        <v>1000</v>
      </c>
      <c r="E12" s="19" t="s">
        <v>8</v>
      </c>
      <c r="F12" s="20">
        <v>715</v>
      </c>
      <c r="G12" s="21"/>
      <c r="I12" s="16" t="s">
        <v>848</v>
      </c>
      <c r="J12" s="16" t="s">
        <v>17</v>
      </c>
      <c r="K12" s="16" t="s">
        <v>425</v>
      </c>
      <c r="L12" s="16" t="s">
        <v>994</v>
      </c>
    </row>
    <row r="13" spans="1:12" s="16" customFormat="1" x14ac:dyDescent="0.25">
      <c r="A13" s="17">
        <v>16</v>
      </c>
      <c r="B13" s="18">
        <v>42979</v>
      </c>
      <c r="C13" s="19" t="s">
        <v>963</v>
      </c>
      <c r="D13" s="111">
        <v>1000</v>
      </c>
      <c r="E13" s="19" t="s">
        <v>8</v>
      </c>
      <c r="F13" s="20">
        <v>715</v>
      </c>
      <c r="G13" s="21"/>
      <c r="I13" s="16" t="s">
        <v>848</v>
      </c>
      <c r="J13" s="16" t="s">
        <v>874</v>
      </c>
      <c r="K13" s="16" t="s">
        <v>875</v>
      </c>
      <c r="L13" s="16" t="s">
        <v>876</v>
      </c>
    </row>
    <row r="14" spans="1:12" s="16" customFormat="1" x14ac:dyDescent="0.25">
      <c r="A14" s="17">
        <v>17</v>
      </c>
      <c r="B14" s="18">
        <v>42979</v>
      </c>
      <c r="C14" s="19" t="s">
        <v>964</v>
      </c>
      <c r="D14" s="111">
        <v>1000</v>
      </c>
      <c r="E14" s="19" t="s">
        <v>8</v>
      </c>
      <c r="F14" s="20">
        <v>715</v>
      </c>
      <c r="G14" s="21"/>
      <c r="I14" s="16" t="s">
        <v>848</v>
      </c>
      <c r="J14" s="16" t="s">
        <v>877</v>
      </c>
      <c r="K14" s="16" t="s">
        <v>878</v>
      </c>
      <c r="L14" s="16" t="s">
        <v>375</v>
      </c>
    </row>
    <row r="15" spans="1:12" s="16" customFormat="1" x14ac:dyDescent="0.25">
      <c r="A15" s="17">
        <v>18</v>
      </c>
      <c r="B15" s="18">
        <v>42979</v>
      </c>
      <c r="C15" s="19" t="s">
        <v>965</v>
      </c>
      <c r="D15" s="111">
        <v>1000</v>
      </c>
      <c r="E15" s="19" t="s">
        <v>8</v>
      </c>
      <c r="F15" s="20">
        <v>715</v>
      </c>
      <c r="G15" s="21"/>
      <c r="I15" s="16" t="s">
        <v>848</v>
      </c>
      <c r="J15" s="16" t="s">
        <v>995</v>
      </c>
      <c r="K15" s="16" t="s">
        <v>858</v>
      </c>
      <c r="L15" s="16" t="s">
        <v>182</v>
      </c>
    </row>
    <row r="16" spans="1:12" s="16" customFormat="1" x14ac:dyDescent="0.25">
      <c r="A16" s="17">
        <v>19</v>
      </c>
      <c r="B16" s="18">
        <v>42979</v>
      </c>
      <c r="C16" s="19" t="s">
        <v>966</v>
      </c>
      <c r="D16" s="111">
        <v>1000</v>
      </c>
      <c r="E16" s="19" t="s">
        <v>8</v>
      </c>
      <c r="F16" s="20">
        <v>715</v>
      </c>
      <c r="G16" s="21"/>
      <c r="I16" s="16" t="s">
        <v>848</v>
      </c>
      <c r="J16" s="16" t="s">
        <v>862</v>
      </c>
      <c r="K16" s="16" t="s">
        <v>430</v>
      </c>
      <c r="L16" s="16" t="s">
        <v>19</v>
      </c>
    </row>
    <row r="17" spans="1:12" s="16" customFormat="1" x14ac:dyDescent="0.25">
      <c r="A17" s="17">
        <v>20</v>
      </c>
      <c r="B17" s="18">
        <v>42979</v>
      </c>
      <c r="C17" s="19" t="s">
        <v>967</v>
      </c>
      <c r="D17" s="111">
        <v>1000</v>
      </c>
      <c r="E17" s="19" t="s">
        <v>8</v>
      </c>
      <c r="F17" s="20">
        <v>715</v>
      </c>
      <c r="G17" s="21"/>
      <c r="I17" s="16" t="s">
        <v>848</v>
      </c>
      <c r="J17" s="16" t="s">
        <v>872</v>
      </c>
      <c r="K17" s="16" t="s">
        <v>430</v>
      </c>
      <c r="L17" s="16" t="s">
        <v>873</v>
      </c>
    </row>
    <row r="18" spans="1:12" s="16" customFormat="1" x14ac:dyDescent="0.25">
      <c r="A18" s="17">
        <v>21</v>
      </c>
      <c r="B18" s="18">
        <v>42979</v>
      </c>
      <c r="C18" s="19" t="s">
        <v>968</v>
      </c>
      <c r="D18" s="111">
        <v>1000</v>
      </c>
      <c r="E18" s="19" t="s">
        <v>8</v>
      </c>
      <c r="F18" s="20">
        <v>715</v>
      </c>
      <c r="G18" s="21"/>
      <c r="I18" s="16" t="s">
        <v>848</v>
      </c>
      <c r="J18" s="16" t="s">
        <v>996</v>
      </c>
      <c r="K18" s="16" t="s">
        <v>997</v>
      </c>
      <c r="L18" s="16" t="s">
        <v>998</v>
      </c>
    </row>
    <row r="19" spans="1:12" s="16" customFormat="1" x14ac:dyDescent="0.25">
      <c r="A19" s="17">
        <v>22</v>
      </c>
      <c r="B19" s="18">
        <v>42979</v>
      </c>
      <c r="C19" s="19" t="s">
        <v>969</v>
      </c>
      <c r="D19" s="111">
        <v>1000</v>
      </c>
      <c r="E19" s="19" t="s">
        <v>8</v>
      </c>
      <c r="F19" s="20">
        <v>715</v>
      </c>
      <c r="G19" s="21"/>
      <c r="I19" s="16" t="s">
        <v>848</v>
      </c>
      <c r="J19" s="16" t="s">
        <v>869</v>
      </c>
      <c r="K19" s="16" t="s">
        <v>34</v>
      </c>
      <c r="L19" s="16" t="s">
        <v>999</v>
      </c>
    </row>
    <row r="20" spans="1:12" s="16" customFormat="1" ht="14.25" customHeight="1" x14ac:dyDescent="0.25">
      <c r="A20" s="17">
        <v>35</v>
      </c>
      <c r="B20" s="18">
        <v>42982</v>
      </c>
      <c r="C20" s="19" t="s">
        <v>908</v>
      </c>
      <c r="D20" s="111">
        <v>3243</v>
      </c>
      <c r="E20" s="19" t="s">
        <v>8</v>
      </c>
      <c r="F20" s="20">
        <v>715</v>
      </c>
      <c r="G20" s="21" t="s">
        <v>909</v>
      </c>
      <c r="I20" s="16" t="s">
        <v>94</v>
      </c>
      <c r="J20" s="16" t="s">
        <v>100</v>
      </c>
      <c r="K20" s="16" t="s">
        <v>22</v>
      </c>
      <c r="L20" s="16" t="s">
        <v>95</v>
      </c>
    </row>
    <row r="21" spans="1:12" s="16" customFormat="1" x14ac:dyDescent="0.25">
      <c r="A21" s="17">
        <v>34</v>
      </c>
      <c r="B21" s="18">
        <v>42982</v>
      </c>
      <c r="C21" s="19" t="s">
        <v>910</v>
      </c>
      <c r="D21" s="111">
        <v>3243</v>
      </c>
      <c r="E21" s="19" t="s">
        <v>8</v>
      </c>
      <c r="F21" s="20">
        <v>715</v>
      </c>
      <c r="G21" s="21" t="s">
        <v>911</v>
      </c>
      <c r="I21" s="16" t="s">
        <v>94</v>
      </c>
      <c r="J21" s="16" t="s">
        <v>87</v>
      </c>
      <c r="K21" s="16" t="s">
        <v>88</v>
      </c>
      <c r="L21" s="16" t="s">
        <v>189</v>
      </c>
    </row>
    <row r="22" spans="1:12" s="16" customFormat="1" x14ac:dyDescent="0.25">
      <c r="A22" s="17">
        <v>76</v>
      </c>
      <c r="B22" s="18">
        <v>42982</v>
      </c>
      <c r="C22" s="19" t="s">
        <v>912</v>
      </c>
      <c r="D22" s="111">
        <v>3820</v>
      </c>
      <c r="E22" s="19" t="s">
        <v>8</v>
      </c>
      <c r="F22" s="20">
        <v>715</v>
      </c>
      <c r="G22" s="21" t="s">
        <v>913</v>
      </c>
      <c r="I22" s="16" t="s">
        <v>811</v>
      </c>
      <c r="J22" s="16" t="s">
        <v>70</v>
      </c>
      <c r="K22" s="16" t="s">
        <v>426</v>
      </c>
      <c r="L22" s="16" t="s">
        <v>71</v>
      </c>
    </row>
    <row r="23" spans="1:12" s="16" customFormat="1" x14ac:dyDescent="0.25">
      <c r="A23" s="17">
        <v>51</v>
      </c>
      <c r="B23" s="18">
        <v>42982</v>
      </c>
      <c r="C23" s="19" t="s">
        <v>934</v>
      </c>
      <c r="D23" s="111">
        <v>3243</v>
      </c>
      <c r="E23" s="19" t="s">
        <v>8</v>
      </c>
      <c r="F23" s="20">
        <v>715</v>
      </c>
      <c r="G23" s="21" t="s">
        <v>935</v>
      </c>
      <c r="I23" s="16" t="s">
        <v>818</v>
      </c>
      <c r="J23" s="16" t="s">
        <v>430</v>
      </c>
      <c r="K23" s="16" t="s">
        <v>545</v>
      </c>
      <c r="L23" s="16" t="s">
        <v>546</v>
      </c>
    </row>
    <row r="24" spans="1:12" s="16" customFormat="1" x14ac:dyDescent="0.25">
      <c r="A24" s="17">
        <v>64</v>
      </c>
      <c r="B24" s="18">
        <v>42982</v>
      </c>
      <c r="C24" s="19" t="s">
        <v>956</v>
      </c>
      <c r="D24" s="111">
        <v>3278</v>
      </c>
      <c r="E24" s="19" t="s">
        <v>8</v>
      </c>
      <c r="F24" s="20">
        <v>715</v>
      </c>
      <c r="G24" s="21" t="s">
        <v>957</v>
      </c>
      <c r="I24" s="16" t="s">
        <v>1000</v>
      </c>
      <c r="J24" s="16" t="s">
        <v>820</v>
      </c>
      <c r="K24" s="16" t="s">
        <v>821</v>
      </c>
      <c r="L24" s="16" t="s">
        <v>1001</v>
      </c>
    </row>
    <row r="25" spans="1:12" s="16" customFormat="1" x14ac:dyDescent="0.25">
      <c r="A25" s="17">
        <v>72</v>
      </c>
      <c r="B25" s="18">
        <v>42982</v>
      </c>
      <c r="C25" s="19" t="s">
        <v>970</v>
      </c>
      <c r="D25" s="111">
        <v>3255</v>
      </c>
      <c r="E25" s="19" t="s">
        <v>8</v>
      </c>
      <c r="F25" s="20">
        <v>715</v>
      </c>
      <c r="G25" s="21"/>
      <c r="I25" s="16" t="s">
        <v>811</v>
      </c>
      <c r="J25" s="16" t="s">
        <v>441</v>
      </c>
      <c r="K25" s="16" t="s">
        <v>67</v>
      </c>
      <c r="L25" s="16" t="s">
        <v>1002</v>
      </c>
    </row>
    <row r="26" spans="1:12" s="16" customFormat="1" x14ac:dyDescent="0.25">
      <c r="A26" s="17">
        <v>78</v>
      </c>
      <c r="B26" s="18">
        <v>42982</v>
      </c>
      <c r="C26" s="19" t="s">
        <v>971</v>
      </c>
      <c r="D26" s="111">
        <v>1000</v>
      </c>
      <c r="E26" s="19" t="s">
        <v>8</v>
      </c>
      <c r="F26" s="20">
        <v>715</v>
      </c>
      <c r="G26" s="21"/>
      <c r="I26" s="16" t="s">
        <v>824</v>
      </c>
      <c r="J26" s="16" t="s">
        <v>1003</v>
      </c>
      <c r="K26" s="16" t="s">
        <v>829</v>
      </c>
      <c r="L26" s="16" t="s">
        <v>830</v>
      </c>
    </row>
    <row r="27" spans="1:12" s="16" customFormat="1" x14ac:dyDescent="0.25">
      <c r="A27" s="17">
        <v>79</v>
      </c>
      <c r="B27" s="18">
        <v>42982</v>
      </c>
      <c r="C27" s="19" t="s">
        <v>972</v>
      </c>
      <c r="D27" s="111">
        <v>1000</v>
      </c>
      <c r="E27" s="19" t="s">
        <v>8</v>
      </c>
      <c r="F27" s="20">
        <v>715</v>
      </c>
      <c r="G27" s="21"/>
      <c r="I27" s="16" t="s">
        <v>824</v>
      </c>
      <c r="J27" s="16" t="s">
        <v>1004</v>
      </c>
      <c r="K27" s="16" t="s">
        <v>1005</v>
      </c>
      <c r="L27" s="16" t="s">
        <v>1006</v>
      </c>
    </row>
    <row r="28" spans="1:12" s="16" customFormat="1" x14ac:dyDescent="0.25">
      <c r="A28" s="17">
        <v>103</v>
      </c>
      <c r="B28" s="18">
        <v>42983</v>
      </c>
      <c r="C28" s="19" t="s">
        <v>914</v>
      </c>
      <c r="D28" s="111">
        <v>6486</v>
      </c>
      <c r="E28" s="19" t="s">
        <v>8</v>
      </c>
      <c r="F28" s="20">
        <v>715</v>
      </c>
      <c r="G28" s="21" t="s">
        <v>915</v>
      </c>
      <c r="I28" s="16" t="s">
        <v>818</v>
      </c>
      <c r="J28" s="16" t="s">
        <v>1007</v>
      </c>
    </row>
    <row r="29" spans="1:12" s="16" customFormat="1" x14ac:dyDescent="0.25">
      <c r="A29" s="17">
        <v>85</v>
      </c>
      <c r="B29" s="18">
        <v>42983</v>
      </c>
      <c r="C29" s="19" t="s">
        <v>973</v>
      </c>
      <c r="D29" s="111">
        <v>5052.66</v>
      </c>
      <c r="E29" s="19" t="s">
        <v>8</v>
      </c>
      <c r="F29" s="20">
        <v>715</v>
      </c>
      <c r="G29" s="21"/>
      <c r="I29" s="16" t="s">
        <v>990</v>
      </c>
      <c r="J29" s="16" t="s">
        <v>376</v>
      </c>
      <c r="K29" s="16" t="s">
        <v>14</v>
      </c>
      <c r="L29" s="16" t="s">
        <v>377</v>
      </c>
    </row>
    <row r="30" spans="1:12" s="16" customFormat="1" x14ac:dyDescent="0.25">
      <c r="A30" s="17">
        <v>88</v>
      </c>
      <c r="B30" s="18">
        <v>42983</v>
      </c>
      <c r="C30" s="19" t="s">
        <v>974</v>
      </c>
      <c r="D30" s="111">
        <v>5375</v>
      </c>
      <c r="E30" s="19" t="s">
        <v>8</v>
      </c>
      <c r="F30" s="20">
        <v>715</v>
      </c>
      <c r="G30" s="21"/>
      <c r="I30" s="16" t="s">
        <v>824</v>
      </c>
      <c r="J30" s="16" t="s">
        <v>34</v>
      </c>
      <c r="K30" s="16" t="s">
        <v>1008</v>
      </c>
      <c r="L30" s="16" t="s">
        <v>71</v>
      </c>
    </row>
    <row r="31" spans="1:12" s="16" customFormat="1" x14ac:dyDescent="0.25">
      <c r="A31" s="17">
        <v>98</v>
      </c>
      <c r="B31" s="18">
        <v>42983</v>
      </c>
      <c r="C31" s="19" t="s">
        <v>975</v>
      </c>
      <c r="D31" s="111">
        <v>1000</v>
      </c>
      <c r="E31" s="19" t="s">
        <v>8</v>
      </c>
      <c r="F31" s="20">
        <v>715</v>
      </c>
      <c r="G31" s="21"/>
      <c r="I31" s="16" t="s">
        <v>824</v>
      </c>
      <c r="J31" s="16" t="s">
        <v>879</v>
      </c>
      <c r="K31" s="16" t="s">
        <v>880</v>
      </c>
      <c r="L31" s="16" t="s">
        <v>1030</v>
      </c>
    </row>
    <row r="32" spans="1:12" s="16" customFormat="1" x14ac:dyDescent="0.25">
      <c r="A32" s="17">
        <v>136</v>
      </c>
      <c r="B32" s="18">
        <v>42984</v>
      </c>
      <c r="C32" s="19" t="s">
        <v>916</v>
      </c>
      <c r="D32" s="111">
        <v>1485</v>
      </c>
      <c r="E32" s="19" t="s">
        <v>8</v>
      </c>
      <c r="F32" s="20">
        <v>715</v>
      </c>
      <c r="G32" s="21" t="s">
        <v>917</v>
      </c>
      <c r="I32" s="16" t="s">
        <v>811</v>
      </c>
      <c r="J32" s="16" t="s">
        <v>29</v>
      </c>
      <c r="K32" s="16" t="s">
        <v>1010</v>
      </c>
      <c r="L32" s="16" t="s">
        <v>21</v>
      </c>
    </row>
    <row r="33" spans="1:12" s="16" customFormat="1" x14ac:dyDescent="0.25">
      <c r="A33" s="17">
        <v>137</v>
      </c>
      <c r="B33" s="18">
        <v>42984</v>
      </c>
      <c r="C33" s="19" t="s">
        <v>918</v>
      </c>
      <c r="D33" s="111">
        <v>4462.5</v>
      </c>
      <c r="E33" s="19" t="s">
        <v>8</v>
      </c>
      <c r="F33" s="20">
        <v>715</v>
      </c>
      <c r="G33" s="21" t="s">
        <v>919</v>
      </c>
      <c r="I33" s="16" t="s">
        <v>811</v>
      </c>
      <c r="J33" s="16" t="s">
        <v>29</v>
      </c>
      <c r="K33" s="16" t="s">
        <v>1010</v>
      </c>
      <c r="L33" s="16" t="s">
        <v>21</v>
      </c>
    </row>
    <row r="34" spans="1:12" s="16" customFormat="1" x14ac:dyDescent="0.25">
      <c r="A34" s="17">
        <v>142</v>
      </c>
      <c r="B34" s="18">
        <v>42985</v>
      </c>
      <c r="C34" s="19" t="s">
        <v>920</v>
      </c>
      <c r="D34" s="111">
        <v>4290</v>
      </c>
      <c r="E34" s="19" t="s">
        <v>8</v>
      </c>
      <c r="F34" s="20">
        <v>715</v>
      </c>
      <c r="G34" s="21" t="s">
        <v>921</v>
      </c>
      <c r="I34" s="16" t="s">
        <v>811</v>
      </c>
      <c r="J34" s="16" t="s">
        <v>29</v>
      </c>
      <c r="K34" s="16" t="s">
        <v>1010</v>
      </c>
      <c r="L34" s="16" t="s">
        <v>21</v>
      </c>
    </row>
    <row r="35" spans="1:12" s="16" customFormat="1" x14ac:dyDescent="0.25">
      <c r="A35" s="17">
        <v>143</v>
      </c>
      <c r="B35" s="18">
        <v>42985</v>
      </c>
      <c r="C35" s="19" t="s">
        <v>922</v>
      </c>
      <c r="D35" s="111">
        <v>4117.5</v>
      </c>
      <c r="E35" s="19" t="s">
        <v>8</v>
      </c>
      <c r="F35" s="20">
        <v>715</v>
      </c>
      <c r="G35" s="21" t="s">
        <v>923</v>
      </c>
      <c r="I35" s="16" t="s">
        <v>811</v>
      </c>
      <c r="J35" s="16" t="s">
        <v>29</v>
      </c>
      <c r="K35" s="16" t="s">
        <v>1010</v>
      </c>
      <c r="L35" s="16" t="s">
        <v>21</v>
      </c>
    </row>
    <row r="36" spans="1:12" s="16" customFormat="1" x14ac:dyDescent="0.25">
      <c r="A36" s="17">
        <v>144</v>
      </c>
      <c r="B36" s="18">
        <v>42985</v>
      </c>
      <c r="C36" s="19" t="s">
        <v>924</v>
      </c>
      <c r="D36" s="111">
        <v>3945</v>
      </c>
      <c r="E36" s="19" t="s">
        <v>8</v>
      </c>
      <c r="F36" s="20">
        <v>715</v>
      </c>
      <c r="G36" s="21" t="s">
        <v>925</v>
      </c>
      <c r="I36" s="16" t="s">
        <v>811</v>
      </c>
      <c r="J36" s="16" t="s">
        <v>29</v>
      </c>
      <c r="K36" s="16" t="s">
        <v>1010</v>
      </c>
      <c r="L36" s="16" t="s">
        <v>21</v>
      </c>
    </row>
    <row r="37" spans="1:12" s="16" customFormat="1" x14ac:dyDescent="0.25">
      <c r="A37" s="17">
        <v>145</v>
      </c>
      <c r="B37" s="18">
        <v>42985</v>
      </c>
      <c r="C37" s="19" t="s">
        <v>926</v>
      </c>
      <c r="D37" s="111">
        <v>3772.5</v>
      </c>
      <c r="E37" s="19" t="s">
        <v>8</v>
      </c>
      <c r="F37" s="20">
        <v>715</v>
      </c>
      <c r="G37" s="21" t="s">
        <v>927</v>
      </c>
      <c r="I37" s="16" t="s">
        <v>811</v>
      </c>
      <c r="J37" s="16" t="s">
        <v>29</v>
      </c>
      <c r="K37" s="16" t="s">
        <v>1010</v>
      </c>
      <c r="L37" s="16" t="s">
        <v>21</v>
      </c>
    </row>
    <row r="38" spans="1:12" s="16" customFormat="1" x14ac:dyDescent="0.25">
      <c r="A38" s="17">
        <v>146</v>
      </c>
      <c r="B38" s="18">
        <v>42985</v>
      </c>
      <c r="C38" s="19" t="s">
        <v>928</v>
      </c>
      <c r="D38" s="111">
        <v>3600</v>
      </c>
      <c r="E38" s="19" t="s">
        <v>8</v>
      </c>
      <c r="F38" s="20">
        <v>715</v>
      </c>
      <c r="G38" s="21" t="s">
        <v>929</v>
      </c>
      <c r="I38" s="16" t="s">
        <v>811</v>
      </c>
      <c r="J38" s="16" t="s">
        <v>29</v>
      </c>
      <c r="K38" s="16" t="s">
        <v>1010</v>
      </c>
      <c r="L38" s="16" t="s">
        <v>21</v>
      </c>
    </row>
    <row r="39" spans="1:12" s="16" customFormat="1" x14ac:dyDescent="0.25">
      <c r="A39" s="17">
        <v>147</v>
      </c>
      <c r="B39" s="18">
        <v>42985</v>
      </c>
      <c r="C39" s="19" t="s">
        <v>930</v>
      </c>
      <c r="D39" s="111">
        <v>3450</v>
      </c>
      <c r="E39" s="19" t="s">
        <v>8</v>
      </c>
      <c r="F39" s="20">
        <v>715</v>
      </c>
      <c r="G39" s="21" t="s">
        <v>931</v>
      </c>
      <c r="I39" s="16" t="s">
        <v>811</v>
      </c>
      <c r="J39" s="16" t="s">
        <v>29</v>
      </c>
      <c r="K39" s="16" t="s">
        <v>1010</v>
      </c>
      <c r="L39" s="16" t="s">
        <v>21</v>
      </c>
    </row>
    <row r="40" spans="1:12" s="16" customFormat="1" x14ac:dyDescent="0.25">
      <c r="A40" s="17">
        <v>172</v>
      </c>
      <c r="B40" s="18">
        <v>42985</v>
      </c>
      <c r="C40" s="19" t="s">
        <v>976</v>
      </c>
      <c r="D40" s="111">
        <v>1000</v>
      </c>
      <c r="E40" s="19" t="s">
        <v>8</v>
      </c>
      <c r="F40" s="20">
        <v>715</v>
      </c>
      <c r="G40" s="21"/>
      <c r="I40" s="16" t="s">
        <v>824</v>
      </c>
      <c r="J40" s="16" t="s">
        <v>864</v>
      </c>
      <c r="K40" s="16" t="s">
        <v>865</v>
      </c>
      <c r="L40" s="16" t="s">
        <v>866</v>
      </c>
    </row>
    <row r="41" spans="1:12" s="16" customFormat="1" x14ac:dyDescent="0.25">
      <c r="A41" s="17">
        <v>173</v>
      </c>
      <c r="B41" s="18">
        <v>42985</v>
      </c>
      <c r="C41" s="19" t="s">
        <v>977</v>
      </c>
      <c r="D41" s="111">
        <v>3200</v>
      </c>
      <c r="E41" s="19" t="s">
        <v>8</v>
      </c>
      <c r="F41" s="20">
        <v>715</v>
      </c>
      <c r="G41" s="21"/>
      <c r="I41" s="16" t="s">
        <v>848</v>
      </c>
      <c r="J41" s="16" t="s">
        <v>1011</v>
      </c>
      <c r="K41" s="16" t="s">
        <v>1012</v>
      </c>
      <c r="L41" s="16" t="s">
        <v>1013</v>
      </c>
    </row>
    <row r="42" spans="1:12" s="16" customFormat="1" x14ac:dyDescent="0.25">
      <c r="A42" s="17">
        <v>180</v>
      </c>
      <c r="B42" s="18">
        <v>42986</v>
      </c>
      <c r="C42" s="19" t="s">
        <v>938</v>
      </c>
      <c r="D42" s="111">
        <v>1505</v>
      </c>
      <c r="E42" s="19" t="s">
        <v>8</v>
      </c>
      <c r="F42" s="20">
        <v>715</v>
      </c>
      <c r="G42" s="21" t="s">
        <v>939</v>
      </c>
      <c r="I42" s="16" t="s">
        <v>824</v>
      </c>
      <c r="J42" s="16" t="s">
        <v>34</v>
      </c>
      <c r="K42" s="16" t="s">
        <v>831</v>
      </c>
      <c r="L42" s="16" t="s">
        <v>832</v>
      </c>
    </row>
    <row r="43" spans="1:12" s="16" customFormat="1" x14ac:dyDescent="0.25">
      <c r="A43" s="17">
        <v>179</v>
      </c>
      <c r="B43" s="18">
        <v>42986</v>
      </c>
      <c r="C43" s="19" t="s">
        <v>940</v>
      </c>
      <c r="D43" s="111">
        <v>1500</v>
      </c>
      <c r="E43" s="19" t="s">
        <v>8</v>
      </c>
      <c r="F43" s="20">
        <v>715</v>
      </c>
      <c r="G43" s="21" t="s">
        <v>941</v>
      </c>
      <c r="I43" s="16" t="s">
        <v>824</v>
      </c>
      <c r="J43" s="16" t="s">
        <v>825</v>
      </c>
      <c r="K43" s="16" t="s">
        <v>826</v>
      </c>
      <c r="L43" s="16" t="s">
        <v>827</v>
      </c>
    </row>
    <row r="44" spans="1:12" s="16" customFormat="1" x14ac:dyDescent="0.25">
      <c r="A44" s="17">
        <v>218</v>
      </c>
      <c r="B44" s="18">
        <v>42989</v>
      </c>
      <c r="C44" s="19" t="s">
        <v>978</v>
      </c>
      <c r="D44" s="111">
        <v>2000</v>
      </c>
      <c r="E44" s="19" t="s">
        <v>8</v>
      </c>
      <c r="F44" s="20">
        <v>715</v>
      </c>
      <c r="G44" s="21"/>
      <c r="I44" s="16" t="s">
        <v>824</v>
      </c>
      <c r="J44" s="16" t="s">
        <v>860</v>
      </c>
      <c r="K44" s="16" t="s">
        <v>17</v>
      </c>
      <c r="L44" s="16" t="s">
        <v>861</v>
      </c>
    </row>
    <row r="45" spans="1:12" s="16" customFormat="1" x14ac:dyDescent="0.25">
      <c r="A45" s="17">
        <v>273</v>
      </c>
      <c r="B45" s="18">
        <v>42990</v>
      </c>
      <c r="C45" s="19" t="s">
        <v>936</v>
      </c>
      <c r="D45" s="111">
        <v>495</v>
      </c>
      <c r="E45" s="19" t="s">
        <v>8</v>
      </c>
      <c r="F45" s="20">
        <v>715</v>
      </c>
      <c r="G45" s="21" t="s">
        <v>937</v>
      </c>
      <c r="I45" s="16" t="s">
        <v>824</v>
      </c>
      <c r="J45" s="16" t="s">
        <v>34</v>
      </c>
      <c r="K45" s="16" t="s">
        <v>831</v>
      </c>
      <c r="L45" s="16" t="s">
        <v>832</v>
      </c>
    </row>
    <row r="46" spans="1:12" s="16" customFormat="1" x14ac:dyDescent="0.25">
      <c r="A46" s="17">
        <v>289</v>
      </c>
      <c r="B46" s="18">
        <v>42991</v>
      </c>
      <c r="C46" s="19" t="s">
        <v>932</v>
      </c>
      <c r="D46" s="111">
        <v>3450</v>
      </c>
      <c r="E46" s="19" t="s">
        <v>8</v>
      </c>
      <c r="F46" s="20">
        <v>715</v>
      </c>
      <c r="G46" s="21" t="s">
        <v>933</v>
      </c>
      <c r="I46" s="16" t="s">
        <v>94</v>
      </c>
      <c r="J46" s="16" t="s">
        <v>11</v>
      </c>
      <c r="K46" s="16" t="s">
        <v>96</v>
      </c>
      <c r="L46" s="16" t="s">
        <v>97</v>
      </c>
    </row>
    <row r="47" spans="1:12" s="16" customFormat="1" x14ac:dyDescent="0.25">
      <c r="A47" s="17">
        <v>323</v>
      </c>
      <c r="B47" s="18">
        <v>42991</v>
      </c>
      <c r="C47" s="19" t="s">
        <v>944</v>
      </c>
      <c r="D47" s="111">
        <v>3450</v>
      </c>
      <c r="E47" s="19" t="s">
        <v>8</v>
      </c>
      <c r="F47" s="20">
        <v>715</v>
      </c>
      <c r="G47" s="21" t="s">
        <v>945</v>
      </c>
      <c r="I47" s="16" t="s">
        <v>990</v>
      </c>
      <c r="J47" s="16" t="s">
        <v>66</v>
      </c>
      <c r="K47" s="16" t="s">
        <v>12</v>
      </c>
      <c r="L47" s="16" t="s">
        <v>190</v>
      </c>
    </row>
    <row r="48" spans="1:12" s="16" customFormat="1" x14ac:dyDescent="0.25">
      <c r="A48" s="17">
        <v>319</v>
      </c>
      <c r="B48" s="18">
        <v>42991</v>
      </c>
      <c r="C48" s="19" t="s">
        <v>979</v>
      </c>
      <c r="D48" s="111">
        <v>3780</v>
      </c>
      <c r="E48" s="19" t="s">
        <v>8</v>
      </c>
      <c r="F48" s="20">
        <v>715</v>
      </c>
      <c r="G48" s="21"/>
      <c r="I48" s="16" t="s">
        <v>818</v>
      </c>
      <c r="J48" s="16" t="s">
        <v>66</v>
      </c>
      <c r="K48" s="16" t="s">
        <v>1023</v>
      </c>
    </row>
    <row r="49" spans="1:12" s="16" customFormat="1" x14ac:dyDescent="0.25">
      <c r="A49" s="17">
        <v>333</v>
      </c>
      <c r="B49" s="18">
        <v>42992</v>
      </c>
      <c r="C49" s="19" t="s">
        <v>980</v>
      </c>
      <c r="D49" s="111">
        <v>2900</v>
      </c>
      <c r="E49" s="19" t="s">
        <v>8</v>
      </c>
      <c r="F49" s="20">
        <v>715</v>
      </c>
      <c r="G49" s="21"/>
      <c r="I49" s="16" t="s">
        <v>94</v>
      </c>
      <c r="J49" s="16" t="s">
        <v>12</v>
      </c>
      <c r="K49" s="16" t="s">
        <v>548</v>
      </c>
      <c r="L49" s="16" t="s">
        <v>272</v>
      </c>
    </row>
    <row r="50" spans="1:12" s="16" customFormat="1" x14ac:dyDescent="0.25">
      <c r="A50" s="17">
        <v>360</v>
      </c>
      <c r="B50" s="18">
        <v>42993</v>
      </c>
      <c r="C50" s="19" t="s">
        <v>942</v>
      </c>
      <c r="D50" s="111">
        <v>3450</v>
      </c>
      <c r="E50" s="19" t="s">
        <v>8</v>
      </c>
      <c r="F50" s="20">
        <v>715</v>
      </c>
      <c r="G50" s="21" t="s">
        <v>943</v>
      </c>
      <c r="I50" s="16" t="s">
        <v>990</v>
      </c>
      <c r="J50" s="16" t="s">
        <v>638</v>
      </c>
      <c r="K50" s="16" t="s">
        <v>637</v>
      </c>
      <c r="L50" s="16" t="s">
        <v>639</v>
      </c>
    </row>
    <row r="51" spans="1:12" s="16" customFormat="1" x14ac:dyDescent="0.25">
      <c r="A51" s="17">
        <v>339</v>
      </c>
      <c r="B51" s="18">
        <v>42993</v>
      </c>
      <c r="C51" s="19" t="s">
        <v>950</v>
      </c>
      <c r="D51" s="111">
        <v>5375</v>
      </c>
      <c r="E51" s="19" t="s">
        <v>8</v>
      </c>
      <c r="F51" s="20">
        <v>715</v>
      </c>
      <c r="G51" s="21" t="s">
        <v>951</v>
      </c>
      <c r="I51" s="16" t="s">
        <v>990</v>
      </c>
      <c r="J51" s="16" t="s">
        <v>1015</v>
      </c>
      <c r="K51" s="16" t="s">
        <v>1016</v>
      </c>
      <c r="L51" s="16" t="s">
        <v>1017</v>
      </c>
    </row>
    <row r="52" spans="1:12" s="16" customFormat="1" x14ac:dyDescent="0.25">
      <c r="A52" s="17">
        <v>359</v>
      </c>
      <c r="B52" s="18">
        <v>42993</v>
      </c>
      <c r="C52" s="19" t="s">
        <v>952</v>
      </c>
      <c r="D52" s="111">
        <v>500</v>
      </c>
      <c r="E52" s="19" t="s">
        <v>8</v>
      </c>
      <c r="F52" s="20">
        <v>715</v>
      </c>
      <c r="G52" s="21" t="s">
        <v>953</v>
      </c>
      <c r="I52" s="16" t="s">
        <v>848</v>
      </c>
      <c r="J52" s="16" t="s">
        <v>825</v>
      </c>
      <c r="K52" s="16" t="s">
        <v>826</v>
      </c>
      <c r="L52" s="16" t="s">
        <v>827</v>
      </c>
    </row>
    <row r="53" spans="1:12" s="16" customFormat="1" x14ac:dyDescent="0.25">
      <c r="A53" s="17">
        <v>356</v>
      </c>
      <c r="B53" s="18">
        <v>42993</v>
      </c>
      <c r="C53" s="19" t="s">
        <v>954</v>
      </c>
      <c r="D53" s="111">
        <v>5520</v>
      </c>
      <c r="E53" s="19" t="s">
        <v>8</v>
      </c>
      <c r="F53" s="20">
        <v>715</v>
      </c>
      <c r="G53" s="21" t="s">
        <v>955</v>
      </c>
      <c r="I53" s="16" t="s">
        <v>818</v>
      </c>
      <c r="J53" s="16" t="s">
        <v>1018</v>
      </c>
    </row>
    <row r="54" spans="1:12" s="16" customFormat="1" x14ac:dyDescent="0.25">
      <c r="A54" s="17">
        <v>352</v>
      </c>
      <c r="B54" s="18">
        <v>42993</v>
      </c>
      <c r="C54" s="19" t="s">
        <v>981</v>
      </c>
      <c r="D54" s="111">
        <v>2000</v>
      </c>
      <c r="E54" s="19" t="s">
        <v>8</v>
      </c>
      <c r="F54" s="20">
        <v>715</v>
      </c>
      <c r="G54" s="21"/>
      <c r="I54" s="16" t="s">
        <v>824</v>
      </c>
      <c r="J54" s="16" t="s">
        <v>849</v>
      </c>
      <c r="K54" s="16" t="s">
        <v>885</v>
      </c>
      <c r="L54" s="16" t="s">
        <v>886</v>
      </c>
    </row>
    <row r="55" spans="1:12" s="16" customFormat="1" x14ac:dyDescent="0.25">
      <c r="A55" s="17">
        <v>392</v>
      </c>
      <c r="B55" s="18">
        <v>42997</v>
      </c>
      <c r="C55" s="19" t="s">
        <v>946</v>
      </c>
      <c r="D55" s="111">
        <v>3772.5</v>
      </c>
      <c r="E55" s="19" t="s">
        <v>8</v>
      </c>
      <c r="F55" s="20">
        <v>715</v>
      </c>
      <c r="G55" s="21" t="s">
        <v>947</v>
      </c>
      <c r="I55" s="16" t="s">
        <v>818</v>
      </c>
      <c r="J55" s="16" t="s">
        <v>1019</v>
      </c>
      <c r="K55" s="16" t="s">
        <v>358</v>
      </c>
      <c r="L55" s="16" t="s">
        <v>71</v>
      </c>
    </row>
    <row r="56" spans="1:12" s="16" customFormat="1" x14ac:dyDescent="0.25">
      <c r="A56" s="17">
        <v>398</v>
      </c>
      <c r="B56" s="18">
        <v>42997</v>
      </c>
      <c r="C56" s="19" t="s">
        <v>982</v>
      </c>
      <c r="D56" s="111">
        <v>3200</v>
      </c>
      <c r="E56" s="19" t="s">
        <v>8</v>
      </c>
      <c r="F56" s="20">
        <v>715</v>
      </c>
      <c r="G56" s="21"/>
      <c r="I56" s="16" t="s">
        <v>1225</v>
      </c>
      <c r="J56" s="16" t="s">
        <v>102</v>
      </c>
      <c r="K56" s="16" t="s">
        <v>854</v>
      </c>
      <c r="L56" s="16" t="s">
        <v>1224</v>
      </c>
    </row>
    <row r="57" spans="1:12" s="16" customFormat="1" x14ac:dyDescent="0.25">
      <c r="A57" s="17">
        <v>419</v>
      </c>
      <c r="B57" s="18">
        <v>42998</v>
      </c>
      <c r="C57" s="19" t="s">
        <v>948</v>
      </c>
      <c r="D57" s="111">
        <v>2560</v>
      </c>
      <c r="E57" s="19" t="s">
        <v>8</v>
      </c>
      <c r="F57" s="20">
        <v>715</v>
      </c>
      <c r="G57" s="21" t="s">
        <v>949</v>
      </c>
      <c r="I57" s="16" t="s">
        <v>824</v>
      </c>
      <c r="J57" s="16" t="s">
        <v>1015</v>
      </c>
      <c r="K57" s="16" t="s">
        <v>1016</v>
      </c>
      <c r="L57" s="16" t="s">
        <v>1017</v>
      </c>
    </row>
    <row r="58" spans="1:12" s="16" customFormat="1" x14ac:dyDescent="0.25">
      <c r="A58" s="17">
        <v>480</v>
      </c>
      <c r="B58" s="18">
        <v>43003</v>
      </c>
      <c r="C58" s="19" t="s">
        <v>983</v>
      </c>
      <c r="D58" s="111">
        <v>1000</v>
      </c>
      <c r="E58" s="19" t="s">
        <v>8</v>
      </c>
      <c r="F58" s="20">
        <v>715</v>
      </c>
      <c r="G58" s="21"/>
      <c r="I58" s="16" t="s">
        <v>824</v>
      </c>
      <c r="J58" s="16" t="s">
        <v>1020</v>
      </c>
      <c r="K58" s="16" t="s">
        <v>34</v>
      </c>
      <c r="L58" s="16" t="s">
        <v>1021</v>
      </c>
    </row>
    <row r="59" spans="1:12" s="16" customFormat="1" x14ac:dyDescent="0.25">
      <c r="A59" s="17">
        <v>486</v>
      </c>
      <c r="B59" s="18">
        <v>43004</v>
      </c>
      <c r="C59" s="19" t="s">
        <v>984</v>
      </c>
      <c r="D59" s="111">
        <v>3600</v>
      </c>
      <c r="E59" s="19" t="s">
        <v>8</v>
      </c>
      <c r="F59" s="20">
        <v>715</v>
      </c>
      <c r="G59" s="21"/>
      <c r="I59" s="16" t="s">
        <v>818</v>
      </c>
      <c r="J59" s="16" t="s">
        <v>66</v>
      </c>
      <c r="K59" s="16" t="s">
        <v>1023</v>
      </c>
    </row>
    <row r="60" spans="1:12" s="16" customFormat="1" x14ac:dyDescent="0.25">
      <c r="A60" s="17">
        <v>510</v>
      </c>
      <c r="B60" s="18">
        <v>43004</v>
      </c>
      <c r="C60" s="19" t="s">
        <v>985</v>
      </c>
      <c r="D60" s="111">
        <v>3450</v>
      </c>
      <c r="E60" s="19" t="s">
        <v>8</v>
      </c>
      <c r="F60" s="20">
        <v>715</v>
      </c>
      <c r="G60" s="21"/>
      <c r="I60" s="16" t="s">
        <v>824</v>
      </c>
      <c r="J60" s="16" t="s">
        <v>430</v>
      </c>
      <c r="K60" s="16" t="s">
        <v>29</v>
      </c>
      <c r="L60" s="16" t="s">
        <v>834</v>
      </c>
    </row>
    <row r="61" spans="1:12" s="16" customFormat="1" x14ac:dyDescent="0.25">
      <c r="A61" s="17">
        <v>554</v>
      </c>
      <c r="B61" s="18">
        <v>43006</v>
      </c>
      <c r="C61" s="19" t="s">
        <v>986</v>
      </c>
      <c r="D61" s="111">
        <v>3450</v>
      </c>
      <c r="E61" s="19" t="s">
        <v>8</v>
      </c>
      <c r="F61" s="20">
        <v>715</v>
      </c>
      <c r="G61" s="21"/>
      <c r="I61" s="16" t="s">
        <v>94</v>
      </c>
      <c r="J61" s="16" t="s">
        <v>187</v>
      </c>
      <c r="K61" s="16" t="s">
        <v>66</v>
      </c>
      <c r="L61" s="16" t="s">
        <v>188</v>
      </c>
    </row>
    <row r="62" spans="1:12" s="16" customFormat="1" x14ac:dyDescent="0.25">
      <c r="A62" s="17">
        <v>555</v>
      </c>
      <c r="B62" s="18">
        <v>43006</v>
      </c>
      <c r="C62" s="19" t="s">
        <v>987</v>
      </c>
      <c r="D62" s="111">
        <v>3450</v>
      </c>
      <c r="E62" s="19" t="s">
        <v>8</v>
      </c>
      <c r="F62" s="20">
        <v>715</v>
      </c>
      <c r="G62" s="21"/>
      <c r="I62" s="16" t="s">
        <v>94</v>
      </c>
      <c r="J62" s="16" t="s">
        <v>185</v>
      </c>
      <c r="K62" s="16" t="s">
        <v>186</v>
      </c>
      <c r="L62" s="16" t="s">
        <v>64</v>
      </c>
    </row>
    <row r="63" spans="1:12" s="16" customFormat="1" x14ac:dyDescent="0.25">
      <c r="A63" s="17">
        <v>571</v>
      </c>
      <c r="B63" s="18">
        <v>43007</v>
      </c>
      <c r="C63" s="19" t="s">
        <v>988</v>
      </c>
      <c r="D63" s="111">
        <v>5000</v>
      </c>
      <c r="E63" s="19" t="s">
        <v>8</v>
      </c>
      <c r="F63" s="20">
        <v>715</v>
      </c>
      <c r="G63" s="21"/>
      <c r="I63" s="16" t="s">
        <v>811</v>
      </c>
      <c r="J63" s="16" t="s">
        <v>102</v>
      </c>
      <c r="K63" s="16" t="s">
        <v>91</v>
      </c>
      <c r="L63" s="16" t="s">
        <v>1022</v>
      </c>
    </row>
    <row r="64" spans="1:12" x14ac:dyDescent="0.25">
      <c r="A64" s="1"/>
      <c r="B64" s="2"/>
      <c r="C64" s="5" t="s">
        <v>7</v>
      </c>
      <c r="D64" s="49">
        <f>SUM(D6:D63)</f>
        <v>163864.66</v>
      </c>
      <c r="E64" s="3"/>
      <c r="F64" s="4"/>
      <c r="G64" s="6"/>
    </row>
    <row r="68" spans="2:4" x14ac:dyDescent="0.25">
      <c r="C68" s="107" t="s">
        <v>44</v>
      </c>
    </row>
    <row r="69" spans="2:4" x14ac:dyDescent="0.25">
      <c r="B69" s="80">
        <v>42983</v>
      </c>
      <c r="C69" t="s">
        <v>1009</v>
      </c>
      <c r="D69" s="121">
        <v>3243</v>
      </c>
    </row>
    <row r="70" spans="2:4" x14ac:dyDescent="0.25">
      <c r="B70" s="80">
        <v>42991</v>
      </c>
      <c r="C70" t="s">
        <v>1014</v>
      </c>
      <c r="D70" s="121">
        <v>1005.8</v>
      </c>
    </row>
    <row r="72" spans="2:4" x14ac:dyDescent="0.25">
      <c r="C72" s="122" t="s">
        <v>7</v>
      </c>
      <c r="D72" s="121">
        <f>SUM(D69:D71)</f>
        <v>4248.8</v>
      </c>
    </row>
    <row r="74" spans="2:4" x14ac:dyDescent="0.25">
      <c r="C74" s="122" t="s">
        <v>891</v>
      </c>
      <c r="D74" s="121">
        <f>+D64+D72</f>
        <v>168113.46</v>
      </c>
    </row>
  </sheetData>
  <sortState ref="A6:G63">
    <sortCondition ref="B6:B63"/>
  </sortState>
  <mergeCells count="2">
    <mergeCell ref="A1:E1"/>
    <mergeCell ref="A2:E2"/>
  </mergeCells>
  <pageMargins left="0.70866141732283472" right="0.70866141732283472" top="0.74803149606299213" bottom="0.74803149606299213" header="0.31496062992125984" footer="0.31496062992125984"/>
  <pageSetup orientation="landscape" horizontalDpi="0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T39"/>
  <sheetViews>
    <sheetView workbookViewId="0">
      <selection activeCell="G16" sqref="G16"/>
    </sheetView>
  </sheetViews>
  <sheetFormatPr baseColWidth="10" defaultRowHeight="15" x14ac:dyDescent="0.25"/>
  <cols>
    <col min="3" max="3" width="30.42578125" bestFit="1" customWidth="1"/>
    <col min="4" max="4" width="11.5703125" bestFit="1" customWidth="1"/>
    <col min="5" max="5" width="24.28515625" bestFit="1" customWidth="1"/>
    <col min="7" max="7" width="14.28515625" customWidth="1"/>
  </cols>
  <sheetData>
    <row r="3" spans="3:20" ht="15.75" x14ac:dyDescent="0.3">
      <c r="C3" s="24"/>
      <c r="D3" s="24"/>
      <c r="E3" s="24"/>
      <c r="F3" s="24"/>
      <c r="G3" s="23"/>
      <c r="H3" s="23"/>
      <c r="I3" s="23"/>
      <c r="J3" s="23"/>
    </row>
    <row r="4" spans="3:20" ht="20.25" x14ac:dyDescent="0.35">
      <c r="C4" s="24"/>
      <c r="D4" s="162" t="s">
        <v>39</v>
      </c>
      <c r="E4" s="162"/>
      <c r="F4" s="162"/>
      <c r="G4" s="23"/>
      <c r="H4" s="23"/>
      <c r="I4" s="23"/>
      <c r="J4" s="23"/>
    </row>
    <row r="5" spans="3:20" ht="20.25" x14ac:dyDescent="0.35">
      <c r="C5" s="24"/>
      <c r="D5" s="162" t="s">
        <v>40</v>
      </c>
      <c r="E5" s="162"/>
      <c r="F5" s="162"/>
      <c r="G5" s="23"/>
      <c r="H5" s="23"/>
      <c r="I5" s="23"/>
      <c r="J5" s="23"/>
    </row>
    <row r="6" spans="3:20" ht="20.25" x14ac:dyDescent="0.35">
      <c r="C6" s="24"/>
      <c r="D6" s="163" t="s">
        <v>1031</v>
      </c>
      <c r="E6" s="163"/>
      <c r="F6" s="163"/>
      <c r="G6" s="23"/>
      <c r="H6" s="23"/>
      <c r="I6" s="23"/>
      <c r="J6" s="23"/>
    </row>
    <row r="7" spans="3:20" x14ac:dyDescent="0.25">
      <c r="C7" s="23"/>
      <c r="D7" s="23"/>
      <c r="E7" s="27"/>
      <c r="F7" s="23"/>
      <c r="G7" s="23"/>
      <c r="H7" s="23"/>
      <c r="I7" s="23"/>
      <c r="J7" s="23"/>
    </row>
    <row r="8" spans="3:20" x14ac:dyDescent="0.25">
      <c r="C8" s="29" t="s">
        <v>3</v>
      </c>
      <c r="D8" s="30" t="s">
        <v>41</v>
      </c>
      <c r="E8" s="28"/>
      <c r="G8" s="28"/>
      <c r="H8" s="127" t="s">
        <v>895</v>
      </c>
      <c r="I8" s="23"/>
      <c r="J8" s="31"/>
    </row>
    <row r="9" spans="3:20" x14ac:dyDescent="0.25">
      <c r="C9" s="25" t="s">
        <v>199</v>
      </c>
      <c r="D9" s="26">
        <v>35000</v>
      </c>
      <c r="E9" s="32" t="s">
        <v>1024</v>
      </c>
      <c r="F9" s="33" t="s">
        <v>202</v>
      </c>
      <c r="G9" s="109"/>
      <c r="H9" s="124">
        <v>13</v>
      </c>
      <c r="I9" s="103"/>
      <c r="J9" s="23"/>
      <c r="K9" s="80"/>
      <c r="L9" s="25"/>
      <c r="M9" s="26"/>
      <c r="N9" s="32"/>
      <c r="O9" s="33"/>
      <c r="P9" s="32"/>
      <c r="Q9" s="33"/>
      <c r="R9" s="23"/>
      <c r="S9" s="23"/>
    </row>
    <row r="10" spans="3:20" x14ac:dyDescent="0.25">
      <c r="C10" s="25" t="s">
        <v>194</v>
      </c>
      <c r="D10" s="26">
        <v>35000</v>
      </c>
      <c r="E10" s="32" t="s">
        <v>1025</v>
      </c>
      <c r="F10" s="33" t="s">
        <v>202</v>
      </c>
      <c r="G10" s="109"/>
      <c r="H10" s="124">
        <v>10</v>
      </c>
      <c r="I10" s="23"/>
      <c r="J10" s="103"/>
      <c r="K10" s="80"/>
      <c r="L10" s="25"/>
      <c r="M10" s="26"/>
      <c r="N10" s="32"/>
      <c r="O10" s="33"/>
    </row>
    <row r="11" spans="3:20" x14ac:dyDescent="0.25">
      <c r="C11" s="25" t="s">
        <v>1027</v>
      </c>
      <c r="D11" s="26">
        <v>13700</v>
      </c>
      <c r="E11" s="32" t="s">
        <v>1028</v>
      </c>
      <c r="F11" s="33" t="s">
        <v>664</v>
      </c>
      <c r="H11" s="124">
        <v>4</v>
      </c>
      <c r="I11" s="103"/>
      <c r="J11" s="103"/>
    </row>
    <row r="12" spans="3:20" x14ac:dyDescent="0.25">
      <c r="C12" s="25" t="s">
        <v>1026</v>
      </c>
      <c r="D12" s="26">
        <v>13700</v>
      </c>
      <c r="E12" s="32" t="s">
        <v>1029</v>
      </c>
      <c r="F12" s="33" t="s">
        <v>664</v>
      </c>
      <c r="H12" s="124">
        <v>4</v>
      </c>
      <c r="I12" s="103"/>
      <c r="J12" s="103"/>
    </row>
    <row r="13" spans="3:20" x14ac:dyDescent="0.25">
      <c r="C13" s="34" t="s">
        <v>7</v>
      </c>
      <c r="D13" s="45">
        <f>SUM(D9:D12)</f>
        <v>97400</v>
      </c>
      <c r="E13" s="32"/>
      <c r="F13" s="23"/>
      <c r="G13" s="23"/>
      <c r="H13" s="23"/>
      <c r="I13" s="23"/>
      <c r="J13" s="23"/>
      <c r="L13" s="25"/>
      <c r="M13" s="26"/>
      <c r="N13" s="104"/>
      <c r="O13" s="33"/>
      <c r="P13" s="32"/>
      <c r="Q13" s="33"/>
      <c r="R13" s="23"/>
      <c r="S13" s="103"/>
      <c r="T13" s="80"/>
    </row>
    <row r="14" spans="3:20" x14ac:dyDescent="0.25">
      <c r="L14" s="25"/>
      <c r="M14" s="26"/>
      <c r="N14" s="32"/>
      <c r="O14" s="33"/>
      <c r="Q14" s="33"/>
      <c r="R14" s="103"/>
      <c r="S14" s="103"/>
    </row>
    <row r="16" spans="3:20" x14ac:dyDescent="0.25">
      <c r="C16" s="23"/>
      <c r="D16" s="23"/>
      <c r="E16" s="23"/>
      <c r="F16" s="23"/>
      <c r="G16" s="35"/>
      <c r="H16" s="23"/>
      <c r="I16" s="23"/>
      <c r="J16" s="23"/>
    </row>
    <row r="17" spans="2:15" x14ac:dyDescent="0.25">
      <c r="C17" s="34" t="s">
        <v>42</v>
      </c>
      <c r="D17" s="23"/>
      <c r="E17" s="23"/>
      <c r="F17" s="23"/>
      <c r="G17" s="23"/>
      <c r="H17" s="23"/>
      <c r="I17" s="23"/>
      <c r="J17" s="23"/>
    </row>
    <row r="18" spans="2:15" x14ac:dyDescent="0.25">
      <c r="C18" s="36" t="s">
        <v>903</v>
      </c>
      <c r="D18" s="94">
        <f>SEPTIEMBRE!D64</f>
        <v>163864.66</v>
      </c>
      <c r="E18" s="26"/>
      <c r="F18" s="26"/>
      <c r="G18" s="23"/>
      <c r="H18" s="23"/>
      <c r="I18" s="23"/>
      <c r="J18" s="23"/>
    </row>
    <row r="19" spans="2:15" x14ac:dyDescent="0.25">
      <c r="B19" s="25" t="s">
        <v>43</v>
      </c>
      <c r="C19" s="36" t="s">
        <v>44</v>
      </c>
      <c r="D19" s="26">
        <f>+SEPTIEMBRE!D72</f>
        <v>4248.8</v>
      </c>
      <c r="E19" s="26"/>
      <c r="F19" s="26"/>
      <c r="G19" s="23"/>
      <c r="H19" s="23"/>
      <c r="I19" s="23"/>
      <c r="J19" s="23"/>
      <c r="K19" s="23"/>
      <c r="L19" s="23"/>
      <c r="M19" s="23"/>
      <c r="N19" s="23"/>
      <c r="O19" s="23"/>
    </row>
    <row r="20" spans="2:15" x14ac:dyDescent="0.25">
      <c r="B20" s="25" t="s">
        <v>45</v>
      </c>
      <c r="C20" s="36" t="s">
        <v>1042</v>
      </c>
      <c r="D20" s="26">
        <v>0</v>
      </c>
      <c r="E20" s="32"/>
      <c r="F20" s="32"/>
      <c r="G20" s="23"/>
      <c r="H20" s="23"/>
      <c r="I20" s="23"/>
      <c r="J20" s="23"/>
      <c r="K20" s="23"/>
      <c r="L20" s="23"/>
      <c r="M20" s="23"/>
      <c r="N20" s="23"/>
      <c r="O20" s="23"/>
    </row>
    <row r="21" spans="2:15" x14ac:dyDescent="0.25">
      <c r="B21" s="23"/>
      <c r="C21" s="34" t="s">
        <v>7</v>
      </c>
      <c r="D21" s="46">
        <f>D18+D19-D20</f>
        <v>168113.46</v>
      </c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</row>
    <row r="23" spans="2:15" ht="16.5" x14ac:dyDescent="0.3">
      <c r="B23" s="23"/>
      <c r="C23" s="34" t="s">
        <v>46</v>
      </c>
      <c r="D23" s="46">
        <f>D21-D13</f>
        <v>70713.459999999992</v>
      </c>
      <c r="E23" s="38"/>
      <c r="F23" s="23"/>
      <c r="G23" s="23"/>
      <c r="H23" s="23"/>
      <c r="I23" s="23"/>
      <c r="J23" s="23"/>
      <c r="K23" s="23"/>
      <c r="L23" s="23"/>
      <c r="M23" s="23"/>
      <c r="N23" s="23"/>
      <c r="O23" s="23"/>
    </row>
    <row r="24" spans="2:15" x14ac:dyDescent="0.25">
      <c r="B24" s="23"/>
      <c r="C24" s="25" t="s">
        <v>47</v>
      </c>
      <c r="D24" s="46">
        <f>+D23*0.16</f>
        <v>11314.1536</v>
      </c>
      <c r="E24" s="23"/>
      <c r="F24" s="32"/>
      <c r="G24" s="23"/>
      <c r="H24" s="23"/>
      <c r="I24" s="23"/>
      <c r="J24" s="23"/>
      <c r="K24" s="23"/>
      <c r="L24" s="23"/>
      <c r="M24" s="23"/>
      <c r="N24" s="23"/>
      <c r="O24" s="23"/>
    </row>
    <row r="25" spans="2:15" x14ac:dyDescent="0.25">
      <c r="B25" s="23"/>
      <c r="C25" s="25" t="s">
        <v>48</v>
      </c>
      <c r="D25" s="46">
        <f>+D23+D24</f>
        <v>82027.613599999997</v>
      </c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</row>
    <row r="26" spans="2:15" x14ac:dyDescent="0.25">
      <c r="B26" s="23"/>
      <c r="C26" s="23"/>
      <c r="D26" s="37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</row>
    <row r="27" spans="2:15" x14ac:dyDescent="0.25">
      <c r="B27" s="23"/>
      <c r="C27" s="36"/>
      <c r="D27" s="37"/>
      <c r="E27" s="26"/>
      <c r="F27" s="26"/>
      <c r="G27" s="23"/>
      <c r="H27" s="23"/>
      <c r="I27" s="23"/>
      <c r="J27" s="23"/>
      <c r="K27" s="23"/>
      <c r="L27" s="23"/>
      <c r="M27" s="23"/>
      <c r="N27" s="23"/>
      <c r="O27" s="23"/>
    </row>
    <row r="28" spans="2:15" x14ac:dyDescent="0.25">
      <c r="B28" s="23"/>
      <c r="C28" s="25" t="s">
        <v>49</v>
      </c>
      <c r="D28" s="46">
        <f>+D25+D27</f>
        <v>82027.613599999997</v>
      </c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</row>
    <row r="29" spans="2:15" x14ac:dyDescent="0.25">
      <c r="B29" s="23"/>
      <c r="C29" s="23"/>
      <c r="D29" s="37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</row>
    <row r="33" spans="2:16" x14ac:dyDescent="0.25">
      <c r="B33" s="23"/>
      <c r="C33" s="25"/>
      <c r="D33" s="26"/>
      <c r="E33" s="23"/>
      <c r="F33" s="23"/>
      <c r="G33" s="26"/>
      <c r="H33" s="23"/>
      <c r="I33" s="23"/>
      <c r="J33" s="23"/>
      <c r="K33" s="23"/>
      <c r="L33" s="23"/>
      <c r="M33" s="23"/>
      <c r="N33" s="23"/>
      <c r="O33" s="23"/>
    </row>
    <row r="34" spans="2:16" x14ac:dyDescent="0.25">
      <c r="B34" s="23"/>
      <c r="C34" s="25"/>
      <c r="D34" s="41"/>
      <c r="E34" s="25"/>
      <c r="F34" s="25"/>
      <c r="G34" s="44"/>
      <c r="H34" s="23"/>
      <c r="I34" s="23"/>
      <c r="J34" s="23"/>
      <c r="K34" s="23"/>
      <c r="L34" s="23"/>
      <c r="M34" s="23"/>
      <c r="N34" s="23"/>
      <c r="O34" s="23"/>
    </row>
    <row r="35" spans="2:16" x14ac:dyDescent="0.25">
      <c r="C35" s="25"/>
      <c r="D35" s="26"/>
      <c r="E35" s="25"/>
      <c r="F35" s="25"/>
      <c r="G35" s="44"/>
      <c r="H35" s="23"/>
      <c r="I35" s="23"/>
      <c r="J35" s="23"/>
      <c r="K35" s="23"/>
      <c r="L35" s="23"/>
      <c r="M35" s="23"/>
      <c r="N35" s="23"/>
      <c r="O35" s="23"/>
      <c r="P35" s="23"/>
    </row>
    <row r="36" spans="2:16" x14ac:dyDescent="0.25">
      <c r="C36" s="25"/>
      <c r="D36" s="41"/>
      <c r="E36" s="25"/>
      <c r="F36" s="25"/>
      <c r="G36" s="44"/>
      <c r="H36" s="23"/>
      <c r="I36" s="23"/>
      <c r="J36" s="23"/>
      <c r="K36" s="23"/>
      <c r="L36" s="23"/>
      <c r="M36" s="23"/>
      <c r="N36" s="23"/>
      <c r="O36" s="23"/>
      <c r="P36" s="23"/>
    </row>
    <row r="37" spans="2:16" x14ac:dyDescent="0.25">
      <c r="C37" s="25"/>
      <c r="D37" s="42"/>
      <c r="E37" s="42"/>
      <c r="F37" s="25"/>
      <c r="G37" s="39"/>
      <c r="H37" s="23"/>
      <c r="I37" s="23"/>
      <c r="J37" s="23"/>
      <c r="K37" s="23"/>
      <c r="L37" s="23"/>
      <c r="M37" s="23"/>
      <c r="N37" s="23"/>
      <c r="O37" s="23"/>
      <c r="P37" s="23"/>
    </row>
    <row r="38" spans="2:16" x14ac:dyDescent="0.25">
      <c r="C38" s="25"/>
      <c r="D38" s="42"/>
      <c r="E38" s="42"/>
      <c r="F38" s="25"/>
      <c r="G38" s="40"/>
      <c r="H38" s="23"/>
      <c r="I38" s="23"/>
      <c r="J38" s="23"/>
      <c r="K38" s="23"/>
      <c r="L38" s="23"/>
      <c r="M38" s="23"/>
      <c r="N38" s="23"/>
      <c r="O38" s="23"/>
      <c r="P38" s="23"/>
    </row>
    <row r="39" spans="2:16" x14ac:dyDescent="0.25">
      <c r="C39" s="25"/>
      <c r="D39" s="26"/>
      <c r="E39" s="4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</row>
  </sheetData>
  <mergeCells count="3">
    <mergeCell ref="D4:F4"/>
    <mergeCell ref="D5:F5"/>
    <mergeCell ref="D6:F6"/>
  </mergeCells>
  <pageMargins left="0.7" right="0.7" top="0.75" bottom="0.75" header="0.3" footer="0.3"/>
  <pageSetup orientation="portrait" horizontalDpi="0" verticalDpi="0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9"/>
  <sheetViews>
    <sheetView workbookViewId="0">
      <selection activeCell="G13" sqref="G13"/>
    </sheetView>
  </sheetViews>
  <sheetFormatPr baseColWidth="10" defaultRowHeight="15" x14ac:dyDescent="0.25"/>
  <cols>
    <col min="3" max="3" width="57.140625" customWidth="1"/>
  </cols>
  <sheetData>
    <row r="1" spans="1:12" x14ac:dyDescent="0.25">
      <c r="A1" s="161" t="s">
        <v>0</v>
      </c>
      <c r="B1" s="161"/>
      <c r="C1" s="161"/>
      <c r="D1" s="161"/>
      <c r="E1" s="161"/>
      <c r="G1" s="9"/>
    </row>
    <row r="2" spans="1:12" x14ac:dyDescent="0.25">
      <c r="A2" s="161" t="s">
        <v>1044</v>
      </c>
      <c r="B2" s="161"/>
      <c r="C2" s="161"/>
      <c r="D2" s="161"/>
      <c r="E2" s="161"/>
      <c r="G2" s="9"/>
    </row>
    <row r="3" spans="1:12" x14ac:dyDescent="0.25">
      <c r="A3" s="10"/>
      <c r="B3" s="11"/>
      <c r="C3" s="7"/>
      <c r="D3" s="11"/>
      <c r="E3" s="7"/>
      <c r="G3" s="9"/>
    </row>
    <row r="4" spans="1:12" x14ac:dyDescent="0.25">
      <c r="A4" s="61" t="s">
        <v>903</v>
      </c>
      <c r="B4" s="11"/>
      <c r="C4" s="7"/>
      <c r="D4" s="11"/>
      <c r="E4" s="7"/>
      <c r="G4" s="9"/>
    </row>
    <row r="5" spans="1:12" x14ac:dyDescent="0.25">
      <c r="A5" s="12" t="s">
        <v>1</v>
      </c>
      <c r="B5" s="13" t="s">
        <v>2</v>
      </c>
      <c r="C5" s="13" t="s">
        <v>3</v>
      </c>
      <c r="D5" s="14" t="s">
        <v>4</v>
      </c>
      <c r="E5" s="15" t="s">
        <v>5</v>
      </c>
      <c r="F5" s="13" t="s">
        <v>6</v>
      </c>
      <c r="G5" s="13" t="s">
        <v>989</v>
      </c>
    </row>
    <row r="6" spans="1:12" s="16" customFormat="1" x14ac:dyDescent="0.25">
      <c r="A6" s="17">
        <v>6</v>
      </c>
      <c r="B6" s="18">
        <v>43010</v>
      </c>
      <c r="C6" s="19" t="s">
        <v>1047</v>
      </c>
      <c r="D6" s="50">
        <v>3600</v>
      </c>
      <c r="E6" s="19" t="s">
        <v>8</v>
      </c>
      <c r="F6" s="21">
        <v>715</v>
      </c>
      <c r="G6" s="21" t="s">
        <v>1048</v>
      </c>
      <c r="I6" s="16" t="s">
        <v>812</v>
      </c>
      <c r="J6" s="16" t="s">
        <v>258</v>
      </c>
      <c r="K6" s="16" t="s">
        <v>259</v>
      </c>
      <c r="L6" s="16" t="s">
        <v>260</v>
      </c>
    </row>
    <row r="7" spans="1:12" s="16" customFormat="1" x14ac:dyDescent="0.25">
      <c r="A7" s="17">
        <v>30</v>
      </c>
      <c r="B7" s="18">
        <v>43010</v>
      </c>
      <c r="C7" s="19" t="s">
        <v>1055</v>
      </c>
      <c r="D7" s="50">
        <v>172.5</v>
      </c>
      <c r="E7" s="19" t="s">
        <v>8</v>
      </c>
      <c r="F7" s="21">
        <v>715</v>
      </c>
      <c r="G7" s="21" t="s">
        <v>1056</v>
      </c>
      <c r="I7" s="16" t="s">
        <v>812</v>
      </c>
      <c r="J7" s="16" t="s">
        <v>258</v>
      </c>
      <c r="K7" s="16" t="s">
        <v>259</v>
      </c>
      <c r="L7" s="16" t="s">
        <v>260</v>
      </c>
    </row>
    <row r="8" spans="1:12" s="16" customFormat="1" x14ac:dyDescent="0.25">
      <c r="A8" s="17">
        <v>1</v>
      </c>
      <c r="B8" s="18">
        <v>43010</v>
      </c>
      <c r="C8" s="19" t="s">
        <v>1111</v>
      </c>
      <c r="D8" s="50">
        <v>3600</v>
      </c>
      <c r="E8" s="19" t="s">
        <v>8</v>
      </c>
      <c r="F8" s="21">
        <v>715</v>
      </c>
      <c r="G8" s="20"/>
      <c r="I8" s="16" t="s">
        <v>842</v>
      </c>
      <c r="J8" s="16" t="s">
        <v>369</v>
      </c>
      <c r="K8" s="16" t="s">
        <v>736</v>
      </c>
      <c r="L8" s="16" t="s">
        <v>544</v>
      </c>
    </row>
    <row r="9" spans="1:12" s="16" customFormat="1" x14ac:dyDescent="0.25">
      <c r="A9" s="17">
        <v>2</v>
      </c>
      <c r="B9" s="18">
        <v>43010</v>
      </c>
      <c r="C9" s="19" t="s">
        <v>1112</v>
      </c>
      <c r="D9" s="50">
        <v>3600</v>
      </c>
      <c r="E9" s="19" t="s">
        <v>8</v>
      </c>
      <c r="F9" s="21">
        <v>715</v>
      </c>
      <c r="G9" s="20"/>
      <c r="I9" s="16" t="s">
        <v>842</v>
      </c>
      <c r="J9" s="16" t="s">
        <v>378</v>
      </c>
      <c r="K9" s="16" t="s">
        <v>1155</v>
      </c>
      <c r="L9" s="16" t="s">
        <v>368</v>
      </c>
    </row>
    <row r="10" spans="1:12" s="16" customFormat="1" x14ac:dyDescent="0.25">
      <c r="A10" s="17">
        <v>12</v>
      </c>
      <c r="B10" s="18">
        <v>43010</v>
      </c>
      <c r="C10" s="19" t="s">
        <v>1113</v>
      </c>
      <c r="D10" s="50">
        <v>3250</v>
      </c>
      <c r="E10" s="19" t="s">
        <v>8</v>
      </c>
      <c r="F10" s="21">
        <v>715</v>
      </c>
      <c r="G10" s="20"/>
      <c r="I10" s="16" t="s">
        <v>811</v>
      </c>
      <c r="J10" s="16" t="s">
        <v>78</v>
      </c>
      <c r="K10" s="16" t="s">
        <v>31</v>
      </c>
      <c r="L10" s="16" t="s">
        <v>79</v>
      </c>
    </row>
    <row r="11" spans="1:12" s="16" customFormat="1" x14ac:dyDescent="0.25">
      <c r="A11" s="17">
        <v>32</v>
      </c>
      <c r="B11" s="18">
        <v>43011</v>
      </c>
      <c r="C11" s="19" t="s">
        <v>1049</v>
      </c>
      <c r="D11" s="50">
        <v>3243</v>
      </c>
      <c r="E11" s="19" t="s">
        <v>8</v>
      </c>
      <c r="F11" s="21">
        <v>715</v>
      </c>
      <c r="G11" s="21" t="s">
        <v>1050</v>
      </c>
      <c r="I11" s="16" t="s">
        <v>1159</v>
      </c>
      <c r="J11" s="16" t="s">
        <v>425</v>
      </c>
      <c r="K11" s="16" t="s">
        <v>1155</v>
      </c>
      <c r="L11" s="16" t="s">
        <v>95</v>
      </c>
    </row>
    <row r="12" spans="1:12" s="16" customFormat="1" x14ac:dyDescent="0.25">
      <c r="A12" s="17">
        <v>33</v>
      </c>
      <c r="B12" s="18">
        <v>43011</v>
      </c>
      <c r="C12" s="19" t="s">
        <v>1051</v>
      </c>
      <c r="D12" s="50">
        <v>3243</v>
      </c>
      <c r="E12" s="19" t="s">
        <v>8</v>
      </c>
      <c r="F12" s="21">
        <v>715</v>
      </c>
      <c r="G12" s="21" t="s">
        <v>1052</v>
      </c>
      <c r="I12" s="16" t="s">
        <v>1159</v>
      </c>
      <c r="J12" s="16" t="s">
        <v>87</v>
      </c>
      <c r="K12" s="16" t="s">
        <v>88</v>
      </c>
      <c r="L12" s="16" t="s">
        <v>1156</v>
      </c>
    </row>
    <row r="13" spans="1:12" s="16" customFormat="1" x14ac:dyDescent="0.25">
      <c r="A13" s="17">
        <v>35</v>
      </c>
      <c r="B13" s="18">
        <v>43011</v>
      </c>
      <c r="C13" s="19" t="s">
        <v>1053</v>
      </c>
      <c r="D13" s="50">
        <v>3243</v>
      </c>
      <c r="E13" s="19" t="s">
        <v>8</v>
      </c>
      <c r="F13" s="21">
        <v>715</v>
      </c>
      <c r="G13" s="21" t="s">
        <v>1054</v>
      </c>
      <c r="I13" s="16" t="s">
        <v>442</v>
      </c>
      <c r="J13" s="16" t="s">
        <v>863</v>
      </c>
      <c r="K13" s="16" t="s">
        <v>545</v>
      </c>
      <c r="L13" s="16" t="s">
        <v>546</v>
      </c>
    </row>
    <row r="14" spans="1:12" s="16" customFormat="1" x14ac:dyDescent="0.25">
      <c r="A14" s="17">
        <v>42</v>
      </c>
      <c r="B14" s="18">
        <v>43011</v>
      </c>
      <c r="C14" s="19" t="s">
        <v>1114</v>
      </c>
      <c r="D14" s="50">
        <v>1000</v>
      </c>
      <c r="E14" s="19" t="s">
        <v>8</v>
      </c>
      <c r="F14" s="21">
        <v>715</v>
      </c>
      <c r="G14" s="20"/>
      <c r="I14" s="16" t="s">
        <v>1157</v>
      </c>
      <c r="J14" s="16" t="s">
        <v>877</v>
      </c>
      <c r="K14" s="16" t="s">
        <v>878</v>
      </c>
      <c r="L14" s="16" t="s">
        <v>1158</v>
      </c>
    </row>
    <row r="15" spans="1:12" s="16" customFormat="1" x14ac:dyDescent="0.25">
      <c r="A15" s="17">
        <v>52</v>
      </c>
      <c r="B15" s="18">
        <v>43011</v>
      </c>
      <c r="C15" s="19" t="s">
        <v>1115</v>
      </c>
      <c r="D15" s="50">
        <v>5400</v>
      </c>
      <c r="E15" s="19" t="s">
        <v>8</v>
      </c>
      <c r="F15" s="21">
        <v>715</v>
      </c>
      <c r="G15" s="20"/>
      <c r="I15" s="16" t="s">
        <v>442</v>
      </c>
      <c r="J15" s="16" t="s">
        <v>566</v>
      </c>
      <c r="K15" s="16" t="s">
        <v>569</v>
      </c>
      <c r="L15" s="16" t="s">
        <v>568</v>
      </c>
    </row>
    <row r="16" spans="1:12" s="16" customFormat="1" x14ac:dyDescent="0.25">
      <c r="A16" s="17">
        <v>61</v>
      </c>
      <c r="B16" s="18">
        <v>43012</v>
      </c>
      <c r="C16" s="19" t="s">
        <v>1067</v>
      </c>
      <c r="D16" s="50">
        <v>3450</v>
      </c>
      <c r="E16" s="19" t="s">
        <v>8</v>
      </c>
      <c r="F16" s="21">
        <v>715</v>
      </c>
      <c r="G16" s="21" t="s">
        <v>1068</v>
      </c>
      <c r="I16" s="16" t="s">
        <v>1159</v>
      </c>
      <c r="J16" s="16" t="s">
        <v>11</v>
      </c>
      <c r="K16" s="16" t="s">
        <v>96</v>
      </c>
      <c r="L16" s="16" t="s">
        <v>97</v>
      </c>
    </row>
    <row r="17" spans="1:12" s="16" customFormat="1" x14ac:dyDescent="0.25">
      <c r="A17" s="17">
        <v>85</v>
      </c>
      <c r="B17" s="18">
        <v>43012</v>
      </c>
      <c r="C17" s="19" t="s">
        <v>1071</v>
      </c>
      <c r="D17" s="50">
        <v>3243</v>
      </c>
      <c r="E17" s="19" t="s">
        <v>8</v>
      </c>
      <c r="F17" s="21">
        <v>715</v>
      </c>
      <c r="G17" s="21" t="s">
        <v>1072</v>
      </c>
      <c r="I17" s="16" t="s">
        <v>253</v>
      </c>
      <c r="J17" s="16" t="s">
        <v>254</v>
      </c>
      <c r="K17" s="16" t="s">
        <v>73</v>
      </c>
      <c r="L17" s="16" t="s">
        <v>255</v>
      </c>
    </row>
    <row r="18" spans="1:12" s="16" customFormat="1" x14ac:dyDescent="0.25">
      <c r="A18" s="17">
        <v>86</v>
      </c>
      <c r="B18" s="18">
        <v>43012</v>
      </c>
      <c r="C18" s="19" t="s">
        <v>1075</v>
      </c>
      <c r="D18" s="50">
        <v>3772.5</v>
      </c>
      <c r="E18" s="19" t="s">
        <v>8</v>
      </c>
      <c r="F18" s="21">
        <v>715</v>
      </c>
      <c r="G18" s="21" t="s">
        <v>1076</v>
      </c>
      <c r="I18" s="16" t="s">
        <v>253</v>
      </c>
      <c r="J18" s="16" t="s">
        <v>254</v>
      </c>
      <c r="K18" s="16" t="s">
        <v>73</v>
      </c>
      <c r="L18" s="16" t="s">
        <v>255</v>
      </c>
    </row>
    <row r="19" spans="1:12" s="16" customFormat="1" x14ac:dyDescent="0.25">
      <c r="A19" s="17">
        <v>71</v>
      </c>
      <c r="B19" s="18">
        <v>43012</v>
      </c>
      <c r="C19" s="19" t="s">
        <v>1116</v>
      </c>
      <c r="D19" s="50">
        <v>2800</v>
      </c>
      <c r="E19" s="19" t="s">
        <v>8</v>
      </c>
      <c r="F19" s="21">
        <v>715</v>
      </c>
      <c r="G19" s="20"/>
      <c r="I19" s="16" t="s">
        <v>69</v>
      </c>
      <c r="J19" s="16" t="s">
        <v>84</v>
      </c>
      <c r="K19" s="16" t="s">
        <v>1160</v>
      </c>
      <c r="L19" s="16" t="s">
        <v>85</v>
      </c>
    </row>
    <row r="20" spans="1:12" s="16" customFormat="1" x14ac:dyDescent="0.25">
      <c r="A20" s="17">
        <v>125</v>
      </c>
      <c r="B20" s="18">
        <v>43013</v>
      </c>
      <c r="C20" s="19" t="s">
        <v>1065</v>
      </c>
      <c r="D20" s="50">
        <v>43</v>
      </c>
      <c r="E20" s="19" t="s">
        <v>8</v>
      </c>
      <c r="F20" s="21">
        <v>715</v>
      </c>
      <c r="G20" s="21" t="s">
        <v>1066</v>
      </c>
      <c r="I20" s="16" t="s">
        <v>253</v>
      </c>
      <c r="J20" s="16" t="s">
        <v>638</v>
      </c>
      <c r="K20" s="16" t="s">
        <v>637</v>
      </c>
      <c r="L20" s="16" t="s">
        <v>639</v>
      </c>
    </row>
    <row r="21" spans="1:12" s="16" customFormat="1" x14ac:dyDescent="0.25">
      <c r="A21" s="17">
        <v>93</v>
      </c>
      <c r="B21" s="18">
        <v>43013</v>
      </c>
      <c r="C21" s="19" t="s">
        <v>1069</v>
      </c>
      <c r="D21" s="50">
        <v>3200</v>
      </c>
      <c r="E21" s="19" t="s">
        <v>8</v>
      </c>
      <c r="F21" s="21">
        <v>715</v>
      </c>
      <c r="G21" s="21" t="s">
        <v>1070</v>
      </c>
      <c r="I21" s="16" t="s">
        <v>253</v>
      </c>
      <c r="J21" s="16" t="s">
        <v>638</v>
      </c>
      <c r="K21" s="16" t="s">
        <v>637</v>
      </c>
      <c r="L21" s="16" t="s">
        <v>639</v>
      </c>
    </row>
    <row r="22" spans="1:12" s="16" customFormat="1" x14ac:dyDescent="0.25">
      <c r="A22" s="17">
        <v>119</v>
      </c>
      <c r="B22" s="18">
        <v>43013</v>
      </c>
      <c r="C22" s="19" t="s">
        <v>1073</v>
      </c>
      <c r="D22" s="50">
        <v>5052.5</v>
      </c>
      <c r="E22" s="19" t="s">
        <v>8</v>
      </c>
      <c r="F22" s="21">
        <v>715</v>
      </c>
      <c r="G22" s="21" t="s">
        <v>1074</v>
      </c>
      <c r="I22" s="16" t="s">
        <v>253</v>
      </c>
      <c r="J22" s="16" t="s">
        <v>376</v>
      </c>
      <c r="K22" s="16" t="s">
        <v>1161</v>
      </c>
      <c r="L22" s="16" t="s">
        <v>377</v>
      </c>
    </row>
    <row r="23" spans="1:12" s="16" customFormat="1" x14ac:dyDescent="0.25">
      <c r="A23" s="17">
        <v>115</v>
      </c>
      <c r="B23" s="18">
        <v>43013</v>
      </c>
      <c r="C23" s="19" t="s">
        <v>1117</v>
      </c>
      <c r="D23" s="50">
        <v>3772.5</v>
      </c>
      <c r="E23" s="19" t="s">
        <v>8</v>
      </c>
      <c r="F23" s="21">
        <v>715</v>
      </c>
      <c r="G23" s="20"/>
      <c r="I23" s="16" t="s">
        <v>1157</v>
      </c>
      <c r="J23" s="16" t="s">
        <v>1162</v>
      </c>
      <c r="K23" s="16" t="s">
        <v>367</v>
      </c>
      <c r="L23" s="16" t="s">
        <v>1163</v>
      </c>
    </row>
    <row r="24" spans="1:12" s="16" customFormat="1" x14ac:dyDescent="0.25">
      <c r="A24" s="17">
        <v>116</v>
      </c>
      <c r="B24" s="18">
        <v>43013</v>
      </c>
      <c r="C24" s="19" t="s">
        <v>1118</v>
      </c>
      <c r="D24" s="50">
        <v>1000</v>
      </c>
      <c r="E24" s="19" t="s">
        <v>8</v>
      </c>
      <c r="F24" s="21">
        <v>715</v>
      </c>
      <c r="G24" s="20"/>
      <c r="I24" s="16" t="s">
        <v>1157</v>
      </c>
      <c r="J24" s="16" t="s">
        <v>828</v>
      </c>
      <c r="K24" s="16" t="s">
        <v>829</v>
      </c>
      <c r="L24" s="16" t="s">
        <v>830</v>
      </c>
    </row>
    <row r="25" spans="1:12" s="16" customFormat="1" x14ac:dyDescent="0.25">
      <c r="A25" s="17">
        <v>126</v>
      </c>
      <c r="B25" s="18">
        <v>43013</v>
      </c>
      <c r="C25" s="19" t="s">
        <v>1119</v>
      </c>
      <c r="D25" s="50">
        <v>5793.75</v>
      </c>
      <c r="E25" s="19" t="s">
        <v>8</v>
      </c>
      <c r="F25" s="21">
        <v>715</v>
      </c>
      <c r="G25" s="20"/>
      <c r="I25" s="16" t="s">
        <v>1157</v>
      </c>
      <c r="J25" s="16" t="s">
        <v>1011</v>
      </c>
      <c r="K25" s="16" t="s">
        <v>1012</v>
      </c>
      <c r="L25" s="16" t="s">
        <v>1013</v>
      </c>
    </row>
    <row r="26" spans="1:12" s="16" customFormat="1" x14ac:dyDescent="0.25">
      <c r="A26" s="17">
        <v>127</v>
      </c>
      <c r="B26" s="18">
        <v>43013</v>
      </c>
      <c r="C26" s="19" t="s">
        <v>1120</v>
      </c>
      <c r="D26" s="50">
        <v>5052.5</v>
      </c>
      <c r="E26" s="19" t="s">
        <v>8</v>
      </c>
      <c r="F26" s="21">
        <v>715</v>
      </c>
      <c r="G26" s="20"/>
      <c r="I26" s="16" t="s">
        <v>1157</v>
      </c>
      <c r="J26" s="16" t="s">
        <v>1011</v>
      </c>
      <c r="K26" s="16" t="s">
        <v>1012</v>
      </c>
      <c r="L26" s="16" t="s">
        <v>1013</v>
      </c>
    </row>
    <row r="27" spans="1:12" s="16" customFormat="1" x14ac:dyDescent="0.25">
      <c r="A27" s="17">
        <v>144</v>
      </c>
      <c r="B27" s="18">
        <v>43014</v>
      </c>
      <c r="C27" s="19" t="s">
        <v>1057</v>
      </c>
      <c r="D27" s="50">
        <v>3820</v>
      </c>
      <c r="E27" s="19" t="s">
        <v>8</v>
      </c>
      <c r="F27" s="21">
        <v>715</v>
      </c>
      <c r="G27" s="21" t="s">
        <v>1058</v>
      </c>
      <c r="I27" s="16" t="s">
        <v>69</v>
      </c>
      <c r="J27" s="16" t="s">
        <v>70</v>
      </c>
      <c r="K27" s="16" t="s">
        <v>426</v>
      </c>
      <c r="L27" s="16" t="s">
        <v>71</v>
      </c>
    </row>
    <row r="28" spans="1:12" s="16" customFormat="1" x14ac:dyDescent="0.25">
      <c r="A28" s="17">
        <v>177</v>
      </c>
      <c r="B28" s="18">
        <v>43014</v>
      </c>
      <c r="C28" s="19" t="s">
        <v>1063</v>
      </c>
      <c r="D28" s="50">
        <v>6486</v>
      </c>
      <c r="E28" s="19" t="s">
        <v>8</v>
      </c>
      <c r="F28" s="21">
        <v>715</v>
      </c>
      <c r="G28" s="21" t="s">
        <v>1064</v>
      </c>
      <c r="I28" s="16" t="s">
        <v>442</v>
      </c>
      <c r="J28" s="16" t="s">
        <v>1164</v>
      </c>
    </row>
    <row r="29" spans="1:12" s="16" customFormat="1" x14ac:dyDescent="0.25">
      <c r="A29" s="17">
        <v>136</v>
      </c>
      <c r="B29" s="18">
        <v>43014</v>
      </c>
      <c r="C29" s="19" t="s">
        <v>1081</v>
      </c>
      <c r="D29" s="50">
        <v>1500</v>
      </c>
      <c r="E29" s="19" t="s">
        <v>8</v>
      </c>
      <c r="F29" s="21">
        <v>715</v>
      </c>
      <c r="G29" s="21" t="s">
        <v>1082</v>
      </c>
      <c r="I29" s="16" t="s">
        <v>1157</v>
      </c>
      <c r="J29" s="16" t="s">
        <v>825</v>
      </c>
      <c r="K29" s="16" t="s">
        <v>826</v>
      </c>
      <c r="L29" s="16" t="s">
        <v>827</v>
      </c>
    </row>
    <row r="30" spans="1:12" s="16" customFormat="1" x14ac:dyDescent="0.25">
      <c r="A30" s="17">
        <v>135</v>
      </c>
      <c r="B30" s="18">
        <v>43014</v>
      </c>
      <c r="C30" s="19" t="s">
        <v>1083</v>
      </c>
      <c r="D30" s="50">
        <v>1505</v>
      </c>
      <c r="E30" s="19" t="s">
        <v>8</v>
      </c>
      <c r="F30" s="21">
        <v>715</v>
      </c>
      <c r="G30" s="21" t="s">
        <v>1084</v>
      </c>
      <c r="I30" s="16" t="s">
        <v>1157</v>
      </c>
      <c r="J30" s="16" t="s">
        <v>34</v>
      </c>
      <c r="K30" s="16" t="s">
        <v>831</v>
      </c>
      <c r="L30" s="16" t="s">
        <v>832</v>
      </c>
    </row>
    <row r="31" spans="1:12" s="16" customFormat="1" x14ac:dyDescent="0.25">
      <c r="A31" s="17">
        <v>145</v>
      </c>
      <c r="B31" s="18">
        <v>43014</v>
      </c>
      <c r="C31" s="19" t="s">
        <v>1121</v>
      </c>
      <c r="D31" s="50">
        <v>1000</v>
      </c>
      <c r="E31" s="19" t="s">
        <v>8</v>
      </c>
      <c r="F31" s="21">
        <v>715</v>
      </c>
      <c r="G31" s="20"/>
      <c r="I31" s="16" t="s">
        <v>1157</v>
      </c>
      <c r="J31" s="16" t="s">
        <v>59</v>
      </c>
      <c r="K31" s="16" t="s">
        <v>346</v>
      </c>
      <c r="L31" s="16" t="s">
        <v>852</v>
      </c>
    </row>
    <row r="32" spans="1:12" s="16" customFormat="1" x14ac:dyDescent="0.25">
      <c r="A32" s="17">
        <v>146</v>
      </c>
      <c r="B32" s="18">
        <v>43014</v>
      </c>
      <c r="C32" s="19" t="s">
        <v>1122</v>
      </c>
      <c r="D32" s="50">
        <v>1000</v>
      </c>
      <c r="E32" s="19" t="s">
        <v>8</v>
      </c>
      <c r="F32" s="21">
        <v>715</v>
      </c>
      <c r="G32" s="20"/>
      <c r="I32" s="16" t="s">
        <v>1157</v>
      </c>
      <c r="J32" s="16" t="s">
        <v>59</v>
      </c>
      <c r="K32" s="16" t="s">
        <v>1165</v>
      </c>
      <c r="L32" s="16" t="s">
        <v>852</v>
      </c>
    </row>
    <row r="33" spans="1:13" s="16" customFormat="1" x14ac:dyDescent="0.25">
      <c r="A33" s="17">
        <v>147</v>
      </c>
      <c r="B33" s="18">
        <v>43014</v>
      </c>
      <c r="C33" s="19" t="s">
        <v>1123</v>
      </c>
      <c r="D33" s="50">
        <v>1000</v>
      </c>
      <c r="E33" s="19" t="s">
        <v>8</v>
      </c>
      <c r="F33" s="21">
        <v>715</v>
      </c>
      <c r="G33" s="20"/>
      <c r="I33" s="16" t="s">
        <v>1157</v>
      </c>
      <c r="J33" s="16" t="s">
        <v>854</v>
      </c>
      <c r="K33" s="16" t="s">
        <v>855</v>
      </c>
      <c r="L33" s="16" t="s">
        <v>856</v>
      </c>
    </row>
    <row r="34" spans="1:13" s="16" customFormat="1" x14ac:dyDescent="0.25">
      <c r="A34" s="17">
        <v>225</v>
      </c>
      <c r="B34" s="18">
        <v>43017</v>
      </c>
      <c r="C34" s="19" t="s">
        <v>1059</v>
      </c>
      <c r="D34" s="50">
        <v>3772.5</v>
      </c>
      <c r="E34" s="19" t="s">
        <v>8</v>
      </c>
      <c r="F34" s="21">
        <v>715</v>
      </c>
      <c r="G34" s="21" t="s">
        <v>1060</v>
      </c>
      <c r="I34" s="16" t="s">
        <v>1159</v>
      </c>
      <c r="J34" s="16" t="s">
        <v>727</v>
      </c>
      <c r="K34" s="16" t="s">
        <v>728</v>
      </c>
      <c r="L34" s="16" t="s">
        <v>1166</v>
      </c>
    </row>
    <row r="35" spans="1:13" s="16" customFormat="1" x14ac:dyDescent="0.25">
      <c r="A35" s="17">
        <v>226</v>
      </c>
      <c r="B35" s="18">
        <v>43017</v>
      </c>
      <c r="C35" s="19" t="s">
        <v>1061</v>
      </c>
      <c r="D35" s="50">
        <v>3772.5</v>
      </c>
      <c r="E35" s="19" t="s">
        <v>8</v>
      </c>
      <c r="F35" s="21">
        <v>715</v>
      </c>
      <c r="G35" s="21" t="s">
        <v>1062</v>
      </c>
      <c r="I35" s="16" t="s">
        <v>1159</v>
      </c>
      <c r="J35" s="16" t="s">
        <v>727</v>
      </c>
      <c r="K35" s="16" t="s">
        <v>728</v>
      </c>
      <c r="L35" s="16" t="s">
        <v>1166</v>
      </c>
    </row>
    <row r="36" spans="1:13" s="16" customFormat="1" x14ac:dyDescent="0.25">
      <c r="A36" s="17">
        <v>198</v>
      </c>
      <c r="B36" s="18">
        <v>43017</v>
      </c>
      <c r="C36" s="19" t="s">
        <v>1124</v>
      </c>
      <c r="D36" s="50">
        <v>2000</v>
      </c>
      <c r="E36" s="19" t="s">
        <v>8</v>
      </c>
      <c r="F36" s="21">
        <v>715</v>
      </c>
      <c r="G36" s="20"/>
      <c r="I36" s="16" t="s">
        <v>1157</v>
      </c>
      <c r="J36" s="16" t="s">
        <v>860</v>
      </c>
      <c r="K36" s="16" t="s">
        <v>17</v>
      </c>
      <c r="L36" s="16" t="s">
        <v>852</v>
      </c>
      <c r="M36" s="16" t="s">
        <v>1167</v>
      </c>
    </row>
    <row r="37" spans="1:13" s="16" customFormat="1" x14ac:dyDescent="0.25">
      <c r="A37" s="17">
        <v>199</v>
      </c>
      <c r="B37" s="18">
        <v>43017</v>
      </c>
      <c r="C37" s="19" t="s">
        <v>1125</v>
      </c>
      <c r="D37" s="50">
        <v>1000</v>
      </c>
      <c r="E37" s="19" t="s">
        <v>8</v>
      </c>
      <c r="F37" s="21">
        <v>715</v>
      </c>
      <c r="G37" s="20"/>
      <c r="I37" s="16" t="s">
        <v>1157</v>
      </c>
      <c r="J37" s="16" t="s">
        <v>17</v>
      </c>
      <c r="K37" s="16" t="s">
        <v>100</v>
      </c>
      <c r="L37" s="16" t="s">
        <v>1168</v>
      </c>
      <c r="M37" s="16" t="s">
        <v>1169</v>
      </c>
    </row>
    <row r="38" spans="1:13" s="16" customFormat="1" x14ac:dyDescent="0.25">
      <c r="A38" s="17">
        <v>200</v>
      </c>
      <c r="B38" s="18">
        <v>43017</v>
      </c>
      <c r="C38" s="19" t="s">
        <v>1126</v>
      </c>
      <c r="D38" s="50">
        <v>1000</v>
      </c>
      <c r="E38" s="19" t="s">
        <v>8</v>
      </c>
      <c r="F38" s="21">
        <v>715</v>
      </c>
      <c r="G38" s="20"/>
      <c r="I38" s="16" t="s">
        <v>1157</v>
      </c>
      <c r="J38" s="16" t="s">
        <v>857</v>
      </c>
      <c r="K38" s="16" t="s">
        <v>858</v>
      </c>
      <c r="L38" s="16" t="s">
        <v>182</v>
      </c>
    </row>
    <row r="39" spans="1:13" s="16" customFormat="1" x14ac:dyDescent="0.25">
      <c r="A39" s="17">
        <v>227</v>
      </c>
      <c r="B39" s="18">
        <v>43017</v>
      </c>
      <c r="C39" s="19" t="s">
        <v>1127</v>
      </c>
      <c r="D39" s="50">
        <v>3772.5</v>
      </c>
      <c r="E39" s="19" t="s">
        <v>8</v>
      </c>
      <c r="F39" s="21">
        <v>715</v>
      </c>
      <c r="G39" s="21" t="s">
        <v>1060</v>
      </c>
      <c r="I39" s="16" t="s">
        <v>1159</v>
      </c>
      <c r="J39" s="16" t="s">
        <v>727</v>
      </c>
      <c r="K39" s="16" t="s">
        <v>728</v>
      </c>
      <c r="L39" s="16" t="s">
        <v>1166</v>
      </c>
    </row>
    <row r="40" spans="1:13" s="16" customFormat="1" x14ac:dyDescent="0.25">
      <c r="A40" s="17">
        <v>242</v>
      </c>
      <c r="B40" s="18">
        <v>43018</v>
      </c>
      <c r="C40" s="19" t="s">
        <v>1079</v>
      </c>
      <c r="D40" s="50">
        <v>3450</v>
      </c>
      <c r="E40" s="19" t="s">
        <v>8</v>
      </c>
      <c r="F40" s="21">
        <v>715</v>
      </c>
      <c r="G40" s="21" t="s">
        <v>1080</v>
      </c>
      <c r="I40" s="16" t="s">
        <v>1157</v>
      </c>
      <c r="J40" s="16" t="s">
        <v>863</v>
      </c>
      <c r="K40" s="16" t="s">
        <v>29</v>
      </c>
      <c r="L40" s="16" t="s">
        <v>834</v>
      </c>
    </row>
    <row r="41" spans="1:13" s="16" customFormat="1" x14ac:dyDescent="0.25">
      <c r="A41" s="17">
        <v>246</v>
      </c>
      <c r="B41" s="18">
        <v>43018</v>
      </c>
      <c r="C41" s="19" t="s">
        <v>1128</v>
      </c>
      <c r="D41" s="50">
        <v>1000</v>
      </c>
      <c r="E41" s="19" t="s">
        <v>8</v>
      </c>
      <c r="F41" s="21">
        <v>715</v>
      </c>
      <c r="G41" s="20"/>
      <c r="I41" s="16" t="s">
        <v>1157</v>
      </c>
      <c r="J41" s="16" t="s">
        <v>862</v>
      </c>
      <c r="K41" s="16" t="s">
        <v>863</v>
      </c>
      <c r="L41" s="16" t="s">
        <v>19</v>
      </c>
    </row>
    <row r="42" spans="1:13" s="145" customFormat="1" x14ac:dyDescent="0.25">
      <c r="A42" s="139">
        <v>248</v>
      </c>
      <c r="B42" s="140">
        <v>43018</v>
      </c>
      <c r="C42" s="141" t="s">
        <v>1129</v>
      </c>
      <c r="D42" s="142">
        <v>10697</v>
      </c>
      <c r="E42" s="141" t="s">
        <v>8</v>
      </c>
      <c r="F42" s="143">
        <v>715</v>
      </c>
      <c r="G42" s="144" t="s">
        <v>6</v>
      </c>
    </row>
    <row r="43" spans="1:13" s="16" customFormat="1" x14ac:dyDescent="0.25">
      <c r="A43" s="17">
        <v>303</v>
      </c>
      <c r="B43" s="18">
        <v>43019</v>
      </c>
      <c r="C43" s="19" t="s">
        <v>1087</v>
      </c>
      <c r="D43" s="50">
        <v>3450</v>
      </c>
      <c r="E43" s="19" t="s">
        <v>8</v>
      </c>
      <c r="F43" s="21">
        <v>715</v>
      </c>
      <c r="G43" s="21" t="s">
        <v>1088</v>
      </c>
      <c r="I43" s="16" t="s">
        <v>253</v>
      </c>
      <c r="J43" s="16" t="s">
        <v>66</v>
      </c>
      <c r="K43" s="16" t="s">
        <v>12</v>
      </c>
      <c r="L43" s="16" t="s">
        <v>190</v>
      </c>
    </row>
    <row r="44" spans="1:13" s="16" customFormat="1" x14ac:dyDescent="0.25">
      <c r="A44" s="17">
        <v>304</v>
      </c>
      <c r="B44" s="18">
        <v>43019</v>
      </c>
      <c r="C44" s="19" t="s">
        <v>1130</v>
      </c>
      <c r="D44" s="50">
        <v>5375</v>
      </c>
      <c r="E44" s="19" t="s">
        <v>8</v>
      </c>
      <c r="F44" s="21">
        <v>715</v>
      </c>
      <c r="G44" s="20"/>
      <c r="I44" s="16" t="s">
        <v>1157</v>
      </c>
      <c r="J44" s="16" t="s">
        <v>1160</v>
      </c>
      <c r="K44" s="16" t="s">
        <v>1008</v>
      </c>
      <c r="L44" s="16" t="s">
        <v>71</v>
      </c>
    </row>
    <row r="45" spans="1:13" s="16" customFormat="1" x14ac:dyDescent="0.25">
      <c r="A45" s="17">
        <v>316</v>
      </c>
      <c r="B45" s="18">
        <v>43020</v>
      </c>
      <c r="C45" s="19" t="s">
        <v>1077</v>
      </c>
      <c r="D45" s="50">
        <v>414</v>
      </c>
      <c r="E45" s="19" t="s">
        <v>8</v>
      </c>
      <c r="F45" s="21">
        <v>715</v>
      </c>
      <c r="G45" s="21" t="s">
        <v>1078</v>
      </c>
      <c r="I45" s="16" t="s">
        <v>442</v>
      </c>
      <c r="J45" s="16" t="s">
        <v>1164</v>
      </c>
    </row>
    <row r="46" spans="1:13" s="16" customFormat="1" x14ac:dyDescent="0.25">
      <c r="A46" s="17">
        <v>363</v>
      </c>
      <c r="B46" s="18">
        <v>43021</v>
      </c>
      <c r="C46" s="19" t="s">
        <v>1085</v>
      </c>
      <c r="D46" s="50">
        <v>500</v>
      </c>
      <c r="E46" s="19" t="s">
        <v>8</v>
      </c>
      <c r="F46" s="21">
        <v>715</v>
      </c>
      <c r="G46" s="21" t="s">
        <v>1086</v>
      </c>
      <c r="I46" s="16" t="s">
        <v>1157</v>
      </c>
      <c r="J46" s="16" t="s">
        <v>825</v>
      </c>
      <c r="K46" s="16" t="s">
        <v>826</v>
      </c>
      <c r="L46" s="16" t="s">
        <v>827</v>
      </c>
    </row>
    <row r="47" spans="1:13" s="16" customFormat="1" x14ac:dyDescent="0.25">
      <c r="A47" s="17">
        <v>340</v>
      </c>
      <c r="B47" s="18">
        <v>43021</v>
      </c>
      <c r="C47" s="19" t="s">
        <v>1131</v>
      </c>
      <c r="D47" s="50">
        <v>1000</v>
      </c>
      <c r="E47" s="19" t="s">
        <v>8</v>
      </c>
      <c r="F47" s="21">
        <v>715</v>
      </c>
      <c r="G47" s="20"/>
      <c r="I47" s="16" t="s">
        <v>1157</v>
      </c>
      <c r="J47" s="16" t="s">
        <v>1172</v>
      </c>
      <c r="K47" s="16" t="s">
        <v>880</v>
      </c>
      <c r="L47" s="16" t="s">
        <v>1171</v>
      </c>
    </row>
    <row r="48" spans="1:13" s="16" customFormat="1" x14ac:dyDescent="0.25">
      <c r="A48" s="17">
        <v>341</v>
      </c>
      <c r="B48" s="18">
        <v>43021</v>
      </c>
      <c r="C48" s="19" t="s">
        <v>1132</v>
      </c>
      <c r="D48" s="50">
        <v>1000</v>
      </c>
      <c r="E48" s="19" t="s">
        <v>8</v>
      </c>
      <c r="F48" s="21">
        <v>715</v>
      </c>
      <c r="G48" s="20"/>
      <c r="I48" s="16" t="s">
        <v>1157</v>
      </c>
      <c r="J48" s="16" t="s">
        <v>869</v>
      </c>
      <c r="K48" s="16" t="s">
        <v>34</v>
      </c>
      <c r="L48" s="16" t="s">
        <v>999</v>
      </c>
    </row>
    <row r="49" spans="1:13" s="16" customFormat="1" x14ac:dyDescent="0.25">
      <c r="A49" s="17">
        <v>344</v>
      </c>
      <c r="B49" s="18">
        <v>43021</v>
      </c>
      <c r="C49" s="19" t="s">
        <v>1133</v>
      </c>
      <c r="D49" s="50">
        <v>1000</v>
      </c>
      <c r="E49" s="19" t="s">
        <v>8</v>
      </c>
      <c r="F49" s="21">
        <v>715</v>
      </c>
      <c r="G49" s="20"/>
      <c r="I49" s="16" t="s">
        <v>1157</v>
      </c>
      <c r="J49" s="16" t="s">
        <v>1173</v>
      </c>
      <c r="K49" s="16" t="s">
        <v>863</v>
      </c>
      <c r="L49" s="16" t="s">
        <v>1174</v>
      </c>
    </row>
    <row r="50" spans="1:13" s="16" customFormat="1" x14ac:dyDescent="0.25">
      <c r="A50" s="17">
        <v>345</v>
      </c>
      <c r="B50" s="18">
        <v>43021</v>
      </c>
      <c r="C50" s="19" t="s">
        <v>1134</v>
      </c>
      <c r="D50" s="50">
        <v>1000</v>
      </c>
      <c r="E50" s="19" t="s">
        <v>8</v>
      </c>
      <c r="F50" s="21">
        <v>715</v>
      </c>
      <c r="G50" s="20"/>
      <c r="I50" s="16" t="s">
        <v>1157</v>
      </c>
      <c r="J50" s="16" t="s">
        <v>1175</v>
      </c>
      <c r="K50" s="16" t="s">
        <v>1176</v>
      </c>
      <c r="L50" s="16" t="s">
        <v>1006</v>
      </c>
    </row>
    <row r="51" spans="1:13" s="16" customFormat="1" x14ac:dyDescent="0.25">
      <c r="A51" s="17">
        <v>381</v>
      </c>
      <c r="B51" s="18">
        <v>43024</v>
      </c>
      <c r="C51" s="19" t="s">
        <v>1135</v>
      </c>
      <c r="D51" s="50">
        <v>1000</v>
      </c>
      <c r="E51" s="19" t="s">
        <v>8</v>
      </c>
      <c r="F51" s="21">
        <v>715</v>
      </c>
      <c r="G51" s="20"/>
      <c r="I51" s="16" t="s">
        <v>1157</v>
      </c>
      <c r="J51" s="16" t="s">
        <v>1178</v>
      </c>
      <c r="K51" s="16" t="s">
        <v>1160</v>
      </c>
      <c r="L51" s="16" t="s">
        <v>1179</v>
      </c>
    </row>
    <row r="52" spans="1:13" s="16" customFormat="1" x14ac:dyDescent="0.25">
      <c r="A52" s="17">
        <v>447</v>
      </c>
      <c r="B52" s="18">
        <v>43026</v>
      </c>
      <c r="C52" s="19" t="s">
        <v>1091</v>
      </c>
      <c r="D52" s="50">
        <v>3772.5</v>
      </c>
      <c r="E52" s="19" t="s">
        <v>8</v>
      </c>
      <c r="F52" s="21">
        <v>715</v>
      </c>
      <c r="G52" s="21" t="s">
        <v>1092</v>
      </c>
      <c r="I52" s="16" t="s">
        <v>442</v>
      </c>
      <c r="J52" s="16" t="s">
        <v>357</v>
      </c>
      <c r="K52" s="16" t="s">
        <v>358</v>
      </c>
      <c r="L52" s="16" t="s">
        <v>71</v>
      </c>
    </row>
    <row r="53" spans="1:13" s="16" customFormat="1" x14ac:dyDescent="0.25">
      <c r="A53" s="17">
        <v>478</v>
      </c>
      <c r="B53" s="18">
        <v>43028</v>
      </c>
      <c r="C53" s="19" t="s">
        <v>1089</v>
      </c>
      <c r="D53" s="50">
        <v>84042</v>
      </c>
      <c r="E53" s="19" t="s">
        <v>8</v>
      </c>
      <c r="F53" s="21">
        <v>715</v>
      </c>
      <c r="G53" s="21" t="s">
        <v>1090</v>
      </c>
      <c r="I53" s="16" t="s">
        <v>1159</v>
      </c>
      <c r="J53" s="16" t="s">
        <v>1181</v>
      </c>
    </row>
    <row r="54" spans="1:13" s="16" customFormat="1" x14ac:dyDescent="0.25">
      <c r="A54" s="17">
        <v>508</v>
      </c>
      <c r="B54" s="18">
        <v>43028</v>
      </c>
      <c r="C54" s="19" t="s">
        <v>1136</v>
      </c>
      <c r="D54" s="50">
        <v>1150</v>
      </c>
      <c r="E54" s="19" t="s">
        <v>8</v>
      </c>
      <c r="F54" s="21">
        <v>715</v>
      </c>
      <c r="G54" s="20"/>
      <c r="I54" s="16" t="s">
        <v>1157</v>
      </c>
      <c r="J54" s="16" t="s">
        <v>864</v>
      </c>
      <c r="K54" s="16" t="s">
        <v>1182</v>
      </c>
      <c r="L54" s="16" t="s">
        <v>866</v>
      </c>
    </row>
    <row r="55" spans="1:13" s="16" customFormat="1" x14ac:dyDescent="0.25">
      <c r="A55" s="17">
        <v>553</v>
      </c>
      <c r="B55" s="18">
        <v>43031</v>
      </c>
      <c r="C55" s="19" t="s">
        <v>1093</v>
      </c>
      <c r="D55" s="50">
        <v>3200</v>
      </c>
      <c r="E55" s="19" t="s">
        <v>8</v>
      </c>
      <c r="F55" s="21">
        <v>715</v>
      </c>
      <c r="G55" s="21" t="s">
        <v>1094</v>
      </c>
      <c r="I55" s="16" t="s">
        <v>1157</v>
      </c>
      <c r="J55" s="16" t="s">
        <v>1183</v>
      </c>
      <c r="K55" s="16" t="s">
        <v>1184</v>
      </c>
      <c r="L55" s="16" t="s">
        <v>1185</v>
      </c>
      <c r="M55" s="16" t="s">
        <v>19</v>
      </c>
    </row>
    <row r="56" spans="1:13" s="16" customFormat="1" x14ac:dyDescent="0.25">
      <c r="A56" s="17">
        <v>598</v>
      </c>
      <c r="B56" s="18">
        <v>43033</v>
      </c>
      <c r="C56" s="19" t="s">
        <v>1137</v>
      </c>
      <c r="D56" s="50">
        <v>1600</v>
      </c>
      <c r="E56" s="19" t="s">
        <v>8</v>
      </c>
      <c r="F56" s="21">
        <v>715</v>
      </c>
      <c r="G56" s="20"/>
      <c r="I56" s="16" t="s">
        <v>1200</v>
      </c>
      <c r="J56" s="16" t="s">
        <v>1222</v>
      </c>
      <c r="K56" s="16" t="s">
        <v>650</v>
      </c>
      <c r="L56" s="16" t="s">
        <v>79</v>
      </c>
    </row>
    <row r="57" spans="1:13" s="16" customFormat="1" x14ac:dyDescent="0.25">
      <c r="A57" s="17">
        <v>603</v>
      </c>
      <c r="B57" s="18">
        <v>43033</v>
      </c>
      <c r="C57" s="19" t="s">
        <v>1138</v>
      </c>
      <c r="D57" s="50">
        <v>1000</v>
      </c>
      <c r="E57" s="19" t="s">
        <v>8</v>
      </c>
      <c r="F57" s="21">
        <v>715</v>
      </c>
      <c r="G57" s="20"/>
      <c r="I57" s="16" t="s">
        <v>1157</v>
      </c>
      <c r="J57" s="16" t="s">
        <v>59</v>
      </c>
      <c r="K57" s="16" t="s">
        <v>346</v>
      </c>
      <c r="L57" s="16" t="s">
        <v>852</v>
      </c>
    </row>
    <row r="58" spans="1:13" s="16" customFormat="1" x14ac:dyDescent="0.25">
      <c r="A58" s="17">
        <v>604</v>
      </c>
      <c r="B58" s="18">
        <v>43033</v>
      </c>
      <c r="C58" s="19" t="s">
        <v>1139</v>
      </c>
      <c r="D58" s="50">
        <v>1000</v>
      </c>
      <c r="E58" s="19" t="s">
        <v>8</v>
      </c>
      <c r="F58" s="21">
        <v>715</v>
      </c>
      <c r="G58" s="20"/>
      <c r="I58" s="16" t="s">
        <v>1157</v>
      </c>
      <c r="J58" s="16" t="s">
        <v>59</v>
      </c>
      <c r="K58" s="16" t="s">
        <v>1165</v>
      </c>
      <c r="L58" s="16" t="s">
        <v>852</v>
      </c>
    </row>
    <row r="59" spans="1:13" s="16" customFormat="1" x14ac:dyDescent="0.25">
      <c r="A59" s="17">
        <v>605</v>
      </c>
      <c r="B59" s="18">
        <v>43033</v>
      </c>
      <c r="C59" s="19" t="s">
        <v>1140</v>
      </c>
      <c r="D59" s="50">
        <v>1000</v>
      </c>
      <c r="E59" s="19" t="s">
        <v>8</v>
      </c>
      <c r="F59" s="21">
        <v>715</v>
      </c>
      <c r="G59" s="20"/>
      <c r="I59" s="16" t="s">
        <v>1157</v>
      </c>
      <c r="J59" s="16" t="s">
        <v>854</v>
      </c>
      <c r="K59" s="16" t="s">
        <v>855</v>
      </c>
      <c r="L59" s="16" t="s">
        <v>856</v>
      </c>
    </row>
    <row r="60" spans="1:13" s="16" customFormat="1" x14ac:dyDescent="0.25">
      <c r="A60" s="17">
        <v>609</v>
      </c>
      <c r="B60" s="18">
        <v>43033</v>
      </c>
      <c r="C60" s="19" t="s">
        <v>1141</v>
      </c>
      <c r="D60" s="50">
        <v>3600</v>
      </c>
      <c r="E60" s="19" t="s">
        <v>8</v>
      </c>
      <c r="F60" s="21">
        <v>715</v>
      </c>
      <c r="G60" s="20"/>
      <c r="I60" s="16" t="s">
        <v>442</v>
      </c>
      <c r="J60" s="16" t="s">
        <v>66</v>
      </c>
      <c r="K60" s="16" t="s">
        <v>1186</v>
      </c>
      <c r="L60" s="16" t="s">
        <v>1187</v>
      </c>
    </row>
    <row r="61" spans="1:13" s="16" customFormat="1" x14ac:dyDescent="0.25">
      <c r="A61" s="17">
        <v>610</v>
      </c>
      <c r="B61" s="18">
        <v>43033</v>
      </c>
      <c r="C61" s="19" t="s">
        <v>1142</v>
      </c>
      <c r="D61" s="50">
        <v>1600</v>
      </c>
      <c r="E61" s="19" t="s">
        <v>8</v>
      </c>
      <c r="F61" s="21">
        <v>715</v>
      </c>
      <c r="G61" s="20"/>
      <c r="I61" s="16" t="s">
        <v>1200</v>
      </c>
      <c r="J61" s="16" t="s">
        <v>1206</v>
      </c>
      <c r="K61" s="16" t="s">
        <v>12</v>
      </c>
      <c r="L61" s="16" t="s">
        <v>21</v>
      </c>
    </row>
    <row r="62" spans="1:13" s="16" customFormat="1" x14ac:dyDescent="0.25">
      <c r="A62" s="17">
        <v>615</v>
      </c>
      <c r="B62" s="18">
        <v>43034</v>
      </c>
      <c r="C62" s="19" t="s">
        <v>1143</v>
      </c>
      <c r="D62" s="50">
        <v>2900</v>
      </c>
      <c r="E62" s="19" t="s">
        <v>8</v>
      </c>
      <c r="F62" s="21">
        <v>715</v>
      </c>
      <c r="G62" s="20"/>
      <c r="I62" s="16" t="s">
        <v>1159</v>
      </c>
      <c r="J62" s="16" t="s">
        <v>12</v>
      </c>
      <c r="K62" s="16" t="s">
        <v>77</v>
      </c>
      <c r="L62" s="16" t="s">
        <v>272</v>
      </c>
    </row>
    <row r="63" spans="1:13" s="16" customFormat="1" x14ac:dyDescent="0.25">
      <c r="A63" s="17">
        <v>616</v>
      </c>
      <c r="B63" s="18">
        <v>43034</v>
      </c>
      <c r="C63" s="19" t="s">
        <v>1144</v>
      </c>
      <c r="D63" s="50">
        <v>1600</v>
      </c>
      <c r="E63" s="19" t="s">
        <v>8</v>
      </c>
      <c r="F63" s="21">
        <v>715</v>
      </c>
      <c r="G63" s="20"/>
      <c r="I63" s="16" t="s">
        <v>1197</v>
      </c>
      <c r="J63" s="16" t="s">
        <v>1198</v>
      </c>
      <c r="K63" s="16" t="s">
        <v>72</v>
      </c>
      <c r="L63" s="16" t="s">
        <v>1199</v>
      </c>
    </row>
    <row r="64" spans="1:13" s="16" customFormat="1" x14ac:dyDescent="0.25">
      <c r="A64" s="17">
        <v>617</v>
      </c>
      <c r="B64" s="18">
        <v>43034</v>
      </c>
      <c r="C64" s="19" t="s">
        <v>1145</v>
      </c>
      <c r="D64" s="50">
        <v>1600</v>
      </c>
      <c r="E64" s="19" t="s">
        <v>8</v>
      </c>
      <c r="F64" s="21">
        <v>715</v>
      </c>
      <c r="G64" s="20"/>
      <c r="I64" s="16" t="s">
        <v>1197</v>
      </c>
      <c r="J64" s="16" t="s">
        <v>1203</v>
      </c>
      <c r="K64" s="16" t="s">
        <v>1204</v>
      </c>
      <c r="L64" s="16" t="s">
        <v>1205</v>
      </c>
    </row>
    <row r="65" spans="1:12" s="16" customFormat="1" x14ac:dyDescent="0.25">
      <c r="A65" s="17">
        <v>635</v>
      </c>
      <c r="B65" s="18">
        <v>43034</v>
      </c>
      <c r="C65" s="19" t="s">
        <v>1146</v>
      </c>
      <c r="D65" s="50">
        <v>1600</v>
      </c>
      <c r="E65" s="19" t="s">
        <v>8</v>
      </c>
      <c r="F65" s="21">
        <v>715</v>
      </c>
      <c r="G65" s="20"/>
      <c r="I65" s="16" t="s">
        <v>1197</v>
      </c>
      <c r="J65" s="16" t="s">
        <v>86</v>
      </c>
      <c r="K65" s="16" t="s">
        <v>650</v>
      </c>
      <c r="L65" s="16" t="s">
        <v>1223</v>
      </c>
    </row>
    <row r="66" spans="1:12" s="16" customFormat="1" x14ac:dyDescent="0.25">
      <c r="A66" s="17">
        <v>636</v>
      </c>
      <c r="B66" s="18">
        <v>43034</v>
      </c>
      <c r="C66" s="19" t="s">
        <v>1147</v>
      </c>
      <c r="D66" s="50">
        <v>1150</v>
      </c>
      <c r="E66" s="19" t="s">
        <v>8</v>
      </c>
      <c r="F66" s="21">
        <v>715</v>
      </c>
      <c r="G66" s="20"/>
      <c r="I66" s="16" t="s">
        <v>1157</v>
      </c>
      <c r="J66" s="16" t="s">
        <v>31</v>
      </c>
      <c r="K66" s="16" t="s">
        <v>831</v>
      </c>
      <c r="L66" s="16" t="s">
        <v>1188</v>
      </c>
    </row>
    <row r="67" spans="1:12" s="16" customFormat="1" x14ac:dyDescent="0.25">
      <c r="A67" s="17">
        <v>641</v>
      </c>
      <c r="B67" s="18">
        <v>43035</v>
      </c>
      <c r="C67" s="19" t="s">
        <v>1148</v>
      </c>
      <c r="D67" s="50">
        <v>1600</v>
      </c>
      <c r="E67" s="19" t="s">
        <v>8</v>
      </c>
      <c r="F67" s="21">
        <v>715</v>
      </c>
      <c r="G67" s="20"/>
      <c r="I67" s="16" t="s">
        <v>1200</v>
      </c>
      <c r="J67" s="16" t="s">
        <v>1201</v>
      </c>
      <c r="K67" s="16" t="s">
        <v>66</v>
      </c>
      <c r="L67" s="16" t="s">
        <v>1202</v>
      </c>
    </row>
    <row r="68" spans="1:12" s="16" customFormat="1" x14ac:dyDescent="0.25">
      <c r="A68" s="17">
        <v>647</v>
      </c>
      <c r="B68" s="18">
        <v>43035</v>
      </c>
      <c r="C68" s="19" t="s">
        <v>1149</v>
      </c>
      <c r="D68" s="50">
        <v>4000</v>
      </c>
      <c r="E68" s="19" t="s">
        <v>8</v>
      </c>
      <c r="F68" s="21">
        <v>715</v>
      </c>
      <c r="G68" s="20"/>
      <c r="I68" s="16" t="s">
        <v>69</v>
      </c>
      <c r="J68" s="16" t="s">
        <v>102</v>
      </c>
      <c r="K68" s="16" t="s">
        <v>91</v>
      </c>
      <c r="L68" s="16" t="s">
        <v>92</v>
      </c>
    </row>
    <row r="69" spans="1:12" s="16" customFormat="1" x14ac:dyDescent="0.25">
      <c r="A69" s="17">
        <v>652</v>
      </c>
      <c r="B69" s="18">
        <v>43035</v>
      </c>
      <c r="C69" s="19" t="s">
        <v>1150</v>
      </c>
      <c r="D69" s="50">
        <v>1600</v>
      </c>
      <c r="E69" s="19" t="s">
        <v>8</v>
      </c>
      <c r="F69" s="21">
        <v>715</v>
      </c>
      <c r="G69" s="20"/>
      <c r="I69" s="16" t="s">
        <v>1207</v>
      </c>
      <c r="J69" s="16" t="s">
        <v>1208</v>
      </c>
      <c r="K69" s="16" t="s">
        <v>17</v>
      </c>
      <c r="L69" s="16" t="s">
        <v>1209</v>
      </c>
    </row>
    <row r="70" spans="1:12" s="16" customFormat="1" x14ac:dyDescent="0.25">
      <c r="A70" s="17">
        <v>695</v>
      </c>
      <c r="B70" s="18">
        <v>43038</v>
      </c>
      <c r="C70" s="19" t="s">
        <v>1097</v>
      </c>
      <c r="D70" s="50">
        <v>3600</v>
      </c>
      <c r="E70" s="19" t="s">
        <v>8</v>
      </c>
      <c r="F70" s="21">
        <v>715</v>
      </c>
      <c r="G70" s="21" t="s">
        <v>1098</v>
      </c>
      <c r="I70" s="16" t="s">
        <v>253</v>
      </c>
      <c r="J70" s="16" t="s">
        <v>258</v>
      </c>
      <c r="K70" s="16" t="s">
        <v>259</v>
      </c>
      <c r="L70" s="16" t="s">
        <v>1189</v>
      </c>
    </row>
    <row r="71" spans="1:12" s="16" customFormat="1" x14ac:dyDescent="0.25">
      <c r="A71" s="17">
        <v>673</v>
      </c>
      <c r="B71" s="18">
        <v>43038</v>
      </c>
      <c r="C71" s="19" t="s">
        <v>1101</v>
      </c>
      <c r="D71" s="50">
        <v>3772.5</v>
      </c>
      <c r="E71" s="19" t="s">
        <v>8</v>
      </c>
      <c r="F71" s="21">
        <v>715</v>
      </c>
      <c r="G71" s="21" t="s">
        <v>1102</v>
      </c>
      <c r="I71" s="16" t="s">
        <v>1159</v>
      </c>
      <c r="J71" s="16" t="s">
        <v>727</v>
      </c>
      <c r="K71" s="16" t="s">
        <v>728</v>
      </c>
      <c r="L71" s="16" t="s">
        <v>1190</v>
      </c>
    </row>
    <row r="72" spans="1:12" s="16" customFormat="1" x14ac:dyDescent="0.25">
      <c r="A72" s="17">
        <v>674</v>
      </c>
      <c r="B72" s="18">
        <v>43038</v>
      </c>
      <c r="C72" s="19" t="s">
        <v>1103</v>
      </c>
      <c r="D72" s="50">
        <v>3772.5</v>
      </c>
      <c r="E72" s="19" t="s">
        <v>8</v>
      </c>
      <c r="F72" s="21">
        <v>715</v>
      </c>
      <c r="G72" s="21" t="s">
        <v>1104</v>
      </c>
      <c r="I72" s="16" t="s">
        <v>1159</v>
      </c>
      <c r="J72" s="16" t="s">
        <v>727</v>
      </c>
      <c r="K72" s="16" t="s">
        <v>728</v>
      </c>
      <c r="L72" s="16" t="s">
        <v>1190</v>
      </c>
    </row>
    <row r="73" spans="1:12" s="16" customFormat="1" x14ac:dyDescent="0.25">
      <c r="A73" s="17">
        <v>675</v>
      </c>
      <c r="B73" s="18">
        <v>43038</v>
      </c>
      <c r="C73" s="19" t="s">
        <v>1105</v>
      </c>
      <c r="D73" s="50">
        <v>3772.5</v>
      </c>
      <c r="E73" s="19" t="s">
        <v>8</v>
      </c>
      <c r="F73" s="21">
        <v>715</v>
      </c>
      <c r="G73" s="21" t="s">
        <v>1106</v>
      </c>
      <c r="I73" s="16" t="s">
        <v>1159</v>
      </c>
      <c r="J73" s="16" t="s">
        <v>727</v>
      </c>
      <c r="K73" s="16" t="s">
        <v>728</v>
      </c>
      <c r="L73" s="16" t="s">
        <v>1190</v>
      </c>
    </row>
    <row r="74" spans="1:12" s="16" customFormat="1" x14ac:dyDescent="0.25">
      <c r="A74" s="17">
        <v>677</v>
      </c>
      <c r="B74" s="18">
        <v>43038</v>
      </c>
      <c r="C74" s="19" t="s">
        <v>1151</v>
      </c>
      <c r="D74" s="50">
        <v>5525</v>
      </c>
      <c r="E74" s="19" t="s">
        <v>8</v>
      </c>
      <c r="F74" s="21">
        <v>715</v>
      </c>
      <c r="G74" s="20"/>
      <c r="I74" s="16" t="s">
        <v>1157</v>
      </c>
      <c r="J74" s="16" t="s">
        <v>1016</v>
      </c>
      <c r="K74" s="16" t="s">
        <v>1015</v>
      </c>
      <c r="L74" s="16" t="s">
        <v>1017</v>
      </c>
    </row>
    <row r="75" spans="1:12" s="16" customFormat="1" x14ac:dyDescent="0.25">
      <c r="A75" s="17">
        <v>692</v>
      </c>
      <c r="B75" s="18">
        <v>43038</v>
      </c>
      <c r="C75" s="19" t="s">
        <v>1152</v>
      </c>
      <c r="D75" s="50">
        <v>5052.5</v>
      </c>
      <c r="E75" s="19" t="s">
        <v>8</v>
      </c>
      <c r="F75" s="21">
        <v>715</v>
      </c>
      <c r="G75" s="20"/>
      <c r="I75" s="16" t="s">
        <v>1157</v>
      </c>
      <c r="J75" s="16" t="s">
        <v>1011</v>
      </c>
      <c r="K75" s="16" t="s">
        <v>1012</v>
      </c>
      <c r="L75" s="16" t="s">
        <v>1194</v>
      </c>
    </row>
    <row r="76" spans="1:12" s="16" customFormat="1" x14ac:dyDescent="0.25">
      <c r="A76" s="17">
        <v>698</v>
      </c>
      <c r="B76" s="18">
        <v>43039</v>
      </c>
      <c r="C76" s="19" t="s">
        <v>1095</v>
      </c>
      <c r="D76" s="50">
        <v>7717.5</v>
      </c>
      <c r="E76" s="19" t="s">
        <v>8</v>
      </c>
      <c r="F76" s="21">
        <v>715</v>
      </c>
      <c r="G76" s="21" t="s">
        <v>1096</v>
      </c>
      <c r="I76" s="16" t="s">
        <v>1159</v>
      </c>
      <c r="J76" s="16" t="s">
        <v>1192</v>
      </c>
      <c r="K76" s="16" t="s">
        <v>54</v>
      </c>
      <c r="L76" s="16" t="s">
        <v>547</v>
      </c>
    </row>
    <row r="77" spans="1:12" s="16" customFormat="1" x14ac:dyDescent="0.25">
      <c r="A77" s="17">
        <v>697</v>
      </c>
      <c r="B77" s="18">
        <v>43039</v>
      </c>
      <c r="C77" s="19" t="s">
        <v>1099</v>
      </c>
      <c r="D77" s="50">
        <v>11835</v>
      </c>
      <c r="E77" s="19" t="s">
        <v>8</v>
      </c>
      <c r="F77" s="21">
        <v>715</v>
      </c>
      <c r="G77" s="21" t="s">
        <v>1100</v>
      </c>
      <c r="I77" s="16" t="s">
        <v>1159</v>
      </c>
      <c r="J77" s="16" t="s">
        <v>337</v>
      </c>
      <c r="K77" s="16" t="s">
        <v>338</v>
      </c>
      <c r="L77" s="16" t="s">
        <v>1191</v>
      </c>
    </row>
    <row r="78" spans="1:12" s="16" customFormat="1" x14ac:dyDescent="0.25">
      <c r="A78" s="17">
        <v>700</v>
      </c>
      <c r="B78" s="18">
        <v>43039</v>
      </c>
      <c r="C78" s="19" t="s">
        <v>1107</v>
      </c>
      <c r="D78" s="50">
        <v>3243</v>
      </c>
      <c r="E78" s="19" t="s">
        <v>8</v>
      </c>
      <c r="F78" s="21">
        <v>715</v>
      </c>
      <c r="G78" s="21" t="s">
        <v>1108</v>
      </c>
      <c r="I78" s="16" t="s">
        <v>442</v>
      </c>
      <c r="J78" s="16" t="s">
        <v>863</v>
      </c>
      <c r="K78" s="16" t="s">
        <v>545</v>
      </c>
      <c r="L78" s="16" t="s">
        <v>546</v>
      </c>
    </row>
    <row r="79" spans="1:12" s="16" customFormat="1" x14ac:dyDescent="0.25">
      <c r="A79" s="17">
        <v>706</v>
      </c>
      <c r="B79" s="18">
        <v>43039</v>
      </c>
      <c r="C79" s="19" t="s">
        <v>1109</v>
      </c>
      <c r="D79" s="50">
        <v>1600</v>
      </c>
      <c r="E79" s="19" t="s">
        <v>8</v>
      </c>
      <c r="F79" s="21">
        <v>715</v>
      </c>
      <c r="G79" s="21" t="s">
        <v>1110</v>
      </c>
      <c r="I79" s="16" t="s">
        <v>1207</v>
      </c>
      <c r="J79" s="16" t="s">
        <v>341</v>
      </c>
      <c r="K79" s="16" t="s">
        <v>1196</v>
      </c>
      <c r="L79" s="16" t="s">
        <v>1193</v>
      </c>
    </row>
    <row r="80" spans="1:12" s="16" customFormat="1" x14ac:dyDescent="0.25">
      <c r="A80" s="17">
        <v>710</v>
      </c>
      <c r="B80" s="18">
        <v>43039</v>
      </c>
      <c r="C80" s="19" t="s">
        <v>1153</v>
      </c>
      <c r="D80" s="50">
        <v>2500</v>
      </c>
      <c r="E80" s="19" t="s">
        <v>8</v>
      </c>
      <c r="F80" s="21">
        <v>715</v>
      </c>
      <c r="G80" s="20"/>
      <c r="I80" s="16" t="s">
        <v>1157</v>
      </c>
      <c r="J80" s="16" t="s">
        <v>849</v>
      </c>
      <c r="K80" s="16" t="s">
        <v>885</v>
      </c>
      <c r="L80" s="16" t="s">
        <v>886</v>
      </c>
    </row>
    <row r="81" spans="1:7" x14ac:dyDescent="0.25">
      <c r="A81" s="1"/>
      <c r="B81" s="2"/>
      <c r="C81" s="135" t="s">
        <v>7</v>
      </c>
      <c r="D81" s="136">
        <f>SUM(D6:D80)</f>
        <v>299450.75</v>
      </c>
      <c r="E81" s="3"/>
      <c r="F81" s="63"/>
      <c r="G81" s="4"/>
    </row>
    <row r="82" spans="1:7" x14ac:dyDescent="0.25">
      <c r="A82" s="1"/>
      <c r="B82" s="2"/>
      <c r="C82" s="135" t="s">
        <v>1154</v>
      </c>
      <c r="D82" s="136">
        <f>+D81-D42</f>
        <v>288753.75</v>
      </c>
      <c r="E82" s="3"/>
      <c r="F82" s="63"/>
      <c r="G82" s="4"/>
    </row>
    <row r="85" spans="1:7" x14ac:dyDescent="0.25">
      <c r="C85" s="107" t="s">
        <v>44</v>
      </c>
    </row>
    <row r="86" spans="1:7" x14ac:dyDescent="0.25">
      <c r="B86" s="80">
        <v>43011</v>
      </c>
      <c r="C86" t="s">
        <v>1180</v>
      </c>
      <c r="D86" s="120">
        <v>3243</v>
      </c>
    </row>
    <row r="87" spans="1:7" x14ac:dyDescent="0.25">
      <c r="B87" s="80">
        <v>43020</v>
      </c>
      <c r="C87" t="s">
        <v>1170</v>
      </c>
      <c r="D87" s="120">
        <v>1000</v>
      </c>
    </row>
    <row r="88" spans="1:7" x14ac:dyDescent="0.25">
      <c r="B88" s="80">
        <v>43023</v>
      </c>
      <c r="C88" t="s">
        <v>1177</v>
      </c>
      <c r="D88" s="138">
        <v>495</v>
      </c>
    </row>
    <row r="89" spans="1:7" x14ac:dyDescent="0.25">
      <c r="C89" s="108" t="s">
        <v>1195</v>
      </c>
      <c r="D89" s="137">
        <f>SUM(D86:D88)</f>
        <v>4738</v>
      </c>
    </row>
  </sheetData>
  <autoFilter ref="A5:H82"/>
  <sortState ref="A6:G80">
    <sortCondition ref="B6:B80"/>
  </sortState>
  <mergeCells count="2">
    <mergeCell ref="A1:E1"/>
    <mergeCell ref="A2:E2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I38"/>
  <sheetViews>
    <sheetView topLeftCell="U1" workbookViewId="0">
      <selection activeCell="AI22" sqref="AI22"/>
    </sheetView>
  </sheetViews>
  <sheetFormatPr baseColWidth="10" defaultRowHeight="15" x14ac:dyDescent="0.25"/>
  <cols>
    <col min="3" max="3" width="30.42578125" bestFit="1" customWidth="1"/>
    <col min="4" max="4" width="10.140625" bestFit="1" customWidth="1"/>
    <col min="5" max="5" width="24.28515625" bestFit="1" customWidth="1"/>
    <col min="8" max="8" width="19.140625" bestFit="1" customWidth="1"/>
    <col min="11" max="11" width="19.140625" bestFit="1" customWidth="1"/>
    <col min="17" max="17" width="27.140625" bestFit="1" customWidth="1"/>
    <col min="20" max="20" width="27.140625" bestFit="1" customWidth="1"/>
    <col min="27" max="27" width="9.140625" bestFit="1" customWidth="1"/>
    <col min="29" max="29" width="27.140625" bestFit="1" customWidth="1"/>
    <col min="35" max="35" width="13.140625" bestFit="1" customWidth="1"/>
  </cols>
  <sheetData>
    <row r="3" spans="3:35" ht="15.75" x14ac:dyDescent="0.3">
      <c r="C3" s="24"/>
      <c r="D3" s="24"/>
      <c r="E3" s="24"/>
      <c r="F3" s="24"/>
      <c r="G3" s="23"/>
      <c r="H3" s="23"/>
      <c r="I3" s="23"/>
      <c r="J3" s="23"/>
    </row>
    <row r="4" spans="3:35" ht="20.25" x14ac:dyDescent="0.35">
      <c r="C4" s="24"/>
      <c r="D4" s="162" t="s">
        <v>39</v>
      </c>
      <c r="E4" s="162"/>
      <c r="F4" s="162"/>
      <c r="G4" s="23"/>
      <c r="H4" s="23"/>
      <c r="I4" s="23"/>
      <c r="J4" s="23"/>
    </row>
    <row r="5" spans="3:35" ht="20.25" x14ac:dyDescent="0.35">
      <c r="C5" s="24"/>
      <c r="D5" s="162" t="s">
        <v>40</v>
      </c>
      <c r="E5" s="162"/>
      <c r="F5" s="162"/>
      <c r="G5" s="23"/>
      <c r="H5" s="23"/>
      <c r="I5" s="23"/>
      <c r="J5" s="23"/>
    </row>
    <row r="6" spans="3:35" ht="20.25" x14ac:dyDescent="0.35">
      <c r="C6" s="24"/>
      <c r="D6" s="163" t="s">
        <v>191</v>
      </c>
      <c r="E6" s="163"/>
      <c r="F6" s="163"/>
      <c r="G6" s="23"/>
      <c r="H6" s="23"/>
      <c r="I6" s="23"/>
      <c r="J6" s="23"/>
    </row>
    <row r="7" spans="3:35" x14ac:dyDescent="0.25">
      <c r="C7" s="23"/>
      <c r="D7" s="23"/>
      <c r="E7" s="27"/>
      <c r="F7" s="23"/>
      <c r="G7" s="23"/>
      <c r="H7" s="23"/>
      <c r="I7" s="23"/>
      <c r="J7" s="23"/>
    </row>
    <row r="8" spans="3:35" x14ac:dyDescent="0.25">
      <c r="C8" s="29" t="s">
        <v>3</v>
      </c>
      <c r="D8" s="30" t="s">
        <v>41</v>
      </c>
      <c r="E8" s="28" t="s">
        <v>50</v>
      </c>
      <c r="F8" s="25"/>
      <c r="G8" s="125" t="s">
        <v>896</v>
      </c>
      <c r="H8" s="29" t="s">
        <v>3</v>
      </c>
      <c r="I8" s="30" t="s">
        <v>41</v>
      </c>
      <c r="J8" s="31"/>
      <c r="K8" s="29" t="s">
        <v>3</v>
      </c>
      <c r="L8" s="30" t="s">
        <v>41</v>
      </c>
      <c r="N8" s="29" t="s">
        <v>3</v>
      </c>
      <c r="O8" s="30" t="s">
        <v>41</v>
      </c>
      <c r="Q8" s="29" t="s">
        <v>3</v>
      </c>
      <c r="R8" s="30" t="s">
        <v>41</v>
      </c>
      <c r="T8" s="29" t="s">
        <v>3</v>
      </c>
      <c r="U8" s="30" t="s">
        <v>41</v>
      </c>
      <c r="W8" s="29" t="s">
        <v>3</v>
      </c>
      <c r="X8" s="30" t="s">
        <v>41</v>
      </c>
      <c r="Z8" s="29" t="s">
        <v>3</v>
      </c>
      <c r="AA8" s="30" t="s">
        <v>41</v>
      </c>
      <c r="AC8" s="29" t="s">
        <v>3</v>
      </c>
      <c r="AD8" s="30" t="s">
        <v>41</v>
      </c>
      <c r="AF8" s="29" t="s">
        <v>3</v>
      </c>
      <c r="AG8" s="30" t="s">
        <v>41</v>
      </c>
    </row>
    <row r="9" spans="3:35" x14ac:dyDescent="0.25">
      <c r="C9" s="25" t="s">
        <v>193</v>
      </c>
      <c r="D9" s="26">
        <v>35000</v>
      </c>
      <c r="E9" s="32" t="s">
        <v>200</v>
      </c>
      <c r="F9" s="33" t="s">
        <v>202</v>
      </c>
      <c r="G9" s="124"/>
      <c r="H9" s="25" t="s">
        <v>193</v>
      </c>
      <c r="I9" s="26">
        <v>35000</v>
      </c>
      <c r="J9" s="23"/>
      <c r="K9" s="25" t="s">
        <v>193</v>
      </c>
      <c r="L9" s="26">
        <v>35000</v>
      </c>
      <c r="N9" s="25" t="s">
        <v>193</v>
      </c>
      <c r="O9" s="26">
        <v>35000</v>
      </c>
      <c r="Q9" s="25" t="s">
        <v>199</v>
      </c>
      <c r="R9" s="26">
        <v>35000</v>
      </c>
      <c r="T9" s="25" t="s">
        <v>199</v>
      </c>
      <c r="U9" s="26">
        <v>0</v>
      </c>
      <c r="W9" s="25" t="s">
        <v>199</v>
      </c>
      <c r="X9" s="26">
        <v>35000</v>
      </c>
      <c r="Z9" s="25" t="s">
        <v>199</v>
      </c>
      <c r="AA9" s="26">
        <v>35000</v>
      </c>
      <c r="AC9" s="25" t="s">
        <v>199</v>
      </c>
      <c r="AD9" s="26">
        <v>35000</v>
      </c>
      <c r="AF9" s="25" t="s">
        <v>199</v>
      </c>
      <c r="AG9" s="26">
        <v>35000</v>
      </c>
      <c r="AI9" s="62">
        <f>+D9+I9+L9+O9+R9+U9+X9+AA9+AD9+AG9</f>
        <v>315000</v>
      </c>
    </row>
    <row r="10" spans="3:35" x14ac:dyDescent="0.25">
      <c r="C10" s="25" t="s">
        <v>199</v>
      </c>
      <c r="D10" s="26">
        <v>30000</v>
      </c>
      <c r="E10" s="32" t="s">
        <v>201</v>
      </c>
      <c r="F10" s="33" t="s">
        <v>202</v>
      </c>
      <c r="G10" s="124">
        <v>7</v>
      </c>
      <c r="H10" s="25" t="s">
        <v>199</v>
      </c>
      <c r="I10" s="26">
        <v>30000</v>
      </c>
      <c r="J10" s="23"/>
      <c r="K10" s="25" t="s">
        <v>199</v>
      </c>
      <c r="L10" s="26">
        <v>30000</v>
      </c>
      <c r="N10" s="25" t="s">
        <v>199</v>
      </c>
      <c r="O10" s="26">
        <v>35000</v>
      </c>
      <c r="Q10" s="25" t="s">
        <v>194</v>
      </c>
      <c r="R10" s="26">
        <v>35000</v>
      </c>
      <c r="T10" s="25" t="s">
        <v>194</v>
      </c>
      <c r="U10" s="26">
        <v>0</v>
      </c>
      <c r="W10" s="25" t="s">
        <v>194</v>
      </c>
      <c r="X10" s="26">
        <v>35000</v>
      </c>
      <c r="Z10" s="25" t="s">
        <v>194</v>
      </c>
      <c r="AA10" s="26">
        <v>35000</v>
      </c>
      <c r="AC10" s="25" t="s">
        <v>194</v>
      </c>
      <c r="AD10" s="26">
        <v>35000</v>
      </c>
      <c r="AF10" s="25" t="s">
        <v>194</v>
      </c>
      <c r="AG10" s="26">
        <v>35000</v>
      </c>
      <c r="AI10" s="62">
        <f>+D10+I10+L10+O10+R10+U10+X10+AA10+AD10+AG10</f>
        <v>300000</v>
      </c>
    </row>
    <row r="11" spans="3:35" x14ac:dyDescent="0.25">
      <c r="C11" s="25" t="s">
        <v>194</v>
      </c>
      <c r="D11" s="26">
        <v>35000</v>
      </c>
      <c r="E11" s="32" t="s">
        <v>203</v>
      </c>
      <c r="F11" s="33" t="s">
        <v>202</v>
      </c>
      <c r="G11" s="124">
        <v>3</v>
      </c>
      <c r="H11" s="25" t="s">
        <v>194</v>
      </c>
      <c r="I11" s="26">
        <v>35000</v>
      </c>
      <c r="J11" s="23"/>
      <c r="K11" s="25" t="s">
        <v>194</v>
      </c>
      <c r="L11" s="26">
        <v>35000</v>
      </c>
      <c r="N11" s="25" t="s">
        <v>194</v>
      </c>
      <c r="O11" s="26">
        <v>35000</v>
      </c>
      <c r="Q11" s="25" t="s">
        <v>665</v>
      </c>
      <c r="R11" s="26">
        <v>13700</v>
      </c>
      <c r="T11" s="25" t="s">
        <v>665</v>
      </c>
      <c r="U11" s="26">
        <v>13700</v>
      </c>
      <c r="W11" s="25" t="s">
        <v>665</v>
      </c>
      <c r="X11" s="26">
        <v>13700</v>
      </c>
      <c r="Z11" s="25" t="s">
        <v>1027</v>
      </c>
      <c r="AA11" s="26">
        <v>13700</v>
      </c>
      <c r="AC11" s="25" t="s">
        <v>665</v>
      </c>
      <c r="AD11" s="26">
        <v>13700</v>
      </c>
      <c r="AF11" s="25" t="s">
        <v>665</v>
      </c>
      <c r="AG11" s="26">
        <v>13700</v>
      </c>
      <c r="AI11" s="62">
        <f>+D11+I11+L11+O11+R11+U11+X11+AA11+AD11+AG11</f>
        <v>222200</v>
      </c>
    </row>
    <row r="12" spans="3:35" x14ac:dyDescent="0.25">
      <c r="C12" s="34" t="s">
        <v>7</v>
      </c>
      <c r="E12" s="32"/>
      <c r="F12" s="23"/>
      <c r="G12" s="126"/>
      <c r="H12" s="34" t="s">
        <v>7</v>
      </c>
      <c r="J12" s="23"/>
      <c r="K12" s="34" t="s">
        <v>7</v>
      </c>
      <c r="N12" s="25" t="s">
        <v>194</v>
      </c>
      <c r="O12" s="26">
        <v>35000</v>
      </c>
      <c r="Q12" s="34" t="s">
        <v>7</v>
      </c>
      <c r="T12" s="34" t="s">
        <v>7</v>
      </c>
      <c r="W12" s="34" t="s">
        <v>7</v>
      </c>
      <c r="Z12" s="25" t="s">
        <v>1026</v>
      </c>
      <c r="AA12" s="26">
        <v>13700</v>
      </c>
      <c r="AC12" s="34" t="s">
        <v>7</v>
      </c>
      <c r="AF12" s="34" t="s">
        <v>7</v>
      </c>
      <c r="AI12" s="62">
        <f>+D12+I12+L12+O12+R12+U12+X12+AA12+AD12+AG12</f>
        <v>48700</v>
      </c>
    </row>
    <row r="13" spans="3:35" x14ac:dyDescent="0.25">
      <c r="D13" s="45">
        <f>SUM(D9:D11)</f>
        <v>100000</v>
      </c>
      <c r="I13" s="45">
        <f>SUM(I9:I11)</f>
        <v>100000</v>
      </c>
      <c r="L13" s="45">
        <f>SUM(L9:L11)</f>
        <v>100000</v>
      </c>
      <c r="N13" s="25"/>
      <c r="O13" s="45">
        <f>SUM(O9:O12)</f>
        <v>140000</v>
      </c>
      <c r="R13" s="45">
        <f>SUM(R9:R12)</f>
        <v>83700</v>
      </c>
      <c r="U13" s="45">
        <f>SUM(U9:U12)</f>
        <v>13700</v>
      </c>
      <c r="X13" s="45">
        <f>SUM(X9:X12)</f>
        <v>83700</v>
      </c>
      <c r="Z13" s="34" t="s">
        <v>7</v>
      </c>
      <c r="AA13" s="45">
        <f>SUM(AA9:AA12)</f>
        <v>97400</v>
      </c>
      <c r="AD13" s="45">
        <f>SUM(AD9:AD12)</f>
        <v>83700</v>
      </c>
      <c r="AG13" s="45">
        <f>SUM(AG9:AG12)</f>
        <v>83700</v>
      </c>
      <c r="AI13" s="62">
        <f t="shared" ref="AI13" si="0">+D13+I13+L13+O13+R13+U13+X13+AA13+AD13+AG13</f>
        <v>885900</v>
      </c>
    </row>
    <row r="14" spans="3:35" x14ac:dyDescent="0.25">
      <c r="N14" s="34" t="s">
        <v>7</v>
      </c>
      <c r="AI14" s="62"/>
    </row>
    <row r="15" spans="3:35" x14ac:dyDescent="0.25">
      <c r="C15" s="23"/>
      <c r="D15" s="23"/>
      <c r="E15" s="23"/>
      <c r="F15" s="23"/>
      <c r="G15" s="35"/>
      <c r="H15" s="23"/>
      <c r="I15" s="23"/>
      <c r="J15" s="23"/>
    </row>
    <row r="16" spans="3:35" x14ac:dyDescent="0.25">
      <c r="C16" s="34" t="s">
        <v>42</v>
      </c>
      <c r="D16" s="23"/>
      <c r="E16" s="23"/>
      <c r="F16" s="23"/>
      <c r="G16" s="23"/>
      <c r="H16" s="23"/>
      <c r="I16" s="23"/>
      <c r="J16" s="23"/>
    </row>
    <row r="17" spans="2:35" x14ac:dyDescent="0.25">
      <c r="C17" s="36" t="s">
        <v>50</v>
      </c>
      <c r="D17" s="26">
        <f>Enero!D52</f>
        <v>272442</v>
      </c>
      <c r="E17" s="26"/>
      <c r="F17" s="26"/>
      <c r="G17" s="23"/>
      <c r="H17" s="23"/>
      <c r="I17" s="23"/>
      <c r="J17" s="23"/>
    </row>
    <row r="18" spans="2:35" x14ac:dyDescent="0.25">
      <c r="B18" s="25" t="s">
        <v>43</v>
      </c>
      <c r="C18" s="36" t="s">
        <v>44</v>
      </c>
      <c r="D18" s="26">
        <v>0</v>
      </c>
      <c r="E18" s="26"/>
      <c r="F18" s="26"/>
      <c r="G18" s="23"/>
      <c r="H18" s="23"/>
      <c r="I18" s="23"/>
      <c r="J18" s="23"/>
      <c r="K18" s="23"/>
      <c r="L18" s="23"/>
      <c r="M18" s="23"/>
      <c r="N18" s="23"/>
      <c r="O18" s="23"/>
    </row>
    <row r="19" spans="2:35" x14ac:dyDescent="0.25">
      <c r="B19" s="25" t="s">
        <v>45</v>
      </c>
      <c r="C19" s="36" t="s">
        <v>51</v>
      </c>
      <c r="D19" s="26">
        <f>Enero!D53</f>
        <v>26024</v>
      </c>
      <c r="E19" s="32"/>
      <c r="F19" s="32"/>
      <c r="G19" s="23"/>
      <c r="H19" s="23"/>
      <c r="I19" s="23"/>
      <c r="J19" s="23"/>
      <c r="K19" s="23"/>
      <c r="L19" s="23"/>
      <c r="M19" s="23"/>
      <c r="N19" s="23"/>
      <c r="O19" s="23"/>
      <c r="AF19" t="s">
        <v>1213</v>
      </c>
      <c r="AI19" s="147">
        <f>+AI13</f>
        <v>885900</v>
      </c>
    </row>
    <row r="20" spans="2:35" x14ac:dyDescent="0.25">
      <c r="B20" s="23"/>
      <c r="C20" s="34" t="s">
        <v>7</v>
      </c>
      <c r="D20" s="46">
        <f>D17+D18-D19</f>
        <v>246418</v>
      </c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AF20" s="146" t="s">
        <v>1214</v>
      </c>
      <c r="AI20" s="147">
        <v>1023845</v>
      </c>
    </row>
    <row r="21" spans="2:35" x14ac:dyDescent="0.25">
      <c r="AI21" s="147"/>
    </row>
    <row r="22" spans="2:35" ht="16.5" x14ac:dyDescent="0.3">
      <c r="B22" s="23"/>
      <c r="C22" s="34" t="s">
        <v>46</v>
      </c>
      <c r="D22" s="46">
        <f>D20-D13</f>
        <v>146418</v>
      </c>
      <c r="E22" s="38"/>
      <c r="F22" s="23"/>
      <c r="G22" s="23"/>
      <c r="H22" s="23"/>
      <c r="I22" s="23"/>
      <c r="J22" s="23"/>
      <c r="K22" s="23"/>
      <c r="L22" s="23"/>
      <c r="M22" s="23"/>
      <c r="N22" s="23"/>
      <c r="O22" s="23"/>
      <c r="AI22" s="147"/>
    </row>
    <row r="23" spans="2:35" x14ac:dyDescent="0.25">
      <c r="B23" s="23"/>
      <c r="C23" s="25" t="s">
        <v>47</v>
      </c>
      <c r="D23" s="46">
        <f>+D22*0.16</f>
        <v>23426.880000000001</v>
      </c>
      <c r="E23" s="23"/>
      <c r="F23" s="32"/>
      <c r="G23" s="23"/>
      <c r="H23" s="23"/>
      <c r="I23" s="23"/>
      <c r="J23" s="23"/>
      <c r="K23" s="23"/>
      <c r="L23" s="23"/>
      <c r="M23" s="23"/>
      <c r="N23" s="23"/>
      <c r="O23" s="23"/>
      <c r="AI23" s="147"/>
    </row>
    <row r="24" spans="2:35" x14ac:dyDescent="0.25">
      <c r="B24" s="23"/>
      <c r="C24" s="25" t="s">
        <v>48</v>
      </c>
      <c r="D24" s="46">
        <f>+D22+D23</f>
        <v>169844.88</v>
      </c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AI24" s="147"/>
    </row>
    <row r="25" spans="2:35" x14ac:dyDescent="0.25">
      <c r="B25" s="23"/>
      <c r="C25" s="23"/>
      <c r="D25" s="37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AI25" s="147"/>
    </row>
    <row r="26" spans="2:35" x14ac:dyDescent="0.25">
      <c r="B26" s="23"/>
      <c r="C26" s="36"/>
      <c r="D26" s="37"/>
      <c r="E26" s="26"/>
      <c r="F26" s="26"/>
      <c r="G26" s="23"/>
      <c r="H26" s="23"/>
      <c r="I26" s="23"/>
      <c r="J26" s="23"/>
      <c r="K26" s="23"/>
      <c r="L26" s="23"/>
      <c r="M26" s="23"/>
      <c r="N26" s="23"/>
      <c r="O26" s="23"/>
    </row>
    <row r="27" spans="2:35" x14ac:dyDescent="0.25">
      <c r="B27" s="23"/>
      <c r="C27" s="25" t="s">
        <v>49</v>
      </c>
      <c r="D27" s="46">
        <f>+D24+D26</f>
        <v>169844.88</v>
      </c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</row>
    <row r="28" spans="2:35" x14ac:dyDescent="0.25">
      <c r="B28" s="23"/>
      <c r="C28" s="23"/>
      <c r="D28" s="37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</row>
    <row r="32" spans="2:35" x14ac:dyDescent="0.25">
      <c r="B32" s="23"/>
      <c r="C32" s="25"/>
      <c r="D32" s="26"/>
      <c r="E32" s="23"/>
      <c r="F32" s="23"/>
      <c r="G32" s="26"/>
      <c r="H32" s="23"/>
      <c r="I32" s="23"/>
      <c r="J32" s="23"/>
      <c r="K32" s="23"/>
      <c r="L32" s="23"/>
      <c r="M32" s="23"/>
      <c r="N32" s="23"/>
      <c r="O32" s="23"/>
    </row>
    <row r="33" spans="2:16" x14ac:dyDescent="0.25">
      <c r="B33" s="23"/>
      <c r="C33" s="25"/>
      <c r="D33" s="41"/>
      <c r="E33" s="25"/>
      <c r="F33" s="25"/>
      <c r="G33" s="44"/>
      <c r="H33" s="23"/>
      <c r="I33" s="23"/>
      <c r="J33" s="23"/>
      <c r="K33" s="23"/>
      <c r="L33" s="23"/>
      <c r="M33" s="23"/>
      <c r="N33" s="23"/>
      <c r="O33" s="23"/>
    </row>
    <row r="34" spans="2:16" x14ac:dyDescent="0.25">
      <c r="C34" s="25"/>
      <c r="D34" s="26"/>
      <c r="E34" s="25"/>
      <c r="F34" s="25"/>
      <c r="G34" s="44"/>
      <c r="H34" s="23"/>
      <c r="I34" s="23"/>
      <c r="J34" s="23"/>
      <c r="K34" s="23"/>
      <c r="L34" s="23"/>
      <c r="M34" s="23"/>
      <c r="N34" s="23"/>
      <c r="O34" s="23"/>
      <c r="P34" s="23"/>
    </row>
    <row r="35" spans="2:16" x14ac:dyDescent="0.25">
      <c r="C35" s="25"/>
      <c r="D35" s="41"/>
      <c r="E35" s="25"/>
      <c r="F35" s="25"/>
      <c r="G35" s="44"/>
      <c r="H35" s="23"/>
      <c r="I35" s="23"/>
      <c r="J35" s="23"/>
      <c r="K35" s="23"/>
      <c r="L35" s="23"/>
      <c r="M35" s="23"/>
      <c r="N35" s="23"/>
      <c r="O35" s="23"/>
      <c r="P35" s="23"/>
    </row>
    <row r="36" spans="2:16" x14ac:dyDescent="0.25">
      <c r="C36" s="25"/>
      <c r="D36" s="42"/>
      <c r="E36" s="42"/>
      <c r="F36" s="25"/>
      <c r="G36" s="39"/>
      <c r="H36" s="23"/>
      <c r="I36" s="23"/>
      <c r="J36" s="23"/>
      <c r="K36" s="23"/>
      <c r="L36" s="23"/>
      <c r="M36" s="23"/>
      <c r="N36" s="23"/>
      <c r="O36" s="23"/>
      <c r="P36" s="23"/>
    </row>
    <row r="37" spans="2:16" x14ac:dyDescent="0.25">
      <c r="C37" s="25"/>
      <c r="D37" s="42"/>
      <c r="E37" s="42"/>
      <c r="F37" s="25"/>
      <c r="G37" s="40"/>
      <c r="H37" s="23"/>
      <c r="I37" s="23"/>
      <c r="J37" s="23"/>
      <c r="K37" s="23"/>
      <c r="L37" s="23"/>
      <c r="M37" s="23"/>
      <c r="N37" s="23"/>
      <c r="O37" s="23"/>
      <c r="P37" s="23"/>
    </row>
    <row r="38" spans="2:16" x14ac:dyDescent="0.25">
      <c r="C38" s="25"/>
      <c r="D38" s="26"/>
      <c r="E38" s="4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</row>
  </sheetData>
  <mergeCells count="3">
    <mergeCell ref="D4:F4"/>
    <mergeCell ref="D5:F5"/>
    <mergeCell ref="D6:F6"/>
  </mergeCells>
  <pageMargins left="0.7" right="0.7" top="0.75" bottom="0.75" header="0.3" footer="0.3"/>
  <pageSetup orientation="portrait" horizontalDpi="0" verticalDpi="0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T38"/>
  <sheetViews>
    <sheetView workbookViewId="0">
      <selection activeCell="E11" sqref="E11"/>
    </sheetView>
  </sheetViews>
  <sheetFormatPr baseColWidth="10" defaultRowHeight="15" x14ac:dyDescent="0.25"/>
  <cols>
    <col min="3" max="3" width="30.42578125" bestFit="1" customWidth="1"/>
    <col min="4" max="4" width="11.5703125" bestFit="1" customWidth="1"/>
    <col min="5" max="5" width="24.28515625" bestFit="1" customWidth="1"/>
    <col min="7" max="7" width="14.28515625" customWidth="1"/>
  </cols>
  <sheetData>
    <row r="3" spans="3:20" ht="15.75" x14ac:dyDescent="0.3">
      <c r="C3" s="24"/>
      <c r="D3" s="24"/>
      <c r="E3" s="24"/>
      <c r="F3" s="24"/>
      <c r="G3" s="23"/>
      <c r="H3" s="23"/>
      <c r="I3" s="23"/>
      <c r="J3" s="23"/>
    </row>
    <row r="4" spans="3:20" ht="20.25" x14ac:dyDescent="0.35">
      <c r="C4" s="24"/>
      <c r="D4" s="162" t="s">
        <v>39</v>
      </c>
      <c r="E4" s="162"/>
      <c r="F4" s="162"/>
      <c r="G4" s="23"/>
      <c r="H4" s="23"/>
      <c r="I4" s="23"/>
      <c r="J4" s="23"/>
    </row>
    <row r="5" spans="3:20" ht="20.25" x14ac:dyDescent="0.35">
      <c r="C5" s="24"/>
      <c r="D5" s="162" t="s">
        <v>40</v>
      </c>
      <c r="E5" s="162"/>
      <c r="F5" s="162"/>
      <c r="G5" s="23"/>
      <c r="H5" s="23"/>
      <c r="I5" s="23"/>
      <c r="J5" s="23"/>
    </row>
    <row r="6" spans="3:20" ht="20.25" x14ac:dyDescent="0.35">
      <c r="C6" s="24"/>
      <c r="D6" s="163" t="s">
        <v>1040</v>
      </c>
      <c r="E6" s="163"/>
      <c r="F6" s="163"/>
      <c r="G6" s="23"/>
      <c r="H6" s="23"/>
      <c r="I6" s="23"/>
      <c r="J6" s="23"/>
    </row>
    <row r="7" spans="3:20" x14ac:dyDescent="0.25">
      <c r="C7" s="23"/>
      <c r="D7" s="23"/>
      <c r="E7" s="27"/>
      <c r="F7" s="23"/>
      <c r="G7" s="23"/>
      <c r="H7" s="23"/>
      <c r="I7" s="23"/>
      <c r="J7" s="23"/>
    </row>
    <row r="8" spans="3:20" x14ac:dyDescent="0.25">
      <c r="C8" s="29" t="s">
        <v>3</v>
      </c>
      <c r="D8" s="30" t="s">
        <v>41</v>
      </c>
      <c r="E8" s="28"/>
      <c r="G8" s="28"/>
      <c r="H8" s="127" t="s">
        <v>895</v>
      </c>
      <c r="I8" s="23"/>
      <c r="J8" s="31"/>
    </row>
    <row r="9" spans="3:20" x14ac:dyDescent="0.25">
      <c r="C9" s="25" t="s">
        <v>199</v>
      </c>
      <c r="D9" s="26">
        <v>35000</v>
      </c>
      <c r="E9" s="32" t="s">
        <v>1036</v>
      </c>
      <c r="F9" s="33" t="s">
        <v>202</v>
      </c>
      <c r="G9" s="109"/>
      <c r="H9" s="124">
        <v>14</v>
      </c>
      <c r="I9" s="103"/>
      <c r="J9" s="23"/>
      <c r="K9" s="80"/>
      <c r="L9" s="25"/>
      <c r="M9" s="26"/>
      <c r="N9" s="32"/>
      <c r="O9" s="33"/>
      <c r="P9" s="32"/>
      <c r="Q9" s="33"/>
      <c r="R9" s="23"/>
      <c r="S9" s="23"/>
    </row>
    <row r="10" spans="3:20" x14ac:dyDescent="0.25">
      <c r="C10" s="25" t="s">
        <v>194</v>
      </c>
      <c r="D10" s="26">
        <v>35000</v>
      </c>
      <c r="E10" s="32" t="s">
        <v>1037</v>
      </c>
      <c r="F10" s="33" t="s">
        <v>202</v>
      </c>
      <c r="G10" s="109"/>
      <c r="H10" s="124">
        <v>11</v>
      </c>
      <c r="I10" s="23"/>
      <c r="J10" s="103"/>
      <c r="K10" s="80"/>
      <c r="L10" s="25"/>
      <c r="M10" s="26"/>
      <c r="N10" s="32"/>
      <c r="O10" s="33"/>
    </row>
    <row r="11" spans="3:20" x14ac:dyDescent="0.25">
      <c r="C11" s="25" t="s">
        <v>665</v>
      </c>
      <c r="D11" s="26">
        <v>13700</v>
      </c>
      <c r="E11" s="32" t="s">
        <v>1039</v>
      </c>
      <c r="F11" s="33" t="s">
        <v>664</v>
      </c>
      <c r="H11" s="124" t="s">
        <v>1038</v>
      </c>
      <c r="I11" s="103"/>
      <c r="J11" s="103"/>
    </row>
    <row r="12" spans="3:20" x14ac:dyDescent="0.25">
      <c r="C12" s="34" t="s">
        <v>7</v>
      </c>
      <c r="D12" s="45">
        <f>SUM(D9:D11)</f>
        <v>83700</v>
      </c>
      <c r="E12" s="32"/>
      <c r="F12" s="23"/>
      <c r="G12" s="23"/>
      <c r="H12" s="23"/>
      <c r="I12" s="23"/>
      <c r="J12" s="23"/>
      <c r="L12" s="25"/>
      <c r="M12" s="26"/>
      <c r="N12" s="104"/>
      <c r="O12" s="33"/>
      <c r="P12" s="32"/>
      <c r="Q12" s="33"/>
      <c r="R12" s="23"/>
      <c r="S12" s="103"/>
      <c r="T12" s="80"/>
    </row>
    <row r="13" spans="3:20" x14ac:dyDescent="0.25">
      <c r="L13" s="25"/>
      <c r="M13" s="26"/>
      <c r="N13" s="32"/>
      <c r="O13" s="33"/>
      <c r="Q13" s="33"/>
      <c r="R13" s="103"/>
      <c r="S13" s="103"/>
    </row>
    <row r="15" spans="3:20" x14ac:dyDescent="0.25">
      <c r="C15" s="23"/>
      <c r="D15" s="23"/>
      <c r="E15" s="23"/>
      <c r="F15" s="23"/>
      <c r="G15" s="35"/>
      <c r="H15" s="23"/>
      <c r="I15" s="23"/>
      <c r="J15" s="23"/>
    </row>
    <row r="16" spans="3:20" x14ac:dyDescent="0.25">
      <c r="C16" s="34" t="s">
        <v>42</v>
      </c>
      <c r="D16" s="23"/>
      <c r="E16" s="23"/>
      <c r="F16" s="23"/>
      <c r="G16" s="23"/>
      <c r="H16" s="23"/>
      <c r="I16" s="23"/>
      <c r="J16" s="23"/>
    </row>
    <row r="17" spans="2:15" x14ac:dyDescent="0.25">
      <c r="C17" s="36" t="s">
        <v>1041</v>
      </c>
      <c r="D17" s="94">
        <f>OCTUBRE!D82</f>
        <v>288753.75</v>
      </c>
      <c r="E17" s="26"/>
      <c r="F17" s="26"/>
      <c r="G17" s="23"/>
      <c r="H17" s="23"/>
      <c r="I17" s="23"/>
      <c r="J17" s="23"/>
    </row>
    <row r="18" spans="2:15" x14ac:dyDescent="0.25">
      <c r="B18" s="25" t="s">
        <v>43</v>
      </c>
      <c r="C18" s="36" t="s">
        <v>44</v>
      </c>
      <c r="D18" s="26">
        <f>+OCTUBRE!D89</f>
        <v>4738</v>
      </c>
      <c r="E18" s="26"/>
      <c r="F18" s="26"/>
      <c r="G18" s="23"/>
      <c r="H18" s="23"/>
      <c r="I18" s="23"/>
      <c r="J18" s="23"/>
      <c r="K18" s="23"/>
      <c r="L18" s="23"/>
      <c r="M18" s="23"/>
      <c r="N18" s="23"/>
      <c r="O18" s="23"/>
    </row>
    <row r="19" spans="2:15" x14ac:dyDescent="0.25">
      <c r="B19" s="25" t="s">
        <v>45</v>
      </c>
      <c r="C19" s="36" t="s">
        <v>1043</v>
      </c>
      <c r="D19" s="26">
        <v>0</v>
      </c>
      <c r="E19" s="32"/>
      <c r="F19" s="32"/>
      <c r="G19" s="23"/>
      <c r="H19" s="23"/>
      <c r="I19" s="23"/>
      <c r="J19" s="23"/>
      <c r="K19" s="23"/>
      <c r="L19" s="23"/>
      <c r="M19" s="23"/>
      <c r="N19" s="23"/>
      <c r="O19" s="23"/>
    </row>
    <row r="20" spans="2:15" x14ac:dyDescent="0.25">
      <c r="B20" s="23"/>
      <c r="C20" s="34" t="s">
        <v>7</v>
      </c>
      <c r="D20" s="46">
        <f>D17+D18-D19</f>
        <v>293491.75</v>
      </c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</row>
    <row r="22" spans="2:15" ht="16.5" x14ac:dyDescent="0.3">
      <c r="B22" s="23"/>
      <c r="C22" s="34" t="s">
        <v>46</v>
      </c>
      <c r="D22" s="46">
        <f>D20-D12</f>
        <v>209791.75</v>
      </c>
      <c r="E22" s="38"/>
      <c r="F22" s="23"/>
      <c r="G22" s="23"/>
      <c r="H22" s="23"/>
      <c r="I22" s="23"/>
      <c r="J22" s="23"/>
      <c r="K22" s="23"/>
      <c r="L22" s="23"/>
      <c r="M22" s="23"/>
      <c r="N22" s="23"/>
      <c r="O22" s="23"/>
    </row>
    <row r="23" spans="2:15" x14ac:dyDescent="0.25">
      <c r="B23" s="23"/>
      <c r="C23" s="25" t="s">
        <v>47</v>
      </c>
      <c r="D23" s="46">
        <f>+D22*0.16</f>
        <v>33566.68</v>
      </c>
      <c r="E23" s="23"/>
      <c r="F23" s="32"/>
      <c r="G23" s="23"/>
      <c r="H23" s="23"/>
      <c r="I23" s="23"/>
      <c r="J23" s="23"/>
      <c r="K23" s="23"/>
      <c r="L23" s="23"/>
      <c r="M23" s="23"/>
      <c r="N23" s="23"/>
      <c r="O23" s="23"/>
    </row>
    <row r="24" spans="2:15" x14ac:dyDescent="0.25">
      <c r="B24" s="23"/>
      <c r="C24" s="25" t="s">
        <v>48</v>
      </c>
      <c r="D24" s="46">
        <f>+D22+D23</f>
        <v>243358.43</v>
      </c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</row>
    <row r="25" spans="2:15" x14ac:dyDescent="0.25">
      <c r="B25" s="23"/>
      <c r="C25" s="23"/>
      <c r="D25" s="37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</row>
    <row r="26" spans="2:15" x14ac:dyDescent="0.25">
      <c r="B26" s="23"/>
      <c r="C26" s="36"/>
      <c r="D26" s="37"/>
      <c r="E26" s="26"/>
      <c r="F26" s="26"/>
      <c r="G26" s="23"/>
      <c r="H26" s="23"/>
      <c r="I26" s="23"/>
      <c r="J26" s="23"/>
      <c r="K26" s="23"/>
      <c r="L26" s="23"/>
      <c r="M26" s="23"/>
      <c r="N26" s="23"/>
      <c r="O26" s="23"/>
    </row>
    <row r="27" spans="2:15" x14ac:dyDescent="0.25">
      <c r="B27" s="23"/>
      <c r="C27" s="25" t="s">
        <v>49</v>
      </c>
      <c r="D27" s="46">
        <f>+D24+D26</f>
        <v>243358.43</v>
      </c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</row>
    <row r="28" spans="2:15" x14ac:dyDescent="0.25">
      <c r="B28" s="23"/>
      <c r="C28" s="23"/>
      <c r="D28" s="37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</row>
    <row r="32" spans="2:15" x14ac:dyDescent="0.25">
      <c r="B32" s="23"/>
      <c r="C32" s="25"/>
      <c r="D32" s="26"/>
      <c r="E32" s="23"/>
      <c r="F32" s="23"/>
      <c r="G32" s="26"/>
      <c r="H32" s="23"/>
      <c r="I32" s="23"/>
      <c r="J32" s="23"/>
      <c r="K32" s="23"/>
      <c r="L32" s="23"/>
      <c r="M32" s="23"/>
      <c r="N32" s="23"/>
      <c r="O32" s="23"/>
    </row>
    <row r="33" spans="2:16" x14ac:dyDescent="0.25">
      <c r="B33" s="23"/>
      <c r="C33" s="25"/>
      <c r="D33" s="41"/>
      <c r="E33" s="25"/>
      <c r="F33" s="25"/>
      <c r="G33" s="44"/>
      <c r="H33" s="23"/>
      <c r="I33" s="23"/>
      <c r="J33" s="23"/>
      <c r="K33" s="23"/>
      <c r="L33" s="23"/>
      <c r="M33" s="23"/>
      <c r="N33" s="23"/>
      <c r="O33" s="23"/>
    </row>
    <row r="34" spans="2:16" x14ac:dyDescent="0.25">
      <c r="C34" s="25"/>
      <c r="D34" s="26"/>
      <c r="E34" s="25"/>
      <c r="F34" s="25"/>
      <c r="G34" s="44"/>
      <c r="H34" s="23"/>
      <c r="I34" s="23"/>
      <c r="J34" s="23"/>
      <c r="K34" s="23"/>
      <c r="L34" s="23"/>
      <c r="M34" s="23"/>
      <c r="N34" s="23"/>
      <c r="O34" s="23"/>
      <c r="P34" s="23"/>
    </row>
    <row r="35" spans="2:16" x14ac:dyDescent="0.25">
      <c r="C35" s="25"/>
      <c r="D35" s="41"/>
      <c r="E35" s="25"/>
      <c r="F35" s="25"/>
      <c r="G35" s="44"/>
      <c r="H35" s="23"/>
      <c r="I35" s="23"/>
      <c r="J35" s="23"/>
      <c r="K35" s="23"/>
      <c r="L35" s="23"/>
      <c r="M35" s="23"/>
      <c r="N35" s="23"/>
      <c r="O35" s="23"/>
      <c r="P35" s="23"/>
    </row>
    <row r="36" spans="2:16" x14ac:dyDescent="0.25">
      <c r="C36" s="25"/>
      <c r="D36" s="42"/>
      <c r="E36" s="42"/>
      <c r="F36" s="25"/>
      <c r="G36" s="39"/>
      <c r="H36" s="23"/>
      <c r="I36" s="23"/>
      <c r="J36" s="23"/>
      <c r="K36" s="23"/>
      <c r="L36" s="23"/>
      <c r="M36" s="23"/>
      <c r="N36" s="23"/>
      <c r="O36" s="23"/>
      <c r="P36" s="23"/>
    </row>
    <row r="37" spans="2:16" x14ac:dyDescent="0.25">
      <c r="C37" s="25"/>
      <c r="D37" s="42"/>
      <c r="E37" s="42"/>
      <c r="F37" s="25"/>
      <c r="G37" s="40"/>
      <c r="H37" s="23"/>
      <c r="I37" s="23"/>
      <c r="J37" s="23"/>
      <c r="K37" s="23"/>
      <c r="L37" s="23"/>
      <c r="M37" s="23"/>
      <c r="N37" s="23"/>
      <c r="O37" s="23"/>
      <c r="P37" s="23"/>
    </row>
    <row r="38" spans="2:16" x14ac:dyDescent="0.25">
      <c r="C38" s="25"/>
      <c r="D38" s="26"/>
      <c r="E38" s="4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</row>
  </sheetData>
  <mergeCells count="3">
    <mergeCell ref="D4:F4"/>
    <mergeCell ref="D5:F5"/>
    <mergeCell ref="D6:F6"/>
  </mergeCells>
  <pageMargins left="0.7" right="0.7" top="0.75" bottom="0.75" header="0.3" footer="0.3"/>
  <pageSetup orientation="portrait" horizontalDpi="0" verticalDpi="0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1"/>
  <sheetViews>
    <sheetView topLeftCell="A40" workbookViewId="0">
      <selection activeCell="C57" sqref="C57"/>
    </sheetView>
  </sheetViews>
  <sheetFormatPr baseColWidth="10" defaultRowHeight="15" x14ac:dyDescent="0.25"/>
  <cols>
    <col min="3" max="3" width="58.28515625" customWidth="1"/>
    <col min="4" max="4" width="11.42578125" customWidth="1"/>
  </cols>
  <sheetData>
    <row r="1" spans="1:12" x14ac:dyDescent="0.25">
      <c r="A1" s="161" t="s">
        <v>0</v>
      </c>
      <c r="B1" s="161"/>
      <c r="C1" s="161"/>
      <c r="D1" s="161"/>
      <c r="E1" s="161"/>
    </row>
    <row r="2" spans="1:12" x14ac:dyDescent="0.25">
      <c r="A2" s="161" t="s">
        <v>1281</v>
      </c>
      <c r="B2" s="161"/>
      <c r="C2" s="161"/>
      <c r="D2" s="161"/>
      <c r="E2" s="161"/>
    </row>
    <row r="3" spans="1:12" x14ac:dyDescent="0.25">
      <c r="A3" s="10"/>
      <c r="B3" s="11"/>
      <c r="C3" s="7"/>
      <c r="D3" s="11"/>
      <c r="E3" s="7"/>
    </row>
    <row r="4" spans="1:12" x14ac:dyDescent="0.25">
      <c r="A4" s="61" t="s">
        <v>903</v>
      </c>
      <c r="B4" s="11"/>
      <c r="C4" s="7"/>
      <c r="D4" s="11"/>
      <c r="E4" s="7"/>
    </row>
    <row r="5" spans="1:12" x14ac:dyDescent="0.25">
      <c r="A5" s="12" t="s">
        <v>1</v>
      </c>
      <c r="B5" s="13" t="s">
        <v>2</v>
      </c>
      <c r="C5" s="13" t="s">
        <v>3</v>
      </c>
      <c r="D5" s="14" t="s">
        <v>4</v>
      </c>
      <c r="E5" s="15" t="s">
        <v>5</v>
      </c>
      <c r="F5" s="13" t="s">
        <v>6</v>
      </c>
      <c r="G5" s="13" t="s">
        <v>989</v>
      </c>
      <c r="I5" t="s">
        <v>1472</v>
      </c>
    </row>
    <row r="6" spans="1:12" s="16" customFormat="1" x14ac:dyDescent="0.25">
      <c r="A6" s="17">
        <v>2</v>
      </c>
      <c r="B6" s="18">
        <v>43040</v>
      </c>
      <c r="C6" s="19" t="s">
        <v>1282</v>
      </c>
      <c r="D6" s="50">
        <v>10697</v>
      </c>
      <c r="E6" s="19" t="s">
        <v>8</v>
      </c>
      <c r="F6" s="20">
        <v>715</v>
      </c>
      <c r="G6" s="21" t="s">
        <v>1283</v>
      </c>
      <c r="H6" s="16" t="s">
        <v>1284</v>
      </c>
      <c r="I6" s="16" t="s">
        <v>1285</v>
      </c>
      <c r="J6" s="16" t="s">
        <v>31</v>
      </c>
      <c r="K6" s="16" t="s">
        <v>1286</v>
      </c>
      <c r="L6" s="16" t="s">
        <v>1287</v>
      </c>
    </row>
    <row r="7" spans="1:12" s="16" customFormat="1" x14ac:dyDescent="0.25">
      <c r="A7" s="17">
        <v>1</v>
      </c>
      <c r="B7" s="18">
        <v>43040</v>
      </c>
      <c r="C7" s="19" t="s">
        <v>1288</v>
      </c>
      <c r="D7" s="50">
        <v>400</v>
      </c>
      <c r="E7" s="19" t="s">
        <v>8</v>
      </c>
      <c r="F7" s="20">
        <v>170</v>
      </c>
      <c r="G7" s="21" t="s">
        <v>1289</v>
      </c>
      <c r="H7" s="16" t="s">
        <v>1284</v>
      </c>
      <c r="I7" s="16" t="s">
        <v>1285</v>
      </c>
      <c r="J7" s="16" t="s">
        <v>31</v>
      </c>
      <c r="K7" s="16" t="s">
        <v>1286</v>
      </c>
      <c r="L7" s="16" t="s">
        <v>1287</v>
      </c>
    </row>
    <row r="8" spans="1:12" s="16" customFormat="1" x14ac:dyDescent="0.25">
      <c r="A8" s="17">
        <v>5</v>
      </c>
      <c r="B8" s="18">
        <v>43040</v>
      </c>
      <c r="C8" s="19" t="s">
        <v>1290</v>
      </c>
      <c r="D8" s="50">
        <v>3250</v>
      </c>
      <c r="E8" s="19" t="s">
        <v>8</v>
      </c>
      <c r="F8" s="20">
        <v>715</v>
      </c>
      <c r="G8" s="21"/>
      <c r="I8" s="16" t="s">
        <v>69</v>
      </c>
      <c r="J8" s="16" t="s">
        <v>78</v>
      </c>
      <c r="K8" s="16" t="s">
        <v>31</v>
      </c>
      <c r="L8" s="16" t="s">
        <v>79</v>
      </c>
    </row>
    <row r="9" spans="1:12" s="16" customFormat="1" x14ac:dyDescent="0.25">
      <c r="A9" s="17">
        <v>9</v>
      </c>
      <c r="B9" s="18">
        <v>43040</v>
      </c>
      <c r="C9" s="19" t="s">
        <v>1291</v>
      </c>
      <c r="D9" s="50">
        <v>3000</v>
      </c>
      <c r="E9" s="19" t="s">
        <v>8</v>
      </c>
      <c r="F9" s="20">
        <v>715</v>
      </c>
      <c r="G9" s="21"/>
      <c r="I9" s="16" t="s">
        <v>69</v>
      </c>
      <c r="J9" s="16" t="s">
        <v>84</v>
      </c>
      <c r="K9" s="16" t="s">
        <v>34</v>
      </c>
      <c r="L9" s="16" t="s">
        <v>85</v>
      </c>
    </row>
    <row r="10" spans="1:12" x14ac:dyDescent="0.25">
      <c r="A10" s="1">
        <v>14</v>
      </c>
      <c r="B10" s="2">
        <v>43040</v>
      </c>
      <c r="C10" s="3" t="s">
        <v>1292</v>
      </c>
      <c r="D10" s="48">
        <v>1600</v>
      </c>
      <c r="E10" s="3" t="s">
        <v>8</v>
      </c>
      <c r="F10" s="4">
        <v>715</v>
      </c>
      <c r="G10" s="63"/>
    </row>
    <row r="11" spans="1:12" s="16" customFormat="1" x14ac:dyDescent="0.25">
      <c r="A11" s="17">
        <v>18</v>
      </c>
      <c r="B11" s="18">
        <v>43040</v>
      </c>
      <c r="C11" s="19" t="s">
        <v>1293</v>
      </c>
      <c r="D11" s="50">
        <v>1600</v>
      </c>
      <c r="E11" s="19" t="s">
        <v>8</v>
      </c>
      <c r="F11" s="20">
        <v>715</v>
      </c>
      <c r="G11" s="21"/>
      <c r="I11" s="16" t="s">
        <v>1294</v>
      </c>
      <c r="J11" s="16" t="s">
        <v>862</v>
      </c>
      <c r="K11" s="16" t="s">
        <v>430</v>
      </c>
      <c r="L11" s="16" t="s">
        <v>1295</v>
      </c>
    </row>
    <row r="12" spans="1:12" s="16" customFormat="1" x14ac:dyDescent="0.25">
      <c r="A12" s="17">
        <v>25</v>
      </c>
      <c r="B12" s="18">
        <v>43042</v>
      </c>
      <c r="C12" s="19" t="s">
        <v>1296</v>
      </c>
      <c r="D12" s="50">
        <v>3243</v>
      </c>
      <c r="E12" s="19" t="s">
        <v>8</v>
      </c>
      <c r="F12" s="20">
        <v>715</v>
      </c>
      <c r="G12" s="21" t="s">
        <v>1297</v>
      </c>
      <c r="I12" s="16" t="s">
        <v>1159</v>
      </c>
      <c r="J12" s="16" t="s">
        <v>100</v>
      </c>
      <c r="K12" s="16" t="s">
        <v>22</v>
      </c>
      <c r="L12" s="16" t="s">
        <v>95</v>
      </c>
    </row>
    <row r="13" spans="1:12" s="16" customFormat="1" x14ac:dyDescent="0.25">
      <c r="A13" s="17">
        <v>26</v>
      </c>
      <c r="B13" s="18">
        <v>43042</v>
      </c>
      <c r="C13" s="19" t="s">
        <v>1298</v>
      </c>
      <c r="D13" s="50">
        <v>3243</v>
      </c>
      <c r="E13" s="19" t="s">
        <v>8</v>
      </c>
      <c r="F13" s="20">
        <v>715</v>
      </c>
      <c r="G13" s="21" t="s">
        <v>1299</v>
      </c>
      <c r="I13" s="16" t="s">
        <v>1159</v>
      </c>
      <c r="J13" s="16" t="s">
        <v>87</v>
      </c>
      <c r="K13" s="16" t="s">
        <v>424</v>
      </c>
      <c r="L13" s="16" t="s">
        <v>1156</v>
      </c>
    </row>
    <row r="14" spans="1:12" s="16" customFormat="1" x14ac:dyDescent="0.25">
      <c r="A14" s="17">
        <v>38</v>
      </c>
      <c r="B14" s="18">
        <v>43042</v>
      </c>
      <c r="C14" s="19" t="s">
        <v>1300</v>
      </c>
      <c r="D14" s="50">
        <v>3243</v>
      </c>
      <c r="E14" s="19" t="s">
        <v>8</v>
      </c>
      <c r="F14" s="20">
        <v>715</v>
      </c>
      <c r="G14" s="21" t="s">
        <v>1301</v>
      </c>
      <c r="I14" s="16" t="s">
        <v>253</v>
      </c>
      <c r="J14" s="16" t="s">
        <v>254</v>
      </c>
      <c r="K14" s="16" t="s">
        <v>73</v>
      </c>
      <c r="L14" s="16" t="s">
        <v>255</v>
      </c>
    </row>
    <row r="15" spans="1:12" s="16" customFormat="1" x14ac:dyDescent="0.25">
      <c r="A15" s="17">
        <v>51</v>
      </c>
      <c r="B15" s="18">
        <v>43042</v>
      </c>
      <c r="C15" s="19" t="s">
        <v>1302</v>
      </c>
      <c r="D15" s="50">
        <v>3820</v>
      </c>
      <c r="E15" s="19" t="s">
        <v>8</v>
      </c>
      <c r="F15" s="20">
        <v>715</v>
      </c>
      <c r="G15" s="21" t="s">
        <v>1303</v>
      </c>
      <c r="I15" s="16" t="s">
        <v>69</v>
      </c>
      <c r="J15" s="16" t="s">
        <v>1304</v>
      </c>
      <c r="K15" s="16" t="s">
        <v>426</v>
      </c>
      <c r="L15" s="16" t="s">
        <v>71</v>
      </c>
    </row>
    <row r="16" spans="1:12" s="16" customFormat="1" x14ac:dyDescent="0.25">
      <c r="A16" s="17">
        <v>32</v>
      </c>
      <c r="B16" s="18">
        <v>43042</v>
      </c>
      <c r="C16" s="19" t="s">
        <v>1305</v>
      </c>
      <c r="D16" s="50">
        <v>1600</v>
      </c>
      <c r="E16" s="19" t="s">
        <v>8</v>
      </c>
      <c r="F16" s="20">
        <v>715</v>
      </c>
      <c r="G16" s="21"/>
      <c r="I16" s="16" t="s">
        <v>1294</v>
      </c>
      <c r="J16" s="16" t="s">
        <v>1306</v>
      </c>
      <c r="K16" s="16" t="s">
        <v>650</v>
      </c>
      <c r="L16" s="16" t="s">
        <v>1307</v>
      </c>
    </row>
    <row r="17" spans="1:12" s="16" customFormat="1" x14ac:dyDescent="0.25">
      <c r="A17" s="17">
        <v>34</v>
      </c>
      <c r="B17" s="18">
        <v>43042</v>
      </c>
      <c r="C17" s="19" t="s">
        <v>1308</v>
      </c>
      <c r="D17" s="50">
        <v>1600</v>
      </c>
      <c r="E17" s="19" t="s">
        <v>8</v>
      </c>
      <c r="F17" s="20">
        <v>715</v>
      </c>
      <c r="G17" s="21"/>
      <c r="I17" s="16" t="s">
        <v>1309</v>
      </c>
      <c r="J17" s="16" t="s">
        <v>1310</v>
      </c>
      <c r="K17" s="16" t="s">
        <v>1311</v>
      </c>
      <c r="L17" s="16" t="s">
        <v>1312</v>
      </c>
    </row>
    <row r="18" spans="1:12" s="16" customFormat="1" x14ac:dyDescent="0.25">
      <c r="A18" s="17">
        <v>35</v>
      </c>
      <c r="B18" s="18">
        <v>43042</v>
      </c>
      <c r="C18" s="19" t="s">
        <v>1313</v>
      </c>
      <c r="D18" s="50">
        <v>1600</v>
      </c>
      <c r="E18" s="19" t="s">
        <v>8</v>
      </c>
      <c r="F18" s="20">
        <v>715</v>
      </c>
      <c r="G18" s="21"/>
      <c r="I18" s="16" t="s">
        <v>1309</v>
      </c>
      <c r="J18" s="16" t="s">
        <v>1314</v>
      </c>
      <c r="K18" s="16" t="s">
        <v>1315</v>
      </c>
    </row>
    <row r="19" spans="1:12" s="16" customFormat="1" x14ac:dyDescent="0.25">
      <c r="A19" s="17">
        <v>41</v>
      </c>
      <c r="B19" s="18">
        <v>43042</v>
      </c>
      <c r="C19" s="19" t="s">
        <v>1316</v>
      </c>
      <c r="D19" s="50">
        <v>4000</v>
      </c>
      <c r="E19" s="19" t="s">
        <v>8</v>
      </c>
      <c r="F19" s="20">
        <v>715</v>
      </c>
      <c r="G19" s="21"/>
      <c r="I19" s="16" t="s">
        <v>69</v>
      </c>
      <c r="J19" s="16" t="s">
        <v>102</v>
      </c>
      <c r="K19" s="16" t="s">
        <v>91</v>
      </c>
      <c r="L19" s="16" t="s">
        <v>92</v>
      </c>
    </row>
    <row r="20" spans="1:12" s="16" customFormat="1" x14ac:dyDescent="0.25">
      <c r="A20" s="17">
        <v>53</v>
      </c>
      <c r="B20" s="18">
        <v>43042</v>
      </c>
      <c r="C20" s="19" t="s">
        <v>1317</v>
      </c>
      <c r="D20" s="50">
        <v>1600</v>
      </c>
      <c r="E20" s="19" t="s">
        <v>8</v>
      </c>
      <c r="F20" s="20">
        <v>715</v>
      </c>
      <c r="G20" s="21"/>
      <c r="I20" s="16" t="s">
        <v>1294</v>
      </c>
      <c r="J20" s="16" t="s">
        <v>184</v>
      </c>
      <c r="K20" s="16" t="s">
        <v>17</v>
      </c>
      <c r="L20" s="16" t="s">
        <v>1318</v>
      </c>
    </row>
    <row r="21" spans="1:12" s="16" customFormat="1" x14ac:dyDescent="0.25">
      <c r="A21" s="17">
        <v>83</v>
      </c>
      <c r="B21" s="18">
        <v>43045</v>
      </c>
      <c r="C21" s="19" t="s">
        <v>1319</v>
      </c>
      <c r="D21" s="50">
        <v>11040</v>
      </c>
      <c r="E21" s="19" t="s">
        <v>8</v>
      </c>
      <c r="F21" s="20">
        <v>715</v>
      </c>
      <c r="G21" s="21" t="s">
        <v>1320</v>
      </c>
      <c r="I21" s="16" t="s">
        <v>442</v>
      </c>
      <c r="J21" s="16" t="s">
        <v>1321</v>
      </c>
    </row>
    <row r="22" spans="1:12" s="16" customFormat="1" x14ac:dyDescent="0.25">
      <c r="A22" s="17">
        <v>65</v>
      </c>
      <c r="B22" s="18">
        <v>43045</v>
      </c>
      <c r="C22" s="19" t="s">
        <v>1322</v>
      </c>
      <c r="D22" s="50">
        <v>3243</v>
      </c>
      <c r="E22" s="19" t="s">
        <v>8</v>
      </c>
      <c r="F22" s="20">
        <v>715</v>
      </c>
      <c r="G22" s="21" t="s">
        <v>1323</v>
      </c>
      <c r="I22" s="16" t="s">
        <v>253</v>
      </c>
      <c r="J22" s="16" t="s">
        <v>638</v>
      </c>
      <c r="K22" s="16" t="s">
        <v>637</v>
      </c>
      <c r="L22" s="16" t="s">
        <v>639</v>
      </c>
    </row>
    <row r="23" spans="1:12" s="16" customFormat="1" x14ac:dyDescent="0.25">
      <c r="A23" s="17">
        <v>66</v>
      </c>
      <c r="B23" s="18">
        <v>43045</v>
      </c>
      <c r="C23" s="19" t="s">
        <v>1324</v>
      </c>
      <c r="D23" s="50">
        <v>5052.5</v>
      </c>
      <c r="E23" s="19" t="s">
        <v>8</v>
      </c>
      <c r="F23" s="20">
        <v>715</v>
      </c>
      <c r="G23" s="21" t="s">
        <v>1325</v>
      </c>
      <c r="I23" s="16" t="s">
        <v>253</v>
      </c>
      <c r="J23" s="16" t="s">
        <v>376</v>
      </c>
      <c r="K23" s="16" t="s">
        <v>14</v>
      </c>
      <c r="L23" s="16" t="s">
        <v>377</v>
      </c>
    </row>
    <row r="24" spans="1:12" s="16" customFormat="1" x14ac:dyDescent="0.25">
      <c r="A24" s="17">
        <v>82</v>
      </c>
      <c r="B24" s="18">
        <v>43045</v>
      </c>
      <c r="C24" s="19" t="s">
        <v>1326</v>
      </c>
      <c r="D24" s="50">
        <v>3450</v>
      </c>
      <c r="E24" s="19" t="s">
        <v>8</v>
      </c>
      <c r="F24" s="20">
        <v>715</v>
      </c>
      <c r="G24" s="21"/>
      <c r="I24" s="16" t="s">
        <v>253</v>
      </c>
      <c r="J24" s="16" t="s">
        <v>815</v>
      </c>
      <c r="K24" s="16" t="s">
        <v>12</v>
      </c>
      <c r="L24" s="16" t="s">
        <v>190</v>
      </c>
    </row>
    <row r="25" spans="1:12" s="16" customFormat="1" x14ac:dyDescent="0.25">
      <c r="A25" s="17">
        <v>106</v>
      </c>
      <c r="B25" s="18">
        <v>43046</v>
      </c>
      <c r="C25" s="19" t="s">
        <v>1327</v>
      </c>
      <c r="D25" s="50">
        <v>5400</v>
      </c>
      <c r="E25" s="19" t="s">
        <v>8</v>
      </c>
      <c r="F25" s="20">
        <v>715</v>
      </c>
      <c r="G25" s="21"/>
      <c r="I25" s="16" t="s">
        <v>442</v>
      </c>
      <c r="J25" s="16" t="s">
        <v>566</v>
      </c>
      <c r="K25" s="16" t="s">
        <v>567</v>
      </c>
      <c r="L25" s="16" t="s">
        <v>568</v>
      </c>
    </row>
    <row r="26" spans="1:12" s="16" customFormat="1" x14ac:dyDescent="0.25">
      <c r="A26" s="17">
        <v>136</v>
      </c>
      <c r="B26" s="18">
        <v>43047</v>
      </c>
      <c r="C26" s="19" t="s">
        <v>1328</v>
      </c>
      <c r="D26" s="50">
        <v>1600</v>
      </c>
      <c r="E26" s="19" t="s">
        <v>8</v>
      </c>
      <c r="F26" s="20">
        <v>715</v>
      </c>
      <c r="G26" s="21" t="s">
        <v>1329</v>
      </c>
      <c r="I26" s="16" t="s">
        <v>1294</v>
      </c>
      <c r="J26" s="16" t="s">
        <v>879</v>
      </c>
      <c r="K26" s="16" t="s">
        <v>70</v>
      </c>
      <c r="L26" s="16" t="s">
        <v>1330</v>
      </c>
    </row>
    <row r="27" spans="1:12" s="16" customFormat="1" x14ac:dyDescent="0.25">
      <c r="A27" s="17">
        <v>112</v>
      </c>
      <c r="B27" s="18">
        <v>43047</v>
      </c>
      <c r="C27" s="19" t="s">
        <v>1331</v>
      </c>
      <c r="D27" s="50">
        <v>1500</v>
      </c>
      <c r="E27" s="19" t="s">
        <v>8</v>
      </c>
      <c r="F27" s="20">
        <v>715</v>
      </c>
      <c r="G27" s="21" t="s">
        <v>1332</v>
      </c>
      <c r="I27" s="16" t="s">
        <v>1157</v>
      </c>
      <c r="J27" s="16" t="s">
        <v>825</v>
      </c>
      <c r="K27" s="16" t="s">
        <v>826</v>
      </c>
      <c r="L27" s="16" t="s">
        <v>827</v>
      </c>
    </row>
    <row r="28" spans="1:12" s="16" customFormat="1" x14ac:dyDescent="0.25">
      <c r="A28" s="17">
        <v>113</v>
      </c>
      <c r="B28" s="18">
        <v>43047</v>
      </c>
      <c r="C28" s="19" t="s">
        <v>1333</v>
      </c>
      <c r="D28" s="50">
        <v>1505</v>
      </c>
      <c r="E28" s="19" t="s">
        <v>8</v>
      </c>
      <c r="F28" s="20">
        <v>715</v>
      </c>
      <c r="G28" s="21" t="s">
        <v>1334</v>
      </c>
      <c r="I28" s="16" t="s">
        <v>1157</v>
      </c>
      <c r="J28" s="16" t="s">
        <v>34</v>
      </c>
      <c r="K28" s="16" t="s">
        <v>831</v>
      </c>
      <c r="L28" s="16" t="s">
        <v>832</v>
      </c>
    </row>
    <row r="29" spans="1:12" s="16" customFormat="1" x14ac:dyDescent="0.25">
      <c r="A29" s="17">
        <v>159</v>
      </c>
      <c r="B29" s="18">
        <v>43048</v>
      </c>
      <c r="C29" s="19" t="s">
        <v>1335</v>
      </c>
      <c r="D29" s="50">
        <v>1000</v>
      </c>
      <c r="E29" s="19" t="s">
        <v>8</v>
      </c>
      <c r="F29" s="20">
        <v>715</v>
      </c>
      <c r="G29" s="21"/>
      <c r="I29" s="16" t="s">
        <v>1157</v>
      </c>
      <c r="J29" s="16" t="s">
        <v>877</v>
      </c>
      <c r="K29" s="16" t="s">
        <v>878</v>
      </c>
      <c r="L29" s="16" t="s">
        <v>375</v>
      </c>
    </row>
    <row r="30" spans="1:12" s="16" customFormat="1" x14ac:dyDescent="0.25">
      <c r="A30" s="17">
        <v>175</v>
      </c>
      <c r="B30" s="18">
        <v>43048</v>
      </c>
      <c r="C30" s="19" t="s">
        <v>1336</v>
      </c>
      <c r="D30" s="50">
        <v>2900</v>
      </c>
      <c r="E30" s="19" t="s">
        <v>8</v>
      </c>
      <c r="F30" s="20">
        <v>715</v>
      </c>
      <c r="G30" s="21"/>
      <c r="I30" s="16" t="s">
        <v>1159</v>
      </c>
      <c r="J30" s="16" t="s">
        <v>12</v>
      </c>
      <c r="K30" s="16" t="s">
        <v>77</v>
      </c>
      <c r="L30" s="16" t="s">
        <v>272</v>
      </c>
    </row>
    <row r="31" spans="1:12" s="16" customFormat="1" x14ac:dyDescent="0.25">
      <c r="A31" s="17">
        <v>177</v>
      </c>
      <c r="B31" s="18">
        <v>43049</v>
      </c>
      <c r="C31" s="19" t="s">
        <v>1337</v>
      </c>
      <c r="D31" s="50">
        <v>1000</v>
      </c>
      <c r="E31" s="19" t="s">
        <v>8</v>
      </c>
      <c r="F31" s="20">
        <v>715</v>
      </c>
      <c r="G31" s="21"/>
      <c r="I31" s="16" t="s">
        <v>1157</v>
      </c>
      <c r="J31" s="16" t="s">
        <v>991</v>
      </c>
      <c r="K31" s="16" t="s">
        <v>34</v>
      </c>
      <c r="L31" s="16" t="s">
        <v>1179</v>
      </c>
    </row>
    <row r="32" spans="1:12" s="16" customFormat="1" x14ac:dyDescent="0.25">
      <c r="A32" s="17">
        <v>193</v>
      </c>
      <c r="B32" s="18">
        <v>43049</v>
      </c>
      <c r="C32" s="19" t="s">
        <v>1338</v>
      </c>
      <c r="D32" s="50">
        <v>1000</v>
      </c>
      <c r="E32" s="19" t="s">
        <v>8</v>
      </c>
      <c r="F32" s="20">
        <v>715</v>
      </c>
      <c r="G32" s="21"/>
      <c r="I32" s="16" t="s">
        <v>1157</v>
      </c>
      <c r="J32" s="16" t="s">
        <v>17</v>
      </c>
      <c r="K32" s="16" t="s">
        <v>100</v>
      </c>
      <c r="L32" s="16" t="s">
        <v>1277</v>
      </c>
    </row>
    <row r="33" spans="1:12" s="16" customFormat="1" x14ac:dyDescent="0.25">
      <c r="A33" s="17">
        <v>194</v>
      </c>
      <c r="B33" s="18">
        <v>43049</v>
      </c>
      <c r="C33" s="19" t="s">
        <v>1339</v>
      </c>
      <c r="D33" s="50">
        <v>1000</v>
      </c>
      <c r="E33" s="19" t="s">
        <v>8</v>
      </c>
      <c r="F33" s="20">
        <v>715</v>
      </c>
      <c r="G33" s="21"/>
      <c r="I33" s="16" t="s">
        <v>1157</v>
      </c>
      <c r="J33" s="16" t="s">
        <v>995</v>
      </c>
      <c r="K33" s="16" t="s">
        <v>858</v>
      </c>
      <c r="L33" s="16" t="s">
        <v>182</v>
      </c>
    </row>
    <row r="34" spans="1:12" s="16" customFormat="1" x14ac:dyDescent="0.25">
      <c r="A34" s="17">
        <v>258</v>
      </c>
      <c r="B34" s="18">
        <v>43052</v>
      </c>
      <c r="C34" s="19" t="s">
        <v>1340</v>
      </c>
      <c r="D34" s="50">
        <v>1600</v>
      </c>
      <c r="E34" s="19" t="s">
        <v>8</v>
      </c>
      <c r="F34" s="20">
        <v>715</v>
      </c>
      <c r="G34" s="21" t="s">
        <v>1341</v>
      </c>
      <c r="I34" s="16" t="s">
        <v>1342</v>
      </c>
      <c r="J34" s="16" t="s">
        <v>814</v>
      </c>
      <c r="K34" s="16" t="s">
        <v>14</v>
      </c>
      <c r="L34" s="16" t="s">
        <v>21</v>
      </c>
    </row>
    <row r="35" spans="1:12" s="16" customFormat="1" x14ac:dyDescent="0.25">
      <c r="A35" s="17">
        <v>236</v>
      </c>
      <c r="B35" s="18">
        <v>43052</v>
      </c>
      <c r="C35" s="19" t="s">
        <v>1343</v>
      </c>
      <c r="D35" s="50">
        <v>500</v>
      </c>
      <c r="E35" s="19" t="s">
        <v>8</v>
      </c>
      <c r="F35" s="20">
        <v>715</v>
      </c>
      <c r="G35" s="21" t="s">
        <v>1344</v>
      </c>
      <c r="I35" s="16" t="s">
        <v>1157</v>
      </c>
      <c r="J35" s="16" t="s">
        <v>825</v>
      </c>
      <c r="K35" s="16" t="s">
        <v>826</v>
      </c>
      <c r="L35" s="16" t="s">
        <v>827</v>
      </c>
    </row>
    <row r="36" spans="1:12" s="16" customFormat="1" x14ac:dyDescent="0.25">
      <c r="A36" s="17">
        <v>228</v>
      </c>
      <c r="B36" s="18">
        <v>43052</v>
      </c>
      <c r="C36" s="19" t="s">
        <v>1345</v>
      </c>
      <c r="D36" s="50">
        <v>1600</v>
      </c>
      <c r="E36" s="19" t="s">
        <v>8</v>
      </c>
      <c r="F36" s="20">
        <v>715</v>
      </c>
      <c r="G36" s="21" t="s">
        <v>1346</v>
      </c>
      <c r="I36" s="16" t="s">
        <v>1342</v>
      </c>
      <c r="J36" s="16" t="s">
        <v>22</v>
      </c>
      <c r="K36" s="16" t="s">
        <v>1347</v>
      </c>
      <c r="L36" s="16" t="s">
        <v>568</v>
      </c>
    </row>
    <row r="37" spans="1:12" s="16" customFormat="1" x14ac:dyDescent="0.25">
      <c r="A37" s="17">
        <v>237</v>
      </c>
      <c r="B37" s="18">
        <v>43052</v>
      </c>
      <c r="C37" s="19" t="s">
        <v>1348</v>
      </c>
      <c r="D37" s="50">
        <v>1000</v>
      </c>
      <c r="E37" s="19" t="s">
        <v>8</v>
      </c>
      <c r="F37" s="20">
        <v>715</v>
      </c>
      <c r="G37" s="21"/>
      <c r="I37" s="16" t="s">
        <v>1157</v>
      </c>
      <c r="J37" s="16" t="s">
        <v>879</v>
      </c>
      <c r="K37" s="16" t="s">
        <v>880</v>
      </c>
      <c r="L37" s="16" t="s">
        <v>1030</v>
      </c>
    </row>
    <row r="38" spans="1:12" s="16" customFormat="1" x14ac:dyDescent="0.25">
      <c r="A38" s="17">
        <v>238</v>
      </c>
      <c r="B38" s="18">
        <v>43052</v>
      </c>
      <c r="C38" s="19" t="s">
        <v>1349</v>
      </c>
      <c r="D38" s="50">
        <v>1000</v>
      </c>
      <c r="E38" s="19" t="s">
        <v>8</v>
      </c>
      <c r="F38" s="20">
        <v>715</v>
      </c>
      <c r="G38" s="21"/>
      <c r="I38" s="16" t="s">
        <v>1157</v>
      </c>
      <c r="J38" s="16" t="s">
        <v>869</v>
      </c>
      <c r="K38" s="16" t="s">
        <v>34</v>
      </c>
      <c r="L38" s="16" t="s">
        <v>999</v>
      </c>
    </row>
    <row r="39" spans="1:12" s="16" customFormat="1" x14ac:dyDescent="0.25">
      <c r="A39" s="17">
        <v>239</v>
      </c>
      <c r="B39" s="18">
        <v>43052</v>
      </c>
      <c r="C39" s="19" t="s">
        <v>1350</v>
      </c>
      <c r="D39" s="50">
        <v>1000</v>
      </c>
      <c r="E39" s="19" t="s">
        <v>8</v>
      </c>
      <c r="F39" s="20">
        <v>715</v>
      </c>
      <c r="G39" s="21"/>
      <c r="I39" s="16" t="s">
        <v>1157</v>
      </c>
      <c r="J39" s="16" t="s">
        <v>1173</v>
      </c>
      <c r="K39" s="16" t="s">
        <v>430</v>
      </c>
      <c r="L39" s="16" t="s">
        <v>873</v>
      </c>
    </row>
    <row r="40" spans="1:12" s="16" customFormat="1" x14ac:dyDescent="0.25">
      <c r="A40" s="17">
        <v>240</v>
      </c>
      <c r="B40" s="18">
        <v>43052</v>
      </c>
      <c r="C40" s="19" t="s">
        <v>1351</v>
      </c>
      <c r="D40" s="50">
        <v>1000</v>
      </c>
      <c r="E40" s="19" t="s">
        <v>8</v>
      </c>
      <c r="F40" s="20">
        <v>715</v>
      </c>
      <c r="G40" s="21"/>
      <c r="I40" s="16" t="s">
        <v>1157</v>
      </c>
      <c r="J40" s="16" t="s">
        <v>1352</v>
      </c>
      <c r="K40" s="16" t="s">
        <v>430</v>
      </c>
      <c r="L40" s="16" t="s">
        <v>873</v>
      </c>
    </row>
    <row r="41" spans="1:12" s="16" customFormat="1" x14ac:dyDescent="0.25">
      <c r="A41" s="17">
        <v>256</v>
      </c>
      <c r="B41" s="18">
        <v>43052</v>
      </c>
      <c r="C41" s="19" t="s">
        <v>1353</v>
      </c>
      <c r="D41" s="50">
        <v>3450</v>
      </c>
      <c r="E41" s="19" t="s">
        <v>8</v>
      </c>
      <c r="F41" s="20">
        <v>715</v>
      </c>
      <c r="G41" s="21"/>
      <c r="I41" s="16" t="s">
        <v>442</v>
      </c>
      <c r="J41" s="16" t="s">
        <v>815</v>
      </c>
      <c r="K41" s="16" t="s">
        <v>1186</v>
      </c>
      <c r="L41" s="16" t="s">
        <v>565</v>
      </c>
    </row>
    <row r="42" spans="1:12" s="16" customFormat="1" x14ac:dyDescent="0.25">
      <c r="A42" s="17">
        <v>257</v>
      </c>
      <c r="B42" s="18">
        <v>43052</v>
      </c>
      <c r="C42" s="19" t="s">
        <v>1354</v>
      </c>
      <c r="D42" s="50">
        <v>1000</v>
      </c>
      <c r="E42" s="19" t="s">
        <v>8</v>
      </c>
      <c r="F42" s="20">
        <v>715</v>
      </c>
      <c r="G42" s="21"/>
      <c r="I42" s="16" t="s">
        <v>1157</v>
      </c>
      <c r="J42" s="16" t="s">
        <v>1003</v>
      </c>
      <c r="K42" s="16" t="s">
        <v>829</v>
      </c>
      <c r="L42" s="16" t="s">
        <v>830</v>
      </c>
    </row>
    <row r="43" spans="1:12" s="16" customFormat="1" x14ac:dyDescent="0.25">
      <c r="A43" s="17">
        <v>270</v>
      </c>
      <c r="B43" s="18">
        <v>43053</v>
      </c>
      <c r="C43" s="19" t="s">
        <v>1355</v>
      </c>
      <c r="D43" s="50">
        <v>5375</v>
      </c>
      <c r="E43" s="19" t="s">
        <v>8</v>
      </c>
      <c r="F43" s="20">
        <v>715</v>
      </c>
      <c r="G43" s="21" t="s">
        <v>1356</v>
      </c>
      <c r="I43" s="16" t="s">
        <v>1157</v>
      </c>
      <c r="J43" s="16" t="s">
        <v>1016</v>
      </c>
      <c r="K43" s="16" t="s">
        <v>1015</v>
      </c>
      <c r="L43" s="16" t="s">
        <v>1017</v>
      </c>
    </row>
    <row r="44" spans="1:12" s="16" customFormat="1" x14ac:dyDescent="0.25">
      <c r="A44" s="17">
        <v>292</v>
      </c>
      <c r="B44" s="18">
        <v>43053</v>
      </c>
      <c r="C44" s="19" t="s">
        <v>1357</v>
      </c>
      <c r="D44" s="50">
        <v>3500</v>
      </c>
      <c r="E44" s="19" t="s">
        <v>8</v>
      </c>
      <c r="F44" s="20">
        <v>715</v>
      </c>
      <c r="G44" s="21" t="s">
        <v>1358</v>
      </c>
      <c r="I44" s="16" t="s">
        <v>69</v>
      </c>
      <c r="J44" s="16" t="s">
        <v>1359</v>
      </c>
      <c r="K44" s="16" t="s">
        <v>86</v>
      </c>
      <c r="L44" s="16" t="s">
        <v>355</v>
      </c>
    </row>
    <row r="45" spans="1:12" s="16" customFormat="1" x14ac:dyDescent="0.25">
      <c r="A45" s="17">
        <v>293</v>
      </c>
      <c r="B45" s="18">
        <v>43053</v>
      </c>
      <c r="C45" s="19" t="s">
        <v>1360</v>
      </c>
      <c r="D45" s="50">
        <v>272.5</v>
      </c>
      <c r="E45" s="19" t="s">
        <v>8</v>
      </c>
      <c r="F45" s="20">
        <v>715</v>
      </c>
      <c r="G45" s="21" t="s">
        <v>1361</v>
      </c>
      <c r="I45" s="16" t="s">
        <v>69</v>
      </c>
      <c r="J45" s="16" t="s">
        <v>1359</v>
      </c>
      <c r="K45" s="16" t="s">
        <v>86</v>
      </c>
      <c r="L45" s="16" t="s">
        <v>355</v>
      </c>
    </row>
    <row r="46" spans="1:12" s="16" customFormat="1" x14ac:dyDescent="0.25">
      <c r="A46" s="17">
        <v>265</v>
      </c>
      <c r="B46" s="18">
        <v>43053</v>
      </c>
      <c r="C46" s="19" t="s">
        <v>1362</v>
      </c>
      <c r="D46" s="50">
        <v>8004</v>
      </c>
      <c r="E46" s="19" t="s">
        <v>8</v>
      </c>
      <c r="F46" s="20">
        <v>715</v>
      </c>
      <c r="G46" s="21" t="s">
        <v>1363</v>
      </c>
      <c r="I46" s="16" t="s">
        <v>442</v>
      </c>
      <c r="J46" s="16" t="s">
        <v>1364</v>
      </c>
    </row>
    <row r="47" spans="1:12" s="16" customFormat="1" x14ac:dyDescent="0.25">
      <c r="A47" s="17">
        <v>273</v>
      </c>
      <c r="B47" s="18">
        <v>43053</v>
      </c>
      <c r="C47" s="19" t="s">
        <v>1365</v>
      </c>
      <c r="D47" s="50">
        <v>5375</v>
      </c>
      <c r="E47" s="19" t="s">
        <v>8</v>
      </c>
      <c r="F47" s="20">
        <v>715</v>
      </c>
      <c r="G47" s="21"/>
      <c r="I47" s="16" t="s">
        <v>1157</v>
      </c>
      <c r="J47" s="16" t="s">
        <v>34</v>
      </c>
      <c r="K47" s="16" t="s">
        <v>882</v>
      </c>
      <c r="L47" s="16" t="s">
        <v>71</v>
      </c>
    </row>
    <row r="48" spans="1:12" s="16" customFormat="1" x14ac:dyDescent="0.25">
      <c r="A48" s="17">
        <v>275</v>
      </c>
      <c r="B48" s="18">
        <v>43053</v>
      </c>
      <c r="C48" s="19" t="s">
        <v>1366</v>
      </c>
      <c r="D48" s="50">
        <v>1000</v>
      </c>
      <c r="E48" s="19" t="s">
        <v>8</v>
      </c>
      <c r="F48" s="20">
        <v>715</v>
      </c>
      <c r="G48" s="21"/>
      <c r="I48" s="16" t="s">
        <v>1157</v>
      </c>
      <c r="J48" s="16" t="s">
        <v>59</v>
      </c>
      <c r="K48" s="16" t="s">
        <v>1165</v>
      </c>
      <c r="L48" s="16" t="s">
        <v>852</v>
      </c>
    </row>
    <row r="49" spans="1:12" s="16" customFormat="1" x14ac:dyDescent="0.25">
      <c r="A49" s="17">
        <v>276</v>
      </c>
      <c r="B49" s="18">
        <v>43053</v>
      </c>
      <c r="C49" s="19" t="s">
        <v>1367</v>
      </c>
      <c r="D49" s="50">
        <v>1000</v>
      </c>
      <c r="E49" s="19" t="s">
        <v>8</v>
      </c>
      <c r="F49" s="20">
        <v>715</v>
      </c>
      <c r="G49" s="21"/>
      <c r="I49" s="16" t="s">
        <v>1157</v>
      </c>
      <c r="J49" s="16" t="s">
        <v>59</v>
      </c>
      <c r="K49" s="16" t="s">
        <v>346</v>
      </c>
      <c r="L49" s="16" t="s">
        <v>852</v>
      </c>
    </row>
    <row r="50" spans="1:12" s="16" customFormat="1" x14ac:dyDescent="0.25">
      <c r="A50" s="17">
        <v>277</v>
      </c>
      <c r="B50" s="18">
        <v>43053</v>
      </c>
      <c r="C50" s="19" t="s">
        <v>1368</v>
      </c>
      <c r="D50" s="50">
        <v>1000</v>
      </c>
      <c r="E50" s="19" t="s">
        <v>8</v>
      </c>
      <c r="F50" s="20">
        <v>715</v>
      </c>
      <c r="G50" s="21"/>
      <c r="I50" s="16" t="s">
        <v>1157</v>
      </c>
      <c r="J50" s="16" t="s">
        <v>854</v>
      </c>
      <c r="K50" s="16" t="s">
        <v>855</v>
      </c>
      <c r="L50" s="16" t="s">
        <v>856</v>
      </c>
    </row>
    <row r="51" spans="1:12" s="16" customFormat="1" x14ac:dyDescent="0.25">
      <c r="A51" s="17">
        <v>278</v>
      </c>
      <c r="B51" s="18">
        <v>43053</v>
      </c>
      <c r="C51" s="19" t="s">
        <v>1369</v>
      </c>
      <c r="D51" s="50">
        <v>1000</v>
      </c>
      <c r="E51" s="19" t="s">
        <v>8</v>
      </c>
      <c r="F51" s="20">
        <v>715</v>
      </c>
      <c r="G51" s="21"/>
      <c r="I51" s="16" t="s">
        <v>1157</v>
      </c>
      <c r="J51" s="16" t="s">
        <v>849</v>
      </c>
      <c r="K51" s="16" t="s">
        <v>34</v>
      </c>
      <c r="L51" s="16" t="s">
        <v>850</v>
      </c>
    </row>
    <row r="52" spans="1:12" s="16" customFormat="1" x14ac:dyDescent="0.25">
      <c r="A52" s="17">
        <v>291</v>
      </c>
      <c r="B52" s="18">
        <v>43053</v>
      </c>
      <c r="C52" s="19" t="s">
        <v>1370</v>
      </c>
      <c r="D52" s="50">
        <v>2000</v>
      </c>
      <c r="E52" s="19" t="s">
        <v>8</v>
      </c>
      <c r="F52" s="20">
        <v>715</v>
      </c>
      <c r="G52" s="21"/>
      <c r="I52" s="16" t="s">
        <v>1157</v>
      </c>
      <c r="J52" s="16" t="s">
        <v>860</v>
      </c>
      <c r="K52" s="16" t="s">
        <v>17</v>
      </c>
      <c r="L52" s="16" t="s">
        <v>861</v>
      </c>
    </row>
    <row r="53" spans="1:12" s="16" customFormat="1" x14ac:dyDescent="0.25">
      <c r="A53" s="17">
        <v>325</v>
      </c>
      <c r="B53" s="18">
        <v>43054</v>
      </c>
      <c r="C53" s="19" t="s">
        <v>1371</v>
      </c>
      <c r="D53" s="50">
        <v>1000</v>
      </c>
      <c r="E53" s="19" t="s">
        <v>8</v>
      </c>
      <c r="F53" s="20">
        <v>715</v>
      </c>
      <c r="G53" s="21" t="s">
        <v>1372</v>
      </c>
      <c r="I53" s="16" t="s">
        <v>1157</v>
      </c>
      <c r="J53" s="16" t="s">
        <v>1373</v>
      </c>
      <c r="K53" s="16" t="s">
        <v>868</v>
      </c>
      <c r="L53" s="16" t="s">
        <v>269</v>
      </c>
    </row>
    <row r="54" spans="1:12" s="16" customFormat="1" x14ac:dyDescent="0.25">
      <c r="A54" s="17">
        <v>314</v>
      </c>
      <c r="B54" s="18">
        <v>43054</v>
      </c>
      <c r="C54" s="19" t="s">
        <v>1374</v>
      </c>
      <c r="D54" s="50">
        <v>1600</v>
      </c>
      <c r="E54" s="19" t="s">
        <v>8</v>
      </c>
      <c r="F54" s="20">
        <v>715</v>
      </c>
      <c r="G54" s="21"/>
      <c r="I54" s="16" t="s">
        <v>1294</v>
      </c>
      <c r="J54" s="16" t="s">
        <v>1473</v>
      </c>
      <c r="K54" s="16" t="s">
        <v>1474</v>
      </c>
      <c r="L54" s="16" t="s">
        <v>82</v>
      </c>
    </row>
    <row r="55" spans="1:12" s="16" customFormat="1" x14ac:dyDescent="0.25">
      <c r="A55" s="17">
        <v>320</v>
      </c>
      <c r="B55" s="18">
        <v>43054</v>
      </c>
      <c r="C55" s="19" t="s">
        <v>1375</v>
      </c>
      <c r="D55" s="50">
        <v>1000</v>
      </c>
      <c r="E55" s="19" t="s">
        <v>8</v>
      </c>
      <c r="F55" s="20">
        <v>715</v>
      </c>
      <c r="G55" s="21"/>
      <c r="I55" s="16" t="s">
        <v>1157</v>
      </c>
      <c r="J55" s="16" t="s">
        <v>1004</v>
      </c>
      <c r="K55" s="16" t="s">
        <v>1376</v>
      </c>
      <c r="L55" s="16" t="s">
        <v>1006</v>
      </c>
    </row>
    <row r="56" spans="1:12" s="16" customFormat="1" x14ac:dyDescent="0.25">
      <c r="A56" s="17">
        <v>324</v>
      </c>
      <c r="B56" s="18">
        <v>43054</v>
      </c>
      <c r="C56" s="19" t="s">
        <v>1377</v>
      </c>
      <c r="D56" s="50">
        <v>1650</v>
      </c>
      <c r="E56" s="19" t="s">
        <v>8</v>
      </c>
      <c r="F56" s="20">
        <v>715</v>
      </c>
      <c r="G56" s="21"/>
      <c r="I56" s="16" t="s">
        <v>1157</v>
      </c>
      <c r="J56" s="16" t="s">
        <v>849</v>
      </c>
      <c r="K56" s="16" t="s">
        <v>885</v>
      </c>
      <c r="L56" s="16" t="s">
        <v>886</v>
      </c>
    </row>
    <row r="57" spans="1:12" s="16" customFormat="1" x14ac:dyDescent="0.25">
      <c r="A57" s="17">
        <v>330</v>
      </c>
      <c r="B57" s="18">
        <v>43055</v>
      </c>
      <c r="C57" s="19" t="s">
        <v>1378</v>
      </c>
      <c r="D57" s="50">
        <v>1600</v>
      </c>
      <c r="E57" s="19" t="s">
        <v>8</v>
      </c>
      <c r="F57" s="20">
        <v>715</v>
      </c>
      <c r="G57" s="21"/>
      <c r="I57" s="16" t="s">
        <v>1379</v>
      </c>
      <c r="J57" s="16" t="s">
        <v>1034</v>
      </c>
      <c r="K57" s="16" t="s">
        <v>1380</v>
      </c>
      <c r="L57" s="16" t="s">
        <v>1381</v>
      </c>
    </row>
    <row r="58" spans="1:12" s="16" customFormat="1" x14ac:dyDescent="0.25">
      <c r="A58" s="17">
        <v>356</v>
      </c>
      <c r="B58" s="18">
        <v>43055</v>
      </c>
      <c r="C58" s="19" t="s">
        <v>1382</v>
      </c>
      <c r="D58" s="50">
        <v>1600</v>
      </c>
      <c r="E58" s="19" t="s">
        <v>8</v>
      </c>
      <c r="F58" s="20">
        <v>715</v>
      </c>
      <c r="G58" s="21"/>
      <c r="I58" s="16" t="s">
        <v>1379</v>
      </c>
      <c r="J58" s="16" t="s">
        <v>1383</v>
      </c>
      <c r="K58" s="16" t="s">
        <v>877</v>
      </c>
      <c r="L58" s="16" t="s">
        <v>1384</v>
      </c>
    </row>
    <row r="59" spans="1:12" s="16" customFormat="1" x14ac:dyDescent="0.25">
      <c r="A59" s="17">
        <v>390</v>
      </c>
      <c r="B59" s="18">
        <v>43056</v>
      </c>
      <c r="C59" s="19" t="s">
        <v>1385</v>
      </c>
      <c r="D59" s="50">
        <v>1600</v>
      </c>
      <c r="E59" s="19" t="s">
        <v>8</v>
      </c>
      <c r="F59" s="20">
        <v>715</v>
      </c>
      <c r="G59" s="21" t="s">
        <v>1386</v>
      </c>
      <c r="I59" s="16" t="s">
        <v>1379</v>
      </c>
      <c r="J59" s="16" t="s">
        <v>31</v>
      </c>
      <c r="K59" s="16" t="s">
        <v>1387</v>
      </c>
      <c r="L59" s="16" t="s">
        <v>1388</v>
      </c>
    </row>
    <row r="60" spans="1:12" s="16" customFormat="1" x14ac:dyDescent="0.25">
      <c r="A60" s="17">
        <v>422</v>
      </c>
      <c r="B60" s="18">
        <v>43060</v>
      </c>
      <c r="C60" s="19" t="s">
        <v>1389</v>
      </c>
      <c r="D60" s="50">
        <v>3950</v>
      </c>
      <c r="E60" s="19" t="s">
        <v>8</v>
      </c>
      <c r="F60" s="20">
        <v>715</v>
      </c>
      <c r="G60" s="21" t="s">
        <v>1390</v>
      </c>
      <c r="I60" s="16" t="s">
        <v>442</v>
      </c>
      <c r="J60" s="16" t="s">
        <v>378</v>
      </c>
      <c r="K60" s="16" t="s">
        <v>22</v>
      </c>
      <c r="L60" s="16" t="s">
        <v>368</v>
      </c>
    </row>
    <row r="61" spans="1:12" s="16" customFormat="1" x14ac:dyDescent="0.25">
      <c r="A61" s="17">
        <v>459</v>
      </c>
      <c r="B61" s="18">
        <v>43061</v>
      </c>
      <c r="C61" s="19" t="s">
        <v>1391</v>
      </c>
      <c r="D61" s="50">
        <v>3600</v>
      </c>
      <c r="E61" s="19" t="s">
        <v>8</v>
      </c>
      <c r="F61" s="20">
        <v>715</v>
      </c>
      <c r="G61" s="21" t="s">
        <v>1392</v>
      </c>
      <c r="I61" s="16" t="s">
        <v>1157</v>
      </c>
      <c r="J61" s="16" t="s">
        <v>430</v>
      </c>
      <c r="K61" s="16" t="s">
        <v>652</v>
      </c>
      <c r="L61" s="16" t="s">
        <v>834</v>
      </c>
    </row>
    <row r="62" spans="1:12" s="16" customFormat="1" x14ac:dyDescent="0.25">
      <c r="A62" s="17">
        <v>479</v>
      </c>
      <c r="B62" s="18">
        <v>43062</v>
      </c>
      <c r="C62" s="19" t="s">
        <v>1393</v>
      </c>
      <c r="D62" s="50">
        <v>6400</v>
      </c>
      <c r="E62" s="19" t="s">
        <v>8</v>
      </c>
      <c r="F62" s="20">
        <v>715</v>
      </c>
      <c r="G62" s="21" t="s">
        <v>1394</v>
      </c>
      <c r="I62" s="16" t="s">
        <v>1342</v>
      </c>
      <c r="J62" s="16" t="s">
        <v>1395</v>
      </c>
    </row>
    <row r="63" spans="1:12" s="16" customFormat="1" x14ac:dyDescent="0.25">
      <c r="A63" s="17">
        <v>531</v>
      </c>
      <c r="B63" s="18">
        <v>43063</v>
      </c>
      <c r="C63" s="19" t="s">
        <v>1396</v>
      </c>
      <c r="D63" s="50">
        <v>3945</v>
      </c>
      <c r="E63" s="19" t="s">
        <v>8</v>
      </c>
      <c r="F63" s="20">
        <v>715</v>
      </c>
      <c r="G63" s="21" t="s">
        <v>1397</v>
      </c>
      <c r="I63" s="16" t="s">
        <v>1157</v>
      </c>
      <c r="J63" s="16" t="s">
        <v>1183</v>
      </c>
      <c r="K63" s="16" t="s">
        <v>1184</v>
      </c>
      <c r="L63" s="16" t="s">
        <v>1276</v>
      </c>
    </row>
    <row r="64" spans="1:12" s="16" customFormat="1" x14ac:dyDescent="0.25">
      <c r="A64" s="17">
        <v>534</v>
      </c>
      <c r="B64" s="18">
        <v>43063</v>
      </c>
      <c r="C64" s="19" t="s">
        <v>1398</v>
      </c>
      <c r="D64" s="50">
        <v>1600</v>
      </c>
      <c r="E64" s="19" t="s">
        <v>8</v>
      </c>
      <c r="F64" s="20">
        <v>715</v>
      </c>
      <c r="G64" s="21"/>
      <c r="I64" s="16" t="s">
        <v>1379</v>
      </c>
      <c r="J64" s="158" t="s">
        <v>1399</v>
      </c>
      <c r="K64" s="16" t="s">
        <v>17</v>
      </c>
      <c r="L64" s="16" t="s">
        <v>1400</v>
      </c>
    </row>
    <row r="65" spans="1:12" s="16" customFormat="1" x14ac:dyDescent="0.25">
      <c r="A65" s="17">
        <v>568</v>
      </c>
      <c r="B65" s="18">
        <v>43066</v>
      </c>
      <c r="C65" s="19" t="s">
        <v>1401</v>
      </c>
      <c r="D65" s="50">
        <v>11317.5</v>
      </c>
      <c r="E65" s="19" t="s">
        <v>8</v>
      </c>
      <c r="F65" s="20">
        <v>715</v>
      </c>
      <c r="G65" s="21" t="s">
        <v>1402</v>
      </c>
      <c r="I65" s="16" t="s">
        <v>1157</v>
      </c>
      <c r="J65" s="16" t="s">
        <v>32</v>
      </c>
      <c r="K65" s="16" t="s">
        <v>14</v>
      </c>
      <c r="L65" s="16" t="s">
        <v>1403</v>
      </c>
    </row>
    <row r="66" spans="1:12" s="16" customFormat="1" x14ac:dyDescent="0.25">
      <c r="A66" s="17">
        <v>571</v>
      </c>
      <c r="B66" s="18">
        <v>43066</v>
      </c>
      <c r="C66" s="19" t="s">
        <v>1404</v>
      </c>
      <c r="D66" s="50">
        <v>3600</v>
      </c>
      <c r="E66" s="19" t="s">
        <v>8</v>
      </c>
      <c r="F66" s="20">
        <v>715</v>
      </c>
      <c r="G66" s="21" t="s">
        <v>1405</v>
      </c>
      <c r="I66" s="16" t="s">
        <v>1406</v>
      </c>
      <c r="J66" s="16" t="s">
        <v>66</v>
      </c>
      <c r="K66" s="16" t="s">
        <v>12</v>
      </c>
      <c r="L66" s="16" t="s">
        <v>190</v>
      </c>
    </row>
    <row r="67" spans="1:12" s="16" customFormat="1" x14ac:dyDescent="0.25">
      <c r="A67" s="17">
        <v>573</v>
      </c>
      <c r="B67" s="18">
        <v>43067</v>
      </c>
      <c r="C67" s="19" t="s">
        <v>1407</v>
      </c>
      <c r="D67" s="50">
        <v>24012</v>
      </c>
      <c r="E67" s="19" t="s">
        <v>8</v>
      </c>
      <c r="F67" s="20">
        <v>715</v>
      </c>
      <c r="G67" s="21" t="s">
        <v>1408</v>
      </c>
      <c r="I67" s="16" t="s">
        <v>1409</v>
      </c>
      <c r="J67" s="16" t="s">
        <v>1410</v>
      </c>
    </row>
    <row r="68" spans="1:12" s="16" customFormat="1" x14ac:dyDescent="0.25">
      <c r="A68" s="17">
        <v>589</v>
      </c>
      <c r="B68" s="18">
        <v>43067</v>
      </c>
      <c r="C68" s="19" t="s">
        <v>1411</v>
      </c>
      <c r="D68" s="50">
        <v>11040</v>
      </c>
      <c r="E68" s="19" t="s">
        <v>8</v>
      </c>
      <c r="F68" s="20">
        <v>715</v>
      </c>
      <c r="G68" s="21" t="s">
        <v>1412</v>
      </c>
      <c r="I68" s="16" t="s">
        <v>1413</v>
      </c>
      <c r="J68" s="16" t="s">
        <v>1414</v>
      </c>
    </row>
    <row r="69" spans="1:12" s="16" customFormat="1" x14ac:dyDescent="0.25">
      <c r="A69" s="17">
        <v>584</v>
      </c>
      <c r="B69" s="18">
        <v>43067</v>
      </c>
      <c r="C69" s="19" t="s">
        <v>1415</v>
      </c>
      <c r="D69" s="50">
        <v>8972.5</v>
      </c>
      <c r="E69" s="19" t="s">
        <v>8</v>
      </c>
      <c r="F69" s="20">
        <v>715</v>
      </c>
      <c r="G69" s="21" t="s">
        <v>1416</v>
      </c>
      <c r="I69" s="16" t="s">
        <v>69</v>
      </c>
      <c r="J69" s="16" t="s">
        <v>652</v>
      </c>
      <c r="K69" s="16" t="s">
        <v>93</v>
      </c>
      <c r="L69" s="16" t="s">
        <v>21</v>
      </c>
    </row>
    <row r="70" spans="1:12" s="16" customFormat="1" x14ac:dyDescent="0.25">
      <c r="A70" s="17">
        <v>574</v>
      </c>
      <c r="B70" s="18">
        <v>43067</v>
      </c>
      <c r="C70" s="19" t="s">
        <v>1417</v>
      </c>
      <c r="D70" s="50">
        <v>3950</v>
      </c>
      <c r="E70" s="19" t="s">
        <v>8</v>
      </c>
      <c r="F70" s="20">
        <v>715</v>
      </c>
      <c r="G70" s="21" t="s">
        <v>1418</v>
      </c>
      <c r="I70" s="16" t="s">
        <v>442</v>
      </c>
      <c r="J70" s="16" t="s">
        <v>369</v>
      </c>
      <c r="K70" s="16" t="s">
        <v>543</v>
      </c>
      <c r="L70" s="16" t="s">
        <v>544</v>
      </c>
    </row>
    <row r="71" spans="1:12" s="16" customFormat="1" x14ac:dyDescent="0.25">
      <c r="A71" s="17">
        <v>595</v>
      </c>
      <c r="B71" s="18">
        <v>43068</v>
      </c>
      <c r="C71" s="19" t="s">
        <v>1419</v>
      </c>
      <c r="D71" s="50">
        <v>3772.5</v>
      </c>
      <c r="E71" s="19" t="s">
        <v>8</v>
      </c>
      <c r="F71" s="20">
        <v>715</v>
      </c>
      <c r="G71" s="21" t="s">
        <v>1420</v>
      </c>
      <c r="I71" s="16" t="s">
        <v>1159</v>
      </c>
      <c r="J71" s="16" t="s">
        <v>187</v>
      </c>
      <c r="K71" s="16" t="s">
        <v>66</v>
      </c>
      <c r="L71" s="16" t="s">
        <v>188</v>
      </c>
    </row>
    <row r="72" spans="1:12" s="16" customFormat="1" x14ac:dyDescent="0.25">
      <c r="A72" s="17">
        <v>594</v>
      </c>
      <c r="B72" s="18">
        <v>43068</v>
      </c>
      <c r="C72" s="19" t="s">
        <v>1421</v>
      </c>
      <c r="D72" s="50">
        <v>3772.5</v>
      </c>
      <c r="E72" s="19" t="s">
        <v>8</v>
      </c>
      <c r="F72" s="20">
        <v>715</v>
      </c>
      <c r="G72" s="21" t="s">
        <v>1422</v>
      </c>
      <c r="I72" s="16" t="s">
        <v>1159</v>
      </c>
      <c r="J72" s="16" t="s">
        <v>1423</v>
      </c>
      <c r="K72" s="16" t="s">
        <v>1424</v>
      </c>
    </row>
    <row r="73" spans="1:12" s="16" customFormat="1" x14ac:dyDescent="0.25">
      <c r="A73" s="17">
        <v>607</v>
      </c>
      <c r="B73" s="18">
        <v>43068</v>
      </c>
      <c r="C73" s="19" t="s">
        <v>1425</v>
      </c>
      <c r="D73" s="50">
        <v>3600</v>
      </c>
      <c r="E73" s="19" t="s">
        <v>8</v>
      </c>
      <c r="F73" s="20">
        <v>715</v>
      </c>
      <c r="G73" s="21" t="s">
        <v>1426</v>
      </c>
      <c r="I73" s="16" t="s">
        <v>1159</v>
      </c>
      <c r="J73" s="16" t="s">
        <v>185</v>
      </c>
      <c r="K73" s="16" t="s">
        <v>186</v>
      </c>
      <c r="L73" s="16" t="s">
        <v>64</v>
      </c>
    </row>
    <row r="74" spans="1:12" s="16" customFormat="1" x14ac:dyDescent="0.25">
      <c r="A74" s="17">
        <v>606</v>
      </c>
      <c r="B74" s="18">
        <v>43068</v>
      </c>
      <c r="C74" s="19" t="s">
        <v>1427</v>
      </c>
      <c r="D74" s="50">
        <v>3600</v>
      </c>
      <c r="E74" s="19" t="s">
        <v>8</v>
      </c>
      <c r="F74" s="20">
        <v>715</v>
      </c>
      <c r="G74" s="21" t="s">
        <v>1428</v>
      </c>
      <c r="I74" s="16" t="s">
        <v>1159</v>
      </c>
      <c r="J74" s="16" t="s">
        <v>187</v>
      </c>
      <c r="K74" s="16" t="s">
        <v>66</v>
      </c>
      <c r="L74" s="16" t="s">
        <v>188</v>
      </c>
    </row>
    <row r="75" spans="1:12" s="16" customFormat="1" x14ac:dyDescent="0.25">
      <c r="A75" s="17">
        <v>610</v>
      </c>
      <c r="B75" s="18">
        <v>43068</v>
      </c>
      <c r="C75" s="19" t="s">
        <v>1429</v>
      </c>
      <c r="D75" s="50">
        <v>3600</v>
      </c>
      <c r="E75" s="19" t="s">
        <v>8</v>
      </c>
      <c r="F75" s="20">
        <v>715</v>
      </c>
      <c r="G75" s="21" t="s">
        <v>1430</v>
      </c>
      <c r="I75" s="16" t="s">
        <v>253</v>
      </c>
      <c r="J75" s="16" t="s">
        <v>258</v>
      </c>
      <c r="K75" s="16" t="s">
        <v>259</v>
      </c>
      <c r="L75" s="16" t="s">
        <v>260</v>
      </c>
    </row>
    <row r="76" spans="1:12" s="16" customFormat="1" x14ac:dyDescent="0.25">
      <c r="A76" s="17">
        <v>613</v>
      </c>
      <c r="B76" s="18">
        <v>43068</v>
      </c>
      <c r="C76" s="19" t="s">
        <v>1431</v>
      </c>
      <c r="D76" s="50">
        <v>2393</v>
      </c>
      <c r="E76" s="19" t="s">
        <v>8</v>
      </c>
      <c r="F76" s="20">
        <v>715</v>
      </c>
      <c r="G76" s="21" t="s">
        <v>1432</v>
      </c>
      <c r="I76" s="16" t="s">
        <v>1159</v>
      </c>
      <c r="J76" s="16" t="s">
        <v>11</v>
      </c>
      <c r="K76" s="16" t="s">
        <v>96</v>
      </c>
      <c r="L76" s="16" t="s">
        <v>97</v>
      </c>
    </row>
    <row r="77" spans="1:12" s="16" customFormat="1" x14ac:dyDescent="0.25">
      <c r="A77" s="17">
        <v>616</v>
      </c>
      <c r="B77" s="18">
        <v>43069</v>
      </c>
      <c r="C77" s="19" t="s">
        <v>1433</v>
      </c>
      <c r="D77" s="50">
        <v>3600</v>
      </c>
      <c r="E77" s="19" t="s">
        <v>8</v>
      </c>
      <c r="F77" s="20">
        <v>715</v>
      </c>
      <c r="G77" s="21" t="s">
        <v>1434</v>
      </c>
      <c r="I77" s="16" t="s">
        <v>1159</v>
      </c>
      <c r="J77" s="16" t="s">
        <v>337</v>
      </c>
      <c r="K77" s="16" t="s">
        <v>338</v>
      </c>
      <c r="L77" s="16" t="s">
        <v>339</v>
      </c>
    </row>
    <row r="78" spans="1:12" s="16" customFormat="1" x14ac:dyDescent="0.25">
      <c r="A78" s="17">
        <v>621</v>
      </c>
      <c r="B78" s="18">
        <v>43069</v>
      </c>
      <c r="C78" s="19" t="s">
        <v>1435</v>
      </c>
      <c r="D78" s="50">
        <v>3450</v>
      </c>
      <c r="E78" s="19" t="s">
        <v>8</v>
      </c>
      <c r="F78" s="20">
        <v>715</v>
      </c>
      <c r="G78" s="21" t="s">
        <v>1436</v>
      </c>
      <c r="I78" s="16" t="s">
        <v>69</v>
      </c>
      <c r="J78" s="16" t="s">
        <v>1359</v>
      </c>
      <c r="K78" s="16" t="s">
        <v>86</v>
      </c>
      <c r="L78" s="16" t="s">
        <v>355</v>
      </c>
    </row>
    <row r="79" spans="1:12" s="16" customFormat="1" x14ac:dyDescent="0.25">
      <c r="A79" s="17">
        <v>632</v>
      </c>
      <c r="B79" s="18">
        <v>43069</v>
      </c>
      <c r="C79" s="19" t="s">
        <v>1437</v>
      </c>
      <c r="D79" s="50">
        <v>7200</v>
      </c>
      <c r="E79" s="19" t="s">
        <v>8</v>
      </c>
      <c r="F79" s="20">
        <v>715</v>
      </c>
      <c r="G79" s="21" t="s">
        <v>1438</v>
      </c>
      <c r="I79" s="16" t="s">
        <v>442</v>
      </c>
      <c r="J79" s="16" t="s">
        <v>1439</v>
      </c>
    </row>
    <row r="80" spans="1:12" s="16" customFormat="1" x14ac:dyDescent="0.25">
      <c r="A80" s="17">
        <v>639</v>
      </c>
      <c r="B80" s="18">
        <v>43069</v>
      </c>
      <c r="C80" s="19" t="s">
        <v>1440</v>
      </c>
      <c r="D80" s="50">
        <v>150</v>
      </c>
      <c r="E80" s="19" t="s">
        <v>8</v>
      </c>
      <c r="F80" s="20">
        <v>715</v>
      </c>
      <c r="G80" s="21" t="s">
        <v>1441</v>
      </c>
      <c r="I80" s="16" t="s">
        <v>69</v>
      </c>
      <c r="J80" s="16" t="s">
        <v>1359</v>
      </c>
      <c r="K80" s="16" t="s">
        <v>86</v>
      </c>
      <c r="L80" s="16" t="s">
        <v>355</v>
      </c>
    </row>
    <row r="81" spans="1:12" s="16" customFormat="1" x14ac:dyDescent="0.25">
      <c r="A81" s="17">
        <v>615</v>
      </c>
      <c r="B81" s="18">
        <v>43069</v>
      </c>
      <c r="C81" s="19" t="s">
        <v>1442</v>
      </c>
      <c r="D81" s="50">
        <v>3772.5</v>
      </c>
      <c r="E81" s="19" t="s">
        <v>8</v>
      </c>
      <c r="F81" s="20">
        <v>715</v>
      </c>
      <c r="G81" s="21" t="s">
        <v>1443</v>
      </c>
      <c r="I81" s="16" t="s">
        <v>1159</v>
      </c>
      <c r="J81" s="16" t="s">
        <v>337</v>
      </c>
      <c r="K81" s="16" t="s">
        <v>338</v>
      </c>
      <c r="L81" s="16" t="s">
        <v>339</v>
      </c>
    </row>
    <row r="82" spans="1:12" s="16" customFormat="1" x14ac:dyDescent="0.25">
      <c r="A82" s="17">
        <v>636</v>
      </c>
      <c r="B82" s="18">
        <v>43069</v>
      </c>
      <c r="C82" s="19" t="s">
        <v>1444</v>
      </c>
      <c r="D82" s="50">
        <v>1150</v>
      </c>
      <c r="E82" s="19" t="s">
        <v>8</v>
      </c>
      <c r="F82" s="20">
        <v>715</v>
      </c>
      <c r="G82" s="21"/>
      <c r="I82" s="16" t="s">
        <v>1157</v>
      </c>
      <c r="J82" s="16" t="s">
        <v>864</v>
      </c>
      <c r="K82" s="16" t="s">
        <v>865</v>
      </c>
      <c r="L82" s="16" t="s">
        <v>866</v>
      </c>
    </row>
    <row r="83" spans="1:12" s="16" customFormat="1" x14ac:dyDescent="0.25">
      <c r="A83" s="17">
        <v>638</v>
      </c>
      <c r="B83" s="18">
        <v>43069</v>
      </c>
      <c r="C83" s="19" t="s">
        <v>1445</v>
      </c>
      <c r="D83" s="50">
        <v>4000</v>
      </c>
      <c r="E83" s="19" t="s">
        <v>8</v>
      </c>
      <c r="F83" s="20">
        <v>715</v>
      </c>
      <c r="G83" s="21"/>
      <c r="I83" s="16" t="s">
        <v>69</v>
      </c>
      <c r="J83" s="16" t="s">
        <v>102</v>
      </c>
      <c r="K83" s="16" t="s">
        <v>91</v>
      </c>
      <c r="L83" s="16" t="s">
        <v>92</v>
      </c>
    </row>
    <row r="84" spans="1:12" x14ac:dyDescent="0.25">
      <c r="A84" s="1"/>
      <c r="B84" s="2"/>
      <c r="C84" s="5" t="s">
        <v>7</v>
      </c>
      <c r="D84" s="49">
        <f>SUM(D6:D83)</f>
        <v>261360.5</v>
      </c>
      <c r="E84" s="3"/>
      <c r="F84" s="6"/>
      <c r="G84" s="6"/>
    </row>
    <row r="85" spans="1:12" x14ac:dyDescent="0.25">
      <c r="A85" s="1"/>
      <c r="B85" s="2"/>
      <c r="C85" s="5" t="s">
        <v>1446</v>
      </c>
      <c r="D85" s="149">
        <f>+D6+D7</f>
        <v>11097</v>
      </c>
      <c r="E85" s="3"/>
      <c r="F85" s="6"/>
      <c r="G85" s="6"/>
    </row>
    <row r="86" spans="1:12" x14ac:dyDescent="0.25">
      <c r="A86" s="1"/>
      <c r="B86" s="2"/>
      <c r="C86" s="5" t="s">
        <v>1154</v>
      </c>
      <c r="D86" s="49">
        <f>D84-D85</f>
        <v>250263.5</v>
      </c>
      <c r="E86" s="3"/>
      <c r="F86" s="6"/>
      <c r="G86" s="6"/>
    </row>
    <row r="88" spans="1:12" x14ac:dyDescent="0.25">
      <c r="C88" s="61" t="s">
        <v>44</v>
      </c>
    </row>
    <row r="89" spans="1:12" x14ac:dyDescent="0.25">
      <c r="B89" s="80">
        <v>43052</v>
      </c>
      <c r="C89" t="s">
        <v>1447</v>
      </c>
      <c r="D89" s="120">
        <v>495</v>
      </c>
    </row>
    <row r="90" spans="1:12" x14ac:dyDescent="0.25">
      <c r="B90" s="80">
        <v>43060</v>
      </c>
      <c r="C90" t="s">
        <v>1448</v>
      </c>
      <c r="D90" s="159">
        <v>1600</v>
      </c>
    </row>
    <row r="91" spans="1:12" x14ac:dyDescent="0.25">
      <c r="C91" s="108" t="s">
        <v>7</v>
      </c>
      <c r="D91" s="137">
        <f>D89+D90</f>
        <v>2095</v>
      </c>
    </row>
  </sheetData>
  <autoFilter ref="A5:J86"/>
  <mergeCells count="2">
    <mergeCell ref="A1:E1"/>
    <mergeCell ref="A2:E2"/>
  </mergeCells>
  <pageMargins left="0.7" right="0.7" top="0.75" bottom="0.75" header="0.3" footer="0.3"/>
  <pageSetup orientation="portrait" horizontalDpi="0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T40"/>
  <sheetViews>
    <sheetView workbookViewId="0">
      <selection activeCell="G22" sqref="G22"/>
    </sheetView>
  </sheetViews>
  <sheetFormatPr baseColWidth="10" defaultRowHeight="15" x14ac:dyDescent="0.25"/>
  <cols>
    <col min="3" max="3" width="30.42578125" bestFit="1" customWidth="1"/>
    <col min="4" max="4" width="11.5703125" bestFit="1" customWidth="1"/>
    <col min="5" max="5" width="24.28515625" bestFit="1" customWidth="1"/>
    <col min="7" max="7" width="14.28515625" customWidth="1"/>
  </cols>
  <sheetData>
    <row r="3" spans="3:20" ht="15.75" x14ac:dyDescent="0.3">
      <c r="C3" s="24"/>
      <c r="D3" s="24"/>
      <c r="E3" s="24"/>
      <c r="F3" s="24"/>
      <c r="G3" s="23"/>
      <c r="H3" s="23"/>
      <c r="I3" s="23"/>
      <c r="J3" s="23"/>
    </row>
    <row r="4" spans="3:20" ht="20.25" x14ac:dyDescent="0.35">
      <c r="C4" s="24"/>
      <c r="D4" s="162" t="s">
        <v>39</v>
      </c>
      <c r="E4" s="162"/>
      <c r="F4" s="162"/>
      <c r="G4" s="23"/>
      <c r="H4" s="23"/>
      <c r="I4" s="23"/>
      <c r="J4" s="23"/>
    </row>
    <row r="5" spans="3:20" ht="20.25" x14ac:dyDescent="0.35">
      <c r="C5" s="24"/>
      <c r="D5" s="162" t="s">
        <v>40</v>
      </c>
      <c r="E5" s="162"/>
      <c r="F5" s="162"/>
      <c r="G5" s="23"/>
      <c r="H5" s="23"/>
      <c r="I5" s="23"/>
      <c r="J5" s="23"/>
    </row>
    <row r="6" spans="3:20" ht="20.25" x14ac:dyDescent="0.35">
      <c r="C6" s="24"/>
      <c r="D6" s="163" t="s">
        <v>1210</v>
      </c>
      <c r="E6" s="163"/>
      <c r="F6" s="163"/>
      <c r="G6" s="23"/>
      <c r="H6" s="23"/>
      <c r="I6" s="23"/>
      <c r="J6" s="23"/>
    </row>
    <row r="7" spans="3:20" x14ac:dyDescent="0.25">
      <c r="C7" s="23"/>
      <c r="D7" s="23"/>
      <c r="E7" s="27"/>
      <c r="F7" s="23"/>
      <c r="G7" s="23"/>
      <c r="H7" s="23"/>
      <c r="I7" s="23"/>
      <c r="J7" s="23"/>
    </row>
    <row r="8" spans="3:20" x14ac:dyDescent="0.25">
      <c r="C8" s="29" t="s">
        <v>3</v>
      </c>
      <c r="D8" s="30" t="s">
        <v>41</v>
      </c>
      <c r="E8" s="28"/>
      <c r="G8" s="28"/>
      <c r="H8" s="127" t="s">
        <v>895</v>
      </c>
      <c r="I8" s="23"/>
      <c r="J8" s="31"/>
    </row>
    <row r="9" spans="3:20" x14ac:dyDescent="0.25">
      <c r="C9" s="25" t="s">
        <v>199</v>
      </c>
      <c r="D9" s="26">
        <v>35000</v>
      </c>
      <c r="E9" s="32" t="s">
        <v>1215</v>
      </c>
      <c r="F9" s="33" t="s">
        <v>202</v>
      </c>
      <c r="G9" s="109"/>
      <c r="H9" s="124">
        <v>15</v>
      </c>
      <c r="I9" s="103"/>
      <c r="J9" s="23"/>
      <c r="K9" s="80"/>
      <c r="L9" s="25"/>
      <c r="M9" s="26"/>
      <c r="N9" s="32"/>
      <c r="O9" s="33"/>
      <c r="P9" s="32"/>
      <c r="Q9" s="33"/>
      <c r="R9" s="23"/>
      <c r="S9" s="23"/>
    </row>
    <row r="10" spans="3:20" x14ac:dyDescent="0.25">
      <c r="C10" s="25" t="s">
        <v>194</v>
      </c>
      <c r="D10" s="26">
        <v>35000</v>
      </c>
      <c r="E10" s="32" t="s">
        <v>1220</v>
      </c>
      <c r="F10" s="33" t="s">
        <v>202</v>
      </c>
      <c r="G10" s="109"/>
      <c r="H10" s="124">
        <v>12</v>
      </c>
      <c r="I10" s="23"/>
      <c r="J10" s="103"/>
      <c r="K10" s="80"/>
      <c r="L10" s="25"/>
      <c r="M10" s="26"/>
      <c r="N10" s="32"/>
      <c r="O10" s="33"/>
    </row>
    <row r="11" spans="3:20" x14ac:dyDescent="0.25">
      <c r="C11" s="25" t="s">
        <v>1027</v>
      </c>
      <c r="D11" s="26">
        <v>13700</v>
      </c>
      <c r="E11" s="32" t="s">
        <v>1217</v>
      </c>
      <c r="F11" s="33" t="s">
        <v>664</v>
      </c>
      <c r="H11" s="124">
        <v>6</v>
      </c>
      <c r="I11" s="103"/>
      <c r="J11" s="103"/>
    </row>
    <row r="12" spans="3:20" x14ac:dyDescent="0.25">
      <c r="C12" s="148" t="s">
        <v>1216</v>
      </c>
      <c r="D12" s="26">
        <v>13700</v>
      </c>
      <c r="E12" s="32" t="s">
        <v>1218</v>
      </c>
      <c r="F12" s="33" t="s">
        <v>664</v>
      </c>
      <c r="H12" s="124">
        <v>6</v>
      </c>
      <c r="I12" s="103"/>
      <c r="J12" s="103"/>
    </row>
    <row r="13" spans="3:20" x14ac:dyDescent="0.25">
      <c r="C13" s="25" t="s">
        <v>1219</v>
      </c>
      <c r="D13" s="26">
        <v>13700</v>
      </c>
      <c r="E13" s="32" t="s">
        <v>1221</v>
      </c>
      <c r="F13" s="33" t="s">
        <v>664</v>
      </c>
      <c r="H13" s="124">
        <v>1</v>
      </c>
      <c r="I13" s="103"/>
      <c r="J13" s="103"/>
    </row>
    <row r="14" spans="3:20" x14ac:dyDescent="0.25">
      <c r="C14" s="34" t="s">
        <v>7</v>
      </c>
      <c r="D14" s="45">
        <f>SUM(D9:D13)</f>
        <v>111100</v>
      </c>
      <c r="E14" s="32"/>
      <c r="F14" s="23"/>
      <c r="G14" s="23"/>
      <c r="H14" s="23"/>
      <c r="I14" s="23"/>
      <c r="J14" s="23"/>
      <c r="L14" s="25"/>
      <c r="M14" s="26"/>
      <c r="N14" s="104"/>
      <c r="O14" s="33"/>
      <c r="P14" s="32"/>
      <c r="Q14" s="33"/>
      <c r="R14" s="23"/>
      <c r="S14" s="103"/>
      <c r="T14" s="80"/>
    </row>
    <row r="15" spans="3:20" x14ac:dyDescent="0.25">
      <c r="L15" s="25"/>
      <c r="M15" s="26"/>
      <c r="N15" s="32"/>
      <c r="O15" s="33"/>
      <c r="Q15" s="33"/>
      <c r="R15" s="103"/>
      <c r="S15" s="103"/>
    </row>
    <row r="17" spans="2:15" x14ac:dyDescent="0.25">
      <c r="C17" s="23"/>
      <c r="D17" s="23"/>
      <c r="E17" s="23"/>
      <c r="F17" s="23"/>
      <c r="G17" s="35"/>
      <c r="H17" s="23"/>
      <c r="I17" s="23"/>
      <c r="J17" s="23"/>
    </row>
    <row r="18" spans="2:15" x14ac:dyDescent="0.25">
      <c r="C18" s="34" t="s">
        <v>42</v>
      </c>
      <c r="D18" s="23"/>
      <c r="E18" s="23"/>
      <c r="F18" s="23"/>
      <c r="G18" s="23"/>
      <c r="H18" s="23"/>
      <c r="I18" s="23"/>
      <c r="J18" s="23"/>
    </row>
    <row r="19" spans="2:15" x14ac:dyDescent="0.25">
      <c r="C19" s="36" t="s">
        <v>1211</v>
      </c>
      <c r="D19" s="94">
        <f>NOVIEMBRE!D84</f>
        <v>261360.5</v>
      </c>
      <c r="E19" s="26"/>
      <c r="F19" s="26"/>
      <c r="G19" s="23"/>
      <c r="H19" s="23"/>
      <c r="I19" s="23"/>
      <c r="J19" s="23"/>
    </row>
    <row r="20" spans="2:15" x14ac:dyDescent="0.25">
      <c r="B20" s="25" t="s">
        <v>43</v>
      </c>
      <c r="C20" s="36" t="s">
        <v>44</v>
      </c>
      <c r="D20" s="26">
        <f>NOVIEMBRE!D91</f>
        <v>2095</v>
      </c>
      <c r="E20" s="26"/>
      <c r="F20" s="26"/>
      <c r="G20" s="23"/>
      <c r="H20" s="23"/>
      <c r="I20" s="23"/>
      <c r="J20" s="23"/>
      <c r="K20" s="23"/>
      <c r="L20" s="23"/>
      <c r="M20" s="23"/>
      <c r="N20" s="23"/>
      <c r="O20" s="23"/>
    </row>
    <row r="21" spans="2:15" x14ac:dyDescent="0.25">
      <c r="B21" s="25" t="s">
        <v>45</v>
      </c>
      <c r="C21" s="36" t="s">
        <v>1212</v>
      </c>
      <c r="D21" s="26">
        <f>NOVIEMBRE!D85</f>
        <v>11097</v>
      </c>
      <c r="E21" s="32"/>
      <c r="F21" s="32"/>
      <c r="G21" s="23"/>
      <c r="H21" s="23"/>
      <c r="I21" s="23"/>
      <c r="J21" s="23"/>
      <c r="K21" s="23"/>
      <c r="L21" s="23"/>
      <c r="M21" s="23"/>
      <c r="N21" s="23"/>
      <c r="O21" s="23"/>
    </row>
    <row r="22" spans="2:15" x14ac:dyDescent="0.25">
      <c r="B22" s="23"/>
      <c r="C22" s="34" t="s">
        <v>7</v>
      </c>
      <c r="D22" s="46">
        <f>D19+D20-D21</f>
        <v>252358.5</v>
      </c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</row>
    <row r="24" spans="2:15" ht="16.5" x14ac:dyDescent="0.3">
      <c r="B24" s="23"/>
      <c r="C24" s="34" t="s">
        <v>46</v>
      </c>
      <c r="D24" s="46">
        <f>D22-D14</f>
        <v>141258.5</v>
      </c>
      <c r="E24" s="38"/>
      <c r="F24" s="23"/>
      <c r="G24" s="23"/>
      <c r="H24" s="23"/>
      <c r="I24" s="23"/>
      <c r="J24" s="23"/>
      <c r="K24" s="23"/>
      <c r="L24" s="23"/>
      <c r="M24" s="23"/>
      <c r="N24" s="23"/>
      <c r="O24" s="23"/>
    </row>
    <row r="25" spans="2:15" x14ac:dyDescent="0.25">
      <c r="B25" s="23"/>
      <c r="C25" s="25" t="s">
        <v>47</v>
      </c>
      <c r="D25" s="46">
        <f>+D24*0.16</f>
        <v>22601.360000000001</v>
      </c>
      <c r="E25" s="23"/>
      <c r="F25" s="32"/>
      <c r="G25" s="23"/>
      <c r="H25" s="23"/>
      <c r="I25" s="23"/>
      <c r="J25" s="23"/>
      <c r="K25" s="23"/>
      <c r="L25" s="23"/>
      <c r="M25" s="23"/>
      <c r="N25" s="23"/>
      <c r="O25" s="23"/>
    </row>
    <row r="26" spans="2:15" x14ac:dyDescent="0.25">
      <c r="B26" s="23"/>
      <c r="C26" s="25" t="s">
        <v>48</v>
      </c>
      <c r="D26" s="46">
        <f>+D24+D25</f>
        <v>163859.85999999999</v>
      </c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</row>
    <row r="27" spans="2:15" x14ac:dyDescent="0.25">
      <c r="B27" s="23"/>
      <c r="C27" s="23"/>
      <c r="D27" s="37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</row>
    <row r="28" spans="2:15" x14ac:dyDescent="0.25">
      <c r="B28" s="23"/>
      <c r="C28" s="36"/>
      <c r="D28" s="37"/>
      <c r="E28" s="26"/>
      <c r="F28" s="26"/>
      <c r="G28" s="23"/>
      <c r="H28" s="23"/>
      <c r="I28" s="23"/>
      <c r="J28" s="23"/>
      <c r="K28" s="23"/>
      <c r="L28" s="23"/>
      <c r="M28" s="23"/>
      <c r="N28" s="23"/>
      <c r="O28" s="23"/>
    </row>
    <row r="29" spans="2:15" x14ac:dyDescent="0.25">
      <c r="B29" s="23"/>
      <c r="C29" s="25" t="s">
        <v>49</v>
      </c>
      <c r="D29" s="46">
        <f>+D26+D28</f>
        <v>163859.85999999999</v>
      </c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</row>
    <row r="30" spans="2:15" x14ac:dyDescent="0.25">
      <c r="B30" s="23"/>
      <c r="C30" s="23"/>
      <c r="D30" s="37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</row>
    <row r="34" spans="2:16" x14ac:dyDescent="0.25">
      <c r="B34" s="23"/>
      <c r="C34" s="25"/>
      <c r="D34" s="26"/>
      <c r="E34" s="23"/>
      <c r="F34" s="23"/>
      <c r="G34" s="26"/>
      <c r="H34" s="23"/>
      <c r="I34" s="23"/>
      <c r="J34" s="23"/>
      <c r="K34" s="23"/>
      <c r="L34" s="23"/>
      <c r="M34" s="23"/>
      <c r="N34" s="23"/>
      <c r="O34" s="23"/>
    </row>
    <row r="35" spans="2:16" x14ac:dyDescent="0.25">
      <c r="B35" s="23"/>
      <c r="C35" s="25"/>
      <c r="D35" s="41"/>
      <c r="E35" s="25"/>
      <c r="F35" s="25"/>
      <c r="G35" s="44"/>
      <c r="H35" s="23"/>
      <c r="I35" s="23"/>
      <c r="J35" s="23"/>
      <c r="K35" s="23"/>
      <c r="L35" s="23"/>
      <c r="M35" s="23"/>
      <c r="N35" s="23"/>
      <c r="O35" s="23"/>
    </row>
    <row r="36" spans="2:16" x14ac:dyDescent="0.25">
      <c r="C36" s="25"/>
      <c r="D36" s="26"/>
      <c r="E36" s="25"/>
      <c r="F36" s="25"/>
      <c r="G36" s="44"/>
      <c r="H36" s="23"/>
      <c r="I36" s="23"/>
      <c r="J36" s="23"/>
      <c r="K36" s="23"/>
      <c r="L36" s="23"/>
      <c r="M36" s="23"/>
      <c r="N36" s="23"/>
      <c r="O36" s="23"/>
      <c r="P36" s="23"/>
    </row>
    <row r="37" spans="2:16" x14ac:dyDescent="0.25">
      <c r="C37" s="25"/>
      <c r="D37" s="41"/>
      <c r="E37" s="25"/>
      <c r="F37" s="25"/>
      <c r="G37" s="44"/>
      <c r="H37" s="23"/>
      <c r="I37" s="23"/>
      <c r="J37" s="23"/>
      <c r="K37" s="23"/>
      <c r="L37" s="23"/>
      <c r="M37" s="23"/>
      <c r="N37" s="23"/>
      <c r="O37" s="23"/>
      <c r="P37" s="23"/>
    </row>
    <row r="38" spans="2:16" x14ac:dyDescent="0.25">
      <c r="C38" s="25"/>
      <c r="D38" s="42"/>
      <c r="E38" s="42"/>
      <c r="F38" s="25"/>
      <c r="G38" s="39"/>
      <c r="H38" s="23"/>
      <c r="I38" s="23"/>
      <c r="J38" s="23"/>
      <c r="K38" s="23"/>
      <c r="L38" s="23"/>
      <c r="M38" s="23"/>
      <c r="N38" s="23"/>
      <c r="O38" s="23"/>
      <c r="P38" s="23"/>
    </row>
    <row r="39" spans="2:16" x14ac:dyDescent="0.25">
      <c r="C39" s="25"/>
      <c r="D39" s="42"/>
      <c r="E39" s="42"/>
      <c r="F39" s="25"/>
      <c r="G39" s="40"/>
      <c r="H39" s="23"/>
      <c r="I39" s="23"/>
      <c r="J39" s="23"/>
      <c r="K39" s="23"/>
      <c r="L39" s="23"/>
      <c r="M39" s="23"/>
      <c r="N39" s="23"/>
      <c r="O39" s="23"/>
      <c r="P39" s="23"/>
    </row>
    <row r="40" spans="2:16" x14ac:dyDescent="0.25">
      <c r="C40" s="25"/>
      <c r="D40" s="26"/>
      <c r="E40" s="4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</row>
  </sheetData>
  <mergeCells count="3">
    <mergeCell ref="D4:F4"/>
    <mergeCell ref="D5:F5"/>
    <mergeCell ref="D6:F6"/>
  </mergeCells>
  <pageMargins left="0.7" right="0.7" top="0.75" bottom="0.75" header="0.3" footer="0.3"/>
  <pageSetup orientation="portrait" horizontalDpi="0" verticalDpi="0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5"/>
  <sheetViews>
    <sheetView topLeftCell="A29" workbookViewId="0">
      <selection activeCell="C70" sqref="C70"/>
    </sheetView>
  </sheetViews>
  <sheetFormatPr baseColWidth="10" defaultRowHeight="15" x14ac:dyDescent="0.25"/>
  <cols>
    <col min="3" max="3" width="58.28515625" customWidth="1"/>
    <col min="4" max="4" width="11.42578125" customWidth="1"/>
  </cols>
  <sheetData>
    <row r="1" spans="1:12" x14ac:dyDescent="0.25">
      <c r="A1" s="161" t="s">
        <v>0</v>
      </c>
      <c r="B1" s="161"/>
      <c r="C1" s="161"/>
      <c r="D1" s="161"/>
      <c r="E1" s="161"/>
    </row>
    <row r="2" spans="1:12" x14ac:dyDescent="0.25">
      <c r="A2" s="161" t="s">
        <v>1226</v>
      </c>
      <c r="B2" s="161"/>
      <c r="C2" s="161"/>
      <c r="D2" s="161"/>
      <c r="E2" s="161"/>
    </row>
    <row r="3" spans="1:12" x14ac:dyDescent="0.25">
      <c r="A3" s="10"/>
      <c r="B3" s="11"/>
      <c r="C3" s="7"/>
      <c r="D3" s="11"/>
      <c r="E3" s="7"/>
    </row>
    <row r="4" spans="1:12" x14ac:dyDescent="0.25">
      <c r="A4" s="61"/>
      <c r="B4" s="11"/>
      <c r="C4" s="7"/>
      <c r="D4" s="11"/>
      <c r="E4" s="7"/>
    </row>
    <row r="5" spans="1:12" x14ac:dyDescent="0.25">
      <c r="A5" s="12" t="s">
        <v>1</v>
      </c>
      <c r="B5" s="13" t="s">
        <v>2</v>
      </c>
      <c r="C5" s="13" t="s">
        <v>3</v>
      </c>
      <c r="D5" s="14" t="s">
        <v>4</v>
      </c>
      <c r="E5" s="15" t="s">
        <v>5</v>
      </c>
      <c r="F5" s="13" t="s">
        <v>6</v>
      </c>
      <c r="G5" s="13" t="s">
        <v>989</v>
      </c>
    </row>
    <row r="6" spans="1:12" s="16" customFormat="1" x14ac:dyDescent="0.25">
      <c r="A6" s="17">
        <v>16</v>
      </c>
      <c r="B6" s="18">
        <v>43070</v>
      </c>
      <c r="C6" s="19" t="s">
        <v>1240</v>
      </c>
      <c r="D6" s="111">
        <v>5400</v>
      </c>
      <c r="E6" s="19" t="s">
        <v>8</v>
      </c>
      <c r="F6" s="20">
        <v>715</v>
      </c>
      <c r="I6" s="16" t="s">
        <v>442</v>
      </c>
      <c r="J6" s="16" t="s">
        <v>1274</v>
      </c>
      <c r="K6" s="16" t="s">
        <v>837</v>
      </c>
      <c r="L6" s="16" t="s">
        <v>568</v>
      </c>
    </row>
    <row r="7" spans="1:12" s="16" customFormat="1" x14ac:dyDescent="0.25">
      <c r="A7" s="17">
        <v>30</v>
      </c>
      <c r="B7" s="18">
        <v>43073</v>
      </c>
      <c r="C7" s="19" t="s">
        <v>1229</v>
      </c>
      <c r="D7" s="111">
        <v>5052.5</v>
      </c>
      <c r="E7" s="19" t="s">
        <v>8</v>
      </c>
      <c r="F7" s="20">
        <v>715</v>
      </c>
      <c r="G7" s="21" t="s">
        <v>1263</v>
      </c>
      <c r="I7" s="16" t="s">
        <v>253</v>
      </c>
      <c r="J7" s="16" t="s">
        <v>376</v>
      </c>
      <c r="K7" s="16" t="s">
        <v>14</v>
      </c>
      <c r="L7" s="16" t="s">
        <v>377</v>
      </c>
    </row>
    <row r="8" spans="1:12" s="16" customFormat="1" x14ac:dyDescent="0.25">
      <c r="A8" s="17">
        <v>29</v>
      </c>
      <c r="B8" s="18">
        <v>43073</v>
      </c>
      <c r="C8" s="19" t="s">
        <v>1230</v>
      </c>
      <c r="D8" s="111">
        <v>3243</v>
      </c>
      <c r="E8" s="19" t="s">
        <v>8</v>
      </c>
      <c r="F8" s="20">
        <v>715</v>
      </c>
      <c r="G8" s="21" t="s">
        <v>1264</v>
      </c>
      <c r="I8" s="16" t="s">
        <v>253</v>
      </c>
      <c r="J8" s="16" t="s">
        <v>638</v>
      </c>
      <c r="K8" s="16" t="s">
        <v>637</v>
      </c>
      <c r="L8" s="16" t="s">
        <v>639</v>
      </c>
    </row>
    <row r="9" spans="1:12" s="16" customFormat="1" x14ac:dyDescent="0.25">
      <c r="A9" s="17">
        <v>48</v>
      </c>
      <c r="B9" s="18">
        <v>43073</v>
      </c>
      <c r="C9" s="19" t="s">
        <v>1231</v>
      </c>
      <c r="D9" s="111">
        <v>3243</v>
      </c>
      <c r="E9" s="19" t="s">
        <v>8</v>
      </c>
      <c r="F9" s="20">
        <v>715</v>
      </c>
      <c r="G9" s="21" t="s">
        <v>1265</v>
      </c>
      <c r="I9" s="16" t="s">
        <v>442</v>
      </c>
      <c r="J9" s="16" t="s">
        <v>430</v>
      </c>
      <c r="K9" s="16" t="s">
        <v>545</v>
      </c>
      <c r="L9" s="16" t="s">
        <v>546</v>
      </c>
    </row>
    <row r="10" spans="1:12" s="16" customFormat="1" x14ac:dyDescent="0.25">
      <c r="A10" s="17">
        <v>69</v>
      </c>
      <c r="B10" s="18">
        <v>43074</v>
      </c>
      <c r="C10" s="19" t="s">
        <v>1227</v>
      </c>
      <c r="D10" s="111">
        <v>3243</v>
      </c>
      <c r="E10" s="19" t="s">
        <v>8</v>
      </c>
      <c r="F10" s="20">
        <v>715</v>
      </c>
      <c r="G10" s="21" t="s">
        <v>1261</v>
      </c>
      <c r="I10" s="16" t="s">
        <v>1159</v>
      </c>
      <c r="J10" s="16" t="s">
        <v>100</v>
      </c>
      <c r="K10" s="16" t="s">
        <v>22</v>
      </c>
      <c r="L10" s="16" t="s">
        <v>1275</v>
      </c>
    </row>
    <row r="11" spans="1:12" s="16" customFormat="1" x14ac:dyDescent="0.25">
      <c r="A11" s="17">
        <v>68</v>
      </c>
      <c r="B11" s="18">
        <v>43074</v>
      </c>
      <c r="C11" s="19" t="s">
        <v>1228</v>
      </c>
      <c r="D11" s="111">
        <v>3243</v>
      </c>
      <c r="E11" s="19" t="s">
        <v>8</v>
      </c>
      <c r="F11" s="20">
        <v>715</v>
      </c>
      <c r="G11" s="21" t="s">
        <v>1262</v>
      </c>
      <c r="I11" s="16" t="s">
        <v>1159</v>
      </c>
      <c r="J11" s="16" t="s">
        <v>87</v>
      </c>
      <c r="K11" s="16" t="s">
        <v>88</v>
      </c>
      <c r="L11" s="16" t="s">
        <v>189</v>
      </c>
    </row>
    <row r="12" spans="1:12" s="16" customFormat="1" x14ac:dyDescent="0.25">
      <c r="A12" s="17">
        <v>64</v>
      </c>
      <c r="B12" s="18">
        <v>43074</v>
      </c>
      <c r="C12" s="19" t="s">
        <v>1241</v>
      </c>
      <c r="D12" s="111">
        <v>5052.5</v>
      </c>
      <c r="E12" s="19" t="s">
        <v>8</v>
      </c>
      <c r="F12" s="20">
        <v>715</v>
      </c>
      <c r="I12" s="16" t="s">
        <v>1157</v>
      </c>
      <c r="J12" s="16" t="s">
        <v>1011</v>
      </c>
      <c r="K12" s="16" t="s">
        <v>1012</v>
      </c>
      <c r="L12" s="16" t="s">
        <v>1013</v>
      </c>
    </row>
    <row r="13" spans="1:12" s="16" customFormat="1" x14ac:dyDescent="0.25">
      <c r="A13" s="17">
        <v>102</v>
      </c>
      <c r="B13" s="18">
        <v>43075</v>
      </c>
      <c r="C13" s="19" t="s">
        <v>1242</v>
      </c>
      <c r="D13" s="111">
        <v>1000</v>
      </c>
      <c r="E13" s="19" t="s">
        <v>8</v>
      </c>
      <c r="F13" s="20">
        <v>715</v>
      </c>
      <c r="I13" s="16" t="s">
        <v>1157</v>
      </c>
      <c r="J13" s="16" t="s">
        <v>877</v>
      </c>
      <c r="K13" s="16" t="s">
        <v>878</v>
      </c>
      <c r="L13" s="16" t="s">
        <v>375</v>
      </c>
    </row>
    <row r="14" spans="1:12" s="16" customFormat="1" x14ac:dyDescent="0.25">
      <c r="A14" s="17">
        <v>126</v>
      </c>
      <c r="B14" s="18">
        <v>43076</v>
      </c>
      <c r="C14" s="19" t="s">
        <v>1237</v>
      </c>
      <c r="D14" s="111">
        <v>5375</v>
      </c>
      <c r="E14" s="19" t="s">
        <v>8</v>
      </c>
      <c r="F14" s="20">
        <v>715</v>
      </c>
      <c r="G14" s="21" t="s">
        <v>1271</v>
      </c>
      <c r="I14" s="16" t="s">
        <v>1157</v>
      </c>
      <c r="J14" s="16" t="s">
        <v>1016</v>
      </c>
      <c r="K14" s="16" t="s">
        <v>1015</v>
      </c>
      <c r="L14" s="16" t="s">
        <v>1017</v>
      </c>
    </row>
    <row r="15" spans="1:12" s="16" customFormat="1" x14ac:dyDescent="0.25">
      <c r="A15" s="17">
        <v>151</v>
      </c>
      <c r="B15" s="18">
        <v>43076</v>
      </c>
      <c r="C15" s="19" t="s">
        <v>1243</v>
      </c>
      <c r="D15" s="111">
        <v>2900</v>
      </c>
      <c r="E15" s="19" t="s">
        <v>8</v>
      </c>
      <c r="F15" s="20">
        <v>715</v>
      </c>
      <c r="I15" s="16" t="s">
        <v>1159</v>
      </c>
      <c r="J15" s="16" t="s">
        <v>12</v>
      </c>
      <c r="K15" s="16" t="s">
        <v>77</v>
      </c>
      <c r="L15" s="16" t="s">
        <v>272</v>
      </c>
    </row>
    <row r="16" spans="1:12" s="16" customFormat="1" x14ac:dyDescent="0.25">
      <c r="A16" s="17">
        <v>177</v>
      </c>
      <c r="B16" s="18">
        <v>43077</v>
      </c>
      <c r="C16" s="19" t="s">
        <v>1232</v>
      </c>
      <c r="D16" s="111">
        <v>3772.5</v>
      </c>
      <c r="E16" s="19" t="s">
        <v>8</v>
      </c>
      <c r="F16" s="20">
        <v>715</v>
      </c>
      <c r="G16" s="21" t="s">
        <v>1266</v>
      </c>
      <c r="I16" s="16" t="s">
        <v>1157</v>
      </c>
      <c r="J16" s="16" t="s">
        <v>1183</v>
      </c>
      <c r="K16" s="16" t="s">
        <v>1184</v>
      </c>
      <c r="L16" s="16" t="s">
        <v>1276</v>
      </c>
    </row>
    <row r="17" spans="1:12" s="16" customFormat="1" x14ac:dyDescent="0.25">
      <c r="A17" s="17">
        <v>158</v>
      </c>
      <c r="B17" s="18">
        <v>43077</v>
      </c>
      <c r="C17" s="19" t="s">
        <v>1236</v>
      </c>
      <c r="D17" s="111">
        <v>1505</v>
      </c>
      <c r="E17" s="19" t="s">
        <v>8</v>
      </c>
      <c r="F17" s="20">
        <v>715</v>
      </c>
      <c r="G17" s="21" t="s">
        <v>1270</v>
      </c>
      <c r="I17" s="16" t="s">
        <v>1157</v>
      </c>
      <c r="J17" s="16" t="s">
        <v>34</v>
      </c>
      <c r="K17" s="16" t="s">
        <v>831</v>
      </c>
      <c r="L17" s="16" t="s">
        <v>832</v>
      </c>
    </row>
    <row r="18" spans="1:12" s="16" customFormat="1" x14ac:dyDescent="0.25">
      <c r="A18" s="17">
        <v>188</v>
      </c>
      <c r="B18" s="18">
        <v>43077</v>
      </c>
      <c r="C18" s="19" t="s">
        <v>1238</v>
      </c>
      <c r="D18" s="111">
        <v>7717.5</v>
      </c>
      <c r="E18" s="19" t="s">
        <v>8</v>
      </c>
      <c r="F18" s="20">
        <v>715</v>
      </c>
      <c r="G18" s="21" t="s">
        <v>1272</v>
      </c>
      <c r="I18" s="16" t="s">
        <v>1159</v>
      </c>
      <c r="J18" s="16" t="s">
        <v>14</v>
      </c>
      <c r="K18" s="16" t="s">
        <v>54</v>
      </c>
      <c r="L18" s="16" t="s">
        <v>547</v>
      </c>
    </row>
    <row r="19" spans="1:12" s="16" customFormat="1" x14ac:dyDescent="0.25">
      <c r="A19" s="17">
        <v>176</v>
      </c>
      <c r="B19" s="18">
        <v>43077</v>
      </c>
      <c r="C19" s="19" t="s">
        <v>1244</v>
      </c>
      <c r="D19" s="111">
        <v>1000</v>
      </c>
      <c r="E19" s="19" t="s">
        <v>8</v>
      </c>
      <c r="F19" s="20">
        <v>715</v>
      </c>
      <c r="I19" s="16" t="s">
        <v>1157</v>
      </c>
      <c r="J19" s="16" t="s">
        <v>862</v>
      </c>
      <c r="K19" s="16" t="s">
        <v>430</v>
      </c>
      <c r="L19" s="16" t="s">
        <v>19</v>
      </c>
    </row>
    <row r="20" spans="1:12" x14ac:dyDescent="0.25">
      <c r="A20" s="1">
        <v>190</v>
      </c>
      <c r="B20" s="2">
        <v>43077</v>
      </c>
      <c r="C20" s="3" t="s">
        <v>1245</v>
      </c>
      <c r="D20" s="110">
        <v>1600</v>
      </c>
      <c r="E20" s="3" t="s">
        <v>8</v>
      </c>
      <c r="F20" s="4">
        <v>715</v>
      </c>
    </row>
    <row r="21" spans="1:12" s="16" customFormat="1" x14ac:dyDescent="0.25">
      <c r="A21" s="17">
        <v>245</v>
      </c>
      <c r="B21" s="18">
        <v>43080</v>
      </c>
      <c r="C21" s="19" t="s">
        <v>1233</v>
      </c>
      <c r="D21" s="111">
        <v>500</v>
      </c>
      <c r="E21" s="19" t="s">
        <v>8</v>
      </c>
      <c r="F21" s="20">
        <v>715</v>
      </c>
      <c r="G21" s="21" t="s">
        <v>1267</v>
      </c>
      <c r="I21" s="16" t="s">
        <v>1157</v>
      </c>
      <c r="J21" s="16" t="s">
        <v>825</v>
      </c>
      <c r="K21" s="16" t="s">
        <v>826</v>
      </c>
      <c r="L21" s="16" t="s">
        <v>827</v>
      </c>
    </row>
    <row r="22" spans="1:12" s="16" customFormat="1" x14ac:dyDescent="0.25">
      <c r="A22" s="17">
        <v>207</v>
      </c>
      <c r="B22" s="18">
        <v>43080</v>
      </c>
      <c r="C22" s="19" t="s">
        <v>1234</v>
      </c>
      <c r="D22" s="111">
        <v>3450</v>
      </c>
      <c r="E22" s="19" t="s">
        <v>8</v>
      </c>
      <c r="F22" s="20">
        <v>715</v>
      </c>
      <c r="G22" s="21" t="s">
        <v>1268</v>
      </c>
      <c r="I22" s="16" t="s">
        <v>1157</v>
      </c>
      <c r="J22" s="16" t="s">
        <v>430</v>
      </c>
      <c r="K22" s="16" t="s">
        <v>29</v>
      </c>
      <c r="L22" s="16" t="s">
        <v>834</v>
      </c>
    </row>
    <row r="23" spans="1:12" s="16" customFormat="1" x14ac:dyDescent="0.25">
      <c r="A23" s="17">
        <v>223</v>
      </c>
      <c r="B23" s="18">
        <v>43080</v>
      </c>
      <c r="C23" s="19" t="s">
        <v>1235</v>
      </c>
      <c r="D23" s="111">
        <v>1000</v>
      </c>
      <c r="E23" s="19" t="s">
        <v>8</v>
      </c>
      <c r="F23" s="20">
        <v>715</v>
      </c>
      <c r="G23" s="21" t="s">
        <v>1269</v>
      </c>
      <c r="I23" s="16" t="s">
        <v>1157</v>
      </c>
      <c r="J23" s="16" t="s">
        <v>828</v>
      </c>
      <c r="K23" s="16" t="s">
        <v>829</v>
      </c>
      <c r="L23" s="16" t="s">
        <v>830</v>
      </c>
    </row>
    <row r="24" spans="1:12" s="16" customFormat="1" x14ac:dyDescent="0.25">
      <c r="A24" s="17">
        <v>221</v>
      </c>
      <c r="B24" s="18">
        <v>43080</v>
      </c>
      <c r="C24" s="19" t="s">
        <v>1246</v>
      </c>
      <c r="D24" s="111">
        <v>5375</v>
      </c>
      <c r="E24" s="19" t="s">
        <v>8</v>
      </c>
      <c r="F24" s="20">
        <v>715</v>
      </c>
      <c r="I24" s="16" t="s">
        <v>1157</v>
      </c>
      <c r="J24" s="16" t="s">
        <v>34</v>
      </c>
      <c r="K24" s="16" t="s">
        <v>1008</v>
      </c>
      <c r="L24" s="16" t="s">
        <v>71</v>
      </c>
    </row>
    <row r="25" spans="1:12" s="16" customFormat="1" x14ac:dyDescent="0.25">
      <c r="A25" s="17">
        <v>222</v>
      </c>
      <c r="B25" s="18">
        <v>43080</v>
      </c>
      <c r="C25" s="19" t="s">
        <v>1247</v>
      </c>
      <c r="D25" s="111">
        <v>1000</v>
      </c>
      <c r="E25" s="19" t="s">
        <v>8</v>
      </c>
      <c r="F25" s="20">
        <v>715</v>
      </c>
      <c r="I25" s="16" t="s">
        <v>1157</v>
      </c>
      <c r="J25" s="16" t="s">
        <v>991</v>
      </c>
      <c r="K25" s="16" t="s">
        <v>34</v>
      </c>
      <c r="L25" s="16" t="s">
        <v>992</v>
      </c>
    </row>
    <row r="26" spans="1:12" s="16" customFormat="1" x14ac:dyDescent="0.25">
      <c r="A26" s="17">
        <v>253</v>
      </c>
      <c r="B26" s="18">
        <v>43080</v>
      </c>
      <c r="C26" s="19" t="s">
        <v>1248</v>
      </c>
      <c r="D26" s="111">
        <v>1000</v>
      </c>
      <c r="E26" s="19" t="s">
        <v>8</v>
      </c>
      <c r="F26" s="20">
        <v>715</v>
      </c>
      <c r="I26" s="16" t="s">
        <v>1157</v>
      </c>
      <c r="J26" s="16" t="s">
        <v>17</v>
      </c>
      <c r="K26" s="16" t="s">
        <v>100</v>
      </c>
      <c r="L26" s="16" t="s">
        <v>1277</v>
      </c>
    </row>
    <row r="27" spans="1:12" s="16" customFormat="1" x14ac:dyDescent="0.25">
      <c r="A27" s="17">
        <v>254</v>
      </c>
      <c r="B27" s="18">
        <v>43080</v>
      </c>
      <c r="C27" s="19" t="s">
        <v>1249</v>
      </c>
      <c r="D27" s="111">
        <v>1000</v>
      </c>
      <c r="E27" s="19" t="s">
        <v>8</v>
      </c>
      <c r="F27" s="20">
        <v>715</v>
      </c>
      <c r="I27" s="16" t="s">
        <v>1157</v>
      </c>
      <c r="J27" s="16" t="s">
        <v>995</v>
      </c>
      <c r="K27" s="16" t="s">
        <v>858</v>
      </c>
      <c r="L27" s="16" t="s">
        <v>182</v>
      </c>
    </row>
    <row r="28" spans="1:12" s="16" customFormat="1" x14ac:dyDescent="0.25">
      <c r="A28" s="17">
        <v>293</v>
      </c>
      <c r="B28" s="18">
        <v>43082</v>
      </c>
      <c r="C28" s="19" t="s">
        <v>1239</v>
      </c>
      <c r="D28" s="111">
        <v>6900</v>
      </c>
      <c r="E28" s="19" t="s">
        <v>8</v>
      </c>
      <c r="F28" s="20">
        <v>715</v>
      </c>
      <c r="G28" s="21" t="s">
        <v>1273</v>
      </c>
      <c r="I28" s="16" t="s">
        <v>442</v>
      </c>
      <c r="J28" s="16" t="s">
        <v>1278</v>
      </c>
    </row>
    <row r="29" spans="1:12" s="16" customFormat="1" x14ac:dyDescent="0.25">
      <c r="A29" s="17">
        <v>294</v>
      </c>
      <c r="B29" s="18">
        <v>43082</v>
      </c>
      <c r="C29" s="19" t="s">
        <v>1250</v>
      </c>
      <c r="D29" s="111">
        <v>3450</v>
      </c>
      <c r="E29" s="19" t="s">
        <v>8</v>
      </c>
      <c r="F29" s="20">
        <v>715</v>
      </c>
      <c r="I29" s="16" t="s">
        <v>442</v>
      </c>
      <c r="J29" s="16" t="s">
        <v>66</v>
      </c>
      <c r="K29" s="16" t="s">
        <v>1186</v>
      </c>
      <c r="L29" s="16" t="s">
        <v>565</v>
      </c>
    </row>
    <row r="30" spans="1:12" s="16" customFormat="1" x14ac:dyDescent="0.25">
      <c r="A30" s="17">
        <v>297</v>
      </c>
      <c r="B30" s="18">
        <v>43082</v>
      </c>
      <c r="C30" s="19" t="s">
        <v>1251</v>
      </c>
      <c r="D30" s="111">
        <v>1000</v>
      </c>
      <c r="E30" s="19" t="s">
        <v>8</v>
      </c>
      <c r="F30" s="20">
        <v>715</v>
      </c>
      <c r="I30" s="16" t="s">
        <v>1157</v>
      </c>
      <c r="J30" s="16" t="s">
        <v>59</v>
      </c>
      <c r="K30" s="16" t="s">
        <v>346</v>
      </c>
      <c r="L30" s="16" t="s">
        <v>852</v>
      </c>
    </row>
    <row r="31" spans="1:12" s="16" customFormat="1" x14ac:dyDescent="0.25">
      <c r="A31" s="17">
        <v>298</v>
      </c>
      <c r="B31" s="18">
        <v>43082</v>
      </c>
      <c r="C31" s="19" t="s">
        <v>1252</v>
      </c>
      <c r="D31" s="111">
        <v>1000</v>
      </c>
      <c r="E31" s="19" t="s">
        <v>8</v>
      </c>
      <c r="F31" s="20">
        <v>715</v>
      </c>
      <c r="I31" s="16" t="s">
        <v>1157</v>
      </c>
      <c r="J31" s="16" t="s">
        <v>854</v>
      </c>
      <c r="K31" s="16" t="s">
        <v>855</v>
      </c>
      <c r="L31" s="16" t="s">
        <v>856</v>
      </c>
    </row>
    <row r="32" spans="1:12" s="16" customFormat="1" x14ac:dyDescent="0.25">
      <c r="A32" s="17">
        <v>299</v>
      </c>
      <c r="B32" s="18">
        <v>43082</v>
      </c>
      <c r="C32" s="19" t="s">
        <v>1253</v>
      </c>
      <c r="D32" s="111">
        <v>1000</v>
      </c>
      <c r="E32" s="19" t="s">
        <v>8</v>
      </c>
      <c r="F32" s="20">
        <v>715</v>
      </c>
      <c r="I32" s="16" t="s">
        <v>1157</v>
      </c>
      <c r="J32" s="16" t="s">
        <v>59</v>
      </c>
      <c r="K32" s="16" t="s">
        <v>851</v>
      </c>
      <c r="L32" s="16" t="s">
        <v>852</v>
      </c>
    </row>
    <row r="33" spans="1:12" s="16" customFormat="1" x14ac:dyDescent="0.25">
      <c r="A33" s="17">
        <v>306</v>
      </c>
      <c r="B33" s="18">
        <v>43082</v>
      </c>
      <c r="C33" s="19" t="s">
        <v>1254</v>
      </c>
      <c r="D33" s="111">
        <v>1000</v>
      </c>
      <c r="E33" s="19" t="s">
        <v>8</v>
      </c>
      <c r="F33" s="20">
        <v>715</v>
      </c>
      <c r="I33" s="16" t="s">
        <v>1157</v>
      </c>
      <c r="J33" s="16" t="s">
        <v>864</v>
      </c>
      <c r="K33" s="16" t="s">
        <v>865</v>
      </c>
      <c r="L33" s="16" t="s">
        <v>866</v>
      </c>
    </row>
    <row r="34" spans="1:12" s="16" customFormat="1" x14ac:dyDescent="0.25">
      <c r="A34" s="17">
        <v>328</v>
      </c>
      <c r="B34" s="18">
        <v>43083</v>
      </c>
      <c r="C34" s="19" t="s">
        <v>1255</v>
      </c>
      <c r="D34" s="111">
        <v>1000</v>
      </c>
      <c r="E34" s="19" t="s">
        <v>8</v>
      </c>
      <c r="F34" s="20">
        <v>715</v>
      </c>
      <c r="I34" s="16" t="s">
        <v>1157</v>
      </c>
      <c r="J34" s="16" t="s">
        <v>879</v>
      </c>
      <c r="K34" s="16" t="s">
        <v>880</v>
      </c>
      <c r="L34" s="16" t="s">
        <v>1030</v>
      </c>
    </row>
    <row r="35" spans="1:12" s="16" customFormat="1" x14ac:dyDescent="0.25">
      <c r="A35" s="17">
        <v>329</v>
      </c>
      <c r="B35" s="18">
        <v>43083</v>
      </c>
      <c r="C35" s="19" t="s">
        <v>1256</v>
      </c>
      <c r="D35" s="111">
        <v>2000</v>
      </c>
      <c r="E35" s="19" t="s">
        <v>8</v>
      </c>
      <c r="F35" s="20">
        <v>715</v>
      </c>
      <c r="I35" s="16" t="s">
        <v>1157</v>
      </c>
      <c r="J35" s="16" t="s">
        <v>860</v>
      </c>
      <c r="K35" s="16" t="s">
        <v>17</v>
      </c>
      <c r="L35" s="16" t="s">
        <v>861</v>
      </c>
    </row>
    <row r="36" spans="1:12" s="16" customFormat="1" x14ac:dyDescent="0.25">
      <c r="A36" s="17">
        <v>330</v>
      </c>
      <c r="B36" s="18">
        <v>43083</v>
      </c>
      <c r="C36" s="19" t="s">
        <v>1257</v>
      </c>
      <c r="D36" s="111">
        <v>3450</v>
      </c>
      <c r="E36" s="19" t="s">
        <v>8</v>
      </c>
      <c r="F36" s="20">
        <v>715</v>
      </c>
      <c r="I36" s="16" t="s">
        <v>253</v>
      </c>
      <c r="J36" s="16" t="s">
        <v>254</v>
      </c>
      <c r="K36" s="16" t="s">
        <v>73</v>
      </c>
      <c r="L36" s="16" t="s">
        <v>255</v>
      </c>
    </row>
    <row r="37" spans="1:12" s="16" customFormat="1" x14ac:dyDescent="0.25">
      <c r="A37" s="17">
        <v>332</v>
      </c>
      <c r="B37" s="18">
        <v>43083</v>
      </c>
      <c r="C37" s="19" t="s">
        <v>1258</v>
      </c>
      <c r="D37" s="111">
        <v>287</v>
      </c>
      <c r="E37" s="19" t="s">
        <v>8</v>
      </c>
      <c r="F37" s="20">
        <v>715</v>
      </c>
      <c r="I37" s="16" t="s">
        <v>1157</v>
      </c>
      <c r="J37" s="16" t="s">
        <v>66</v>
      </c>
      <c r="K37" s="16" t="s">
        <v>54</v>
      </c>
      <c r="L37" s="16" t="s">
        <v>881</v>
      </c>
    </row>
    <row r="38" spans="1:12" s="16" customFormat="1" x14ac:dyDescent="0.25">
      <c r="A38" s="17">
        <v>367</v>
      </c>
      <c r="B38" s="18">
        <v>43089</v>
      </c>
      <c r="C38" s="19" t="s">
        <v>1259</v>
      </c>
      <c r="D38" s="111">
        <v>7867.5</v>
      </c>
      <c r="E38" s="19" t="s">
        <v>8</v>
      </c>
      <c r="F38" s="20">
        <v>715</v>
      </c>
      <c r="I38" s="16" t="s">
        <v>253</v>
      </c>
      <c r="J38" s="16" t="s">
        <v>66</v>
      </c>
      <c r="K38" s="16" t="s">
        <v>1279</v>
      </c>
      <c r="L38" s="16" t="s">
        <v>1280</v>
      </c>
    </row>
    <row r="39" spans="1:12" s="16" customFormat="1" x14ac:dyDescent="0.25">
      <c r="A39" s="17">
        <v>376</v>
      </c>
      <c r="B39" s="18">
        <v>43091</v>
      </c>
      <c r="C39" s="19" t="s">
        <v>1260</v>
      </c>
      <c r="D39" s="111">
        <v>1000</v>
      </c>
      <c r="E39" s="19" t="s">
        <v>8</v>
      </c>
      <c r="F39" s="20">
        <v>715</v>
      </c>
      <c r="I39" s="16" t="s">
        <v>1157</v>
      </c>
      <c r="J39" s="16" t="s">
        <v>1004</v>
      </c>
      <c r="K39" s="16" t="s">
        <v>1005</v>
      </c>
      <c r="L39" s="16" t="s">
        <v>1006</v>
      </c>
    </row>
    <row r="40" spans="1:12" x14ac:dyDescent="0.25">
      <c r="A40" s="1"/>
      <c r="B40" s="2"/>
      <c r="C40" s="5" t="s">
        <v>7</v>
      </c>
      <c r="D40" s="49">
        <f>SUM(D6:D39)</f>
        <v>96626.5</v>
      </c>
      <c r="E40" s="3"/>
    </row>
    <row r="41" spans="1:12" x14ac:dyDescent="0.25">
      <c r="C41" s="3" t="s">
        <v>1470</v>
      </c>
      <c r="D41" s="121">
        <f>D57</f>
        <v>46088.2</v>
      </c>
    </row>
    <row r="42" spans="1:12" x14ac:dyDescent="0.25">
      <c r="C42" s="3" t="s">
        <v>1471</v>
      </c>
      <c r="D42" s="157">
        <f>D65</f>
        <v>8043</v>
      </c>
    </row>
    <row r="43" spans="1:12" x14ac:dyDescent="0.25">
      <c r="C43" s="108" t="s">
        <v>1457</v>
      </c>
      <c r="D43" s="156">
        <f>SUM(D40:D42)</f>
        <v>150757.70000000001</v>
      </c>
    </row>
    <row r="45" spans="1:12" x14ac:dyDescent="0.25">
      <c r="C45" s="61" t="s">
        <v>44</v>
      </c>
    </row>
    <row r="46" spans="1:12" x14ac:dyDescent="0.25">
      <c r="B46" s="80">
        <v>43070</v>
      </c>
      <c r="C46" s="150" t="s">
        <v>1467</v>
      </c>
      <c r="D46" s="120">
        <v>3200</v>
      </c>
    </row>
    <row r="47" spans="1:12" x14ac:dyDescent="0.25">
      <c r="B47" s="80">
        <v>43077</v>
      </c>
      <c r="C47" s="150" t="s">
        <v>1450</v>
      </c>
      <c r="D47" s="120">
        <v>18833.2</v>
      </c>
    </row>
    <row r="48" spans="1:12" x14ac:dyDescent="0.25">
      <c r="B48" s="80">
        <v>43077</v>
      </c>
      <c r="C48" s="150" t="s">
        <v>1461</v>
      </c>
      <c r="D48" s="120">
        <v>1500</v>
      </c>
    </row>
    <row r="49" spans="2:4" x14ac:dyDescent="0.25">
      <c r="B49" s="80">
        <v>43080</v>
      </c>
      <c r="C49" t="s">
        <v>1449</v>
      </c>
      <c r="D49" s="120">
        <v>3450</v>
      </c>
    </row>
    <row r="50" spans="2:4" x14ac:dyDescent="0.25">
      <c r="B50" s="80">
        <v>43081</v>
      </c>
      <c r="C50" t="s">
        <v>1451</v>
      </c>
      <c r="D50" s="151">
        <v>495</v>
      </c>
    </row>
    <row r="51" spans="2:4" x14ac:dyDescent="0.25">
      <c r="B51" s="80">
        <v>43082</v>
      </c>
      <c r="C51" t="s">
        <v>1452</v>
      </c>
      <c r="D51" s="151">
        <v>1000</v>
      </c>
    </row>
    <row r="52" spans="2:4" x14ac:dyDescent="0.25">
      <c r="B52" s="80">
        <v>43082</v>
      </c>
      <c r="C52" t="s">
        <v>1453</v>
      </c>
      <c r="D52" s="152">
        <v>1000</v>
      </c>
    </row>
    <row r="53" spans="2:4" x14ac:dyDescent="0.25">
      <c r="B53" s="80">
        <v>43087</v>
      </c>
      <c r="C53" s="150" t="s">
        <v>1468</v>
      </c>
      <c r="D53" s="152">
        <v>3450</v>
      </c>
    </row>
    <row r="54" spans="2:4" x14ac:dyDescent="0.25">
      <c r="B54" s="80">
        <v>43089</v>
      </c>
      <c r="C54" t="s">
        <v>1465</v>
      </c>
      <c r="D54" s="152">
        <v>4780</v>
      </c>
    </row>
    <row r="55" spans="2:4" x14ac:dyDescent="0.25">
      <c r="B55" s="80">
        <v>43089</v>
      </c>
      <c r="C55" t="s">
        <v>1464</v>
      </c>
      <c r="D55" s="152">
        <v>4780</v>
      </c>
    </row>
    <row r="56" spans="2:4" x14ac:dyDescent="0.25">
      <c r="B56" s="80">
        <v>43098</v>
      </c>
      <c r="C56" t="s">
        <v>1454</v>
      </c>
      <c r="D56" s="153">
        <v>3600</v>
      </c>
    </row>
    <row r="57" spans="2:4" x14ac:dyDescent="0.25">
      <c r="C57" s="154" t="s">
        <v>7</v>
      </c>
      <c r="D57" s="155">
        <f>SUM(D46:D56)</f>
        <v>46088.2</v>
      </c>
    </row>
    <row r="61" spans="2:4" x14ac:dyDescent="0.25">
      <c r="C61" s="61" t="s">
        <v>1469</v>
      </c>
    </row>
    <row r="62" spans="2:4" x14ac:dyDescent="0.25">
      <c r="B62" s="80">
        <v>43039</v>
      </c>
      <c r="C62" t="s">
        <v>1455</v>
      </c>
      <c r="D62" s="152">
        <v>3200</v>
      </c>
    </row>
    <row r="63" spans="2:4" x14ac:dyDescent="0.25">
      <c r="B63" s="80">
        <v>43042</v>
      </c>
      <c r="C63" t="s">
        <v>1456</v>
      </c>
      <c r="D63" s="152">
        <v>1600</v>
      </c>
    </row>
    <row r="64" spans="2:4" x14ac:dyDescent="0.25">
      <c r="B64" s="80">
        <v>43042</v>
      </c>
      <c r="C64" t="s">
        <v>1466</v>
      </c>
      <c r="D64" s="153">
        <v>3243</v>
      </c>
    </row>
    <row r="65" spans="3:4" x14ac:dyDescent="0.25">
      <c r="C65" s="154" t="s">
        <v>7</v>
      </c>
      <c r="D65" s="155">
        <f>SUM(D62:D64)</f>
        <v>8043</v>
      </c>
    </row>
  </sheetData>
  <sortState ref="A6:G39">
    <sortCondition ref="B6:B39"/>
  </sortState>
  <mergeCells count="2">
    <mergeCell ref="A1:E1"/>
    <mergeCell ref="A2:E2"/>
  </mergeCells>
  <pageMargins left="0.7" right="0.7" top="0.75" bottom="0.75" header="0.3" footer="0.3"/>
  <pageSetup orientation="portrait" horizontalDpi="0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T39"/>
  <sheetViews>
    <sheetView tabSelected="1" topLeftCell="A2" workbookViewId="0">
      <selection activeCell="E15" sqref="E15"/>
    </sheetView>
  </sheetViews>
  <sheetFormatPr baseColWidth="10" defaultRowHeight="15" x14ac:dyDescent="0.25"/>
  <cols>
    <col min="3" max="3" width="36" customWidth="1"/>
    <col min="4" max="4" width="11.5703125" bestFit="1" customWidth="1"/>
    <col min="5" max="5" width="24.28515625" bestFit="1" customWidth="1"/>
    <col min="7" max="7" width="14.28515625" customWidth="1"/>
  </cols>
  <sheetData>
    <row r="3" spans="3:20" ht="15.75" x14ac:dyDescent="0.3">
      <c r="C3" s="24"/>
      <c r="D3" s="24"/>
      <c r="E3" s="24"/>
      <c r="F3" s="24"/>
      <c r="G3" s="23"/>
      <c r="H3" s="23"/>
      <c r="I3" s="23"/>
      <c r="J3" s="23"/>
    </row>
    <row r="4" spans="3:20" ht="20.25" x14ac:dyDescent="0.35">
      <c r="C4" s="24"/>
      <c r="D4" s="162" t="s">
        <v>39</v>
      </c>
      <c r="E4" s="162"/>
      <c r="F4" s="162"/>
      <c r="G4" s="23"/>
      <c r="H4" s="23"/>
      <c r="I4" s="23"/>
      <c r="J4" s="23"/>
    </row>
    <row r="5" spans="3:20" ht="20.25" x14ac:dyDescent="0.35">
      <c r="C5" s="24"/>
      <c r="D5" s="162" t="s">
        <v>40</v>
      </c>
      <c r="E5" s="162"/>
      <c r="F5" s="162"/>
      <c r="G5" s="23"/>
      <c r="H5" s="23"/>
      <c r="I5" s="23"/>
      <c r="J5" s="23"/>
    </row>
    <row r="6" spans="3:20" ht="20.25" x14ac:dyDescent="0.35">
      <c r="C6" s="24"/>
      <c r="D6" s="163" t="s">
        <v>1458</v>
      </c>
      <c r="E6" s="163"/>
      <c r="F6" s="163"/>
      <c r="G6" s="23"/>
      <c r="H6" s="23"/>
      <c r="I6" s="23"/>
      <c r="J6" s="23"/>
    </row>
    <row r="7" spans="3:20" x14ac:dyDescent="0.25">
      <c r="C7" s="23"/>
      <c r="D7" s="23"/>
      <c r="E7" s="27"/>
      <c r="F7" s="23"/>
      <c r="G7" s="23"/>
      <c r="H7" s="23"/>
      <c r="I7" s="23"/>
      <c r="J7" s="23"/>
    </row>
    <row r="8" spans="3:20" x14ac:dyDescent="0.25">
      <c r="C8" s="29" t="s">
        <v>3</v>
      </c>
      <c r="D8" s="30" t="s">
        <v>41</v>
      </c>
      <c r="E8" s="28"/>
      <c r="G8" s="28"/>
      <c r="H8" s="127" t="s">
        <v>895</v>
      </c>
      <c r="I8" s="23"/>
      <c r="J8" s="31"/>
    </row>
    <row r="9" spans="3:20" x14ac:dyDescent="0.25">
      <c r="C9" s="25" t="s">
        <v>1027</v>
      </c>
      <c r="D9" s="26">
        <v>13700</v>
      </c>
      <c r="E9" s="32" t="s">
        <v>1462</v>
      </c>
      <c r="F9" s="33" t="s">
        <v>664</v>
      </c>
      <c r="H9" s="124">
        <v>7</v>
      </c>
      <c r="I9" s="103"/>
      <c r="J9" s="103"/>
    </row>
    <row r="10" spans="3:20" x14ac:dyDescent="0.25">
      <c r="C10" s="148" t="s">
        <v>1216</v>
      </c>
      <c r="D10" s="26">
        <v>13700</v>
      </c>
      <c r="E10" s="32" t="s">
        <v>1463</v>
      </c>
      <c r="F10" s="33" t="s">
        <v>664</v>
      </c>
      <c r="H10" s="124">
        <v>7</v>
      </c>
      <c r="I10" s="103"/>
      <c r="J10" s="103"/>
    </row>
    <row r="11" spans="3:20" x14ac:dyDescent="0.25">
      <c r="C11" s="25" t="s">
        <v>1219</v>
      </c>
      <c r="D11" s="26">
        <v>35000</v>
      </c>
      <c r="E11" s="32" t="s">
        <v>1215</v>
      </c>
      <c r="F11" s="33" t="s">
        <v>202</v>
      </c>
      <c r="H11" s="124">
        <v>2</v>
      </c>
      <c r="I11" s="103"/>
      <c r="J11" s="103"/>
    </row>
    <row r="12" spans="3:20" x14ac:dyDescent="0.25">
      <c r="C12" s="34" t="s">
        <v>7</v>
      </c>
      <c r="D12" s="45">
        <f>SUM(D9:D11)</f>
        <v>62400</v>
      </c>
      <c r="E12" s="32"/>
      <c r="F12" s="23"/>
      <c r="G12" s="23"/>
      <c r="H12" s="23"/>
      <c r="I12" s="23"/>
      <c r="J12" s="23"/>
      <c r="L12" s="25"/>
      <c r="M12" s="26"/>
      <c r="N12" s="104"/>
      <c r="O12" s="33"/>
      <c r="P12" s="32"/>
      <c r="Q12" s="33"/>
      <c r="R12" s="23"/>
      <c r="S12" s="103"/>
      <c r="T12" s="80"/>
    </row>
    <row r="13" spans="3:20" x14ac:dyDescent="0.25">
      <c r="L13" s="25"/>
      <c r="M13" s="26"/>
      <c r="N13" s="32"/>
      <c r="O13" s="33"/>
      <c r="Q13" s="33"/>
      <c r="R13" s="103"/>
      <c r="S13" s="103"/>
    </row>
    <row r="15" spans="3:20" x14ac:dyDescent="0.25">
      <c r="C15" s="23"/>
      <c r="D15" s="23"/>
      <c r="E15" s="23"/>
      <c r="F15" s="23"/>
      <c r="G15" s="35"/>
      <c r="H15" s="23"/>
      <c r="I15" s="23"/>
      <c r="J15" s="23"/>
    </row>
    <row r="16" spans="3:20" x14ac:dyDescent="0.25">
      <c r="C16" s="34" t="s">
        <v>42</v>
      </c>
      <c r="D16" s="23"/>
      <c r="E16" s="23"/>
      <c r="F16" s="23"/>
      <c r="G16" s="23"/>
      <c r="H16" s="23"/>
      <c r="I16" s="23"/>
      <c r="J16" s="23"/>
    </row>
    <row r="17" spans="2:15" x14ac:dyDescent="0.25">
      <c r="C17" s="36" t="s">
        <v>1459</v>
      </c>
      <c r="D17" s="94">
        <f>DICIEMBRE!D40</f>
        <v>96626.5</v>
      </c>
      <c r="E17" s="26"/>
      <c r="F17" s="26"/>
      <c r="G17" s="23"/>
      <c r="H17" s="23"/>
      <c r="I17" s="23"/>
      <c r="J17" s="23"/>
    </row>
    <row r="18" spans="2:15" x14ac:dyDescent="0.25">
      <c r="B18" s="25" t="s">
        <v>43</v>
      </c>
      <c r="C18" s="36" t="s">
        <v>44</v>
      </c>
      <c r="D18" s="26">
        <f>DICIEMBRE!D41</f>
        <v>46088.2</v>
      </c>
      <c r="E18" s="26"/>
      <c r="F18" s="26"/>
      <c r="G18" s="23"/>
      <c r="H18" s="23"/>
      <c r="I18" s="23"/>
      <c r="J18" s="23"/>
      <c r="K18" s="23"/>
      <c r="L18" s="23"/>
      <c r="M18" s="23"/>
      <c r="N18" s="23"/>
      <c r="O18" s="23"/>
    </row>
    <row r="19" spans="2:15" x14ac:dyDescent="0.25">
      <c r="B19" s="25" t="s">
        <v>43</v>
      </c>
      <c r="C19" s="36" t="s">
        <v>1460</v>
      </c>
      <c r="D19" s="26">
        <f>DICIEMBRE!D42</f>
        <v>8043</v>
      </c>
      <c r="E19" s="26"/>
      <c r="F19" s="26"/>
      <c r="G19" s="23"/>
      <c r="H19" s="23"/>
      <c r="I19" s="23"/>
      <c r="J19" s="23"/>
      <c r="K19" s="23"/>
      <c r="L19" s="23"/>
      <c r="M19" s="23"/>
      <c r="N19" s="23"/>
      <c r="O19" s="23"/>
    </row>
    <row r="20" spans="2:15" x14ac:dyDescent="0.25">
      <c r="B20" s="25" t="s">
        <v>45</v>
      </c>
      <c r="C20" s="36" t="s">
        <v>1212</v>
      </c>
      <c r="D20" s="26"/>
      <c r="E20" s="32"/>
      <c r="F20" s="32"/>
      <c r="G20" s="23"/>
      <c r="H20" s="23"/>
      <c r="I20" s="23"/>
      <c r="J20" s="23"/>
      <c r="K20" s="23"/>
      <c r="L20" s="23"/>
      <c r="M20" s="23"/>
      <c r="N20" s="23"/>
      <c r="O20" s="23"/>
    </row>
    <row r="21" spans="2:15" x14ac:dyDescent="0.25">
      <c r="B21" s="23"/>
      <c r="C21" s="34" t="s">
        <v>7</v>
      </c>
      <c r="D21" s="46">
        <f>D17+D18+D19-D20</f>
        <v>150757.70000000001</v>
      </c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</row>
    <row r="23" spans="2:15" ht="16.5" x14ac:dyDescent="0.3">
      <c r="B23" s="23"/>
      <c r="C23" s="34" t="s">
        <v>46</v>
      </c>
      <c r="D23" s="46">
        <f>D21-D12</f>
        <v>88357.700000000012</v>
      </c>
      <c r="E23" s="38"/>
      <c r="F23" s="23"/>
      <c r="G23" s="23"/>
      <c r="H23" s="23"/>
      <c r="I23" s="23"/>
      <c r="J23" s="23"/>
      <c r="K23" s="23"/>
      <c r="L23" s="23"/>
      <c r="M23" s="23"/>
      <c r="N23" s="23"/>
      <c r="O23" s="23"/>
    </row>
    <row r="24" spans="2:15" x14ac:dyDescent="0.25">
      <c r="B24" s="23"/>
      <c r="C24" s="25" t="s">
        <v>47</v>
      </c>
      <c r="D24" s="46">
        <f>+D23*0.16</f>
        <v>14137.232000000002</v>
      </c>
      <c r="E24" s="23"/>
      <c r="F24" s="32"/>
      <c r="G24" s="23"/>
      <c r="H24" s="23"/>
      <c r="I24" s="23"/>
      <c r="J24" s="23"/>
      <c r="K24" s="23"/>
      <c r="L24" s="23"/>
      <c r="M24" s="23"/>
      <c r="N24" s="23"/>
      <c r="O24" s="23"/>
    </row>
    <row r="25" spans="2:15" x14ac:dyDescent="0.25">
      <c r="B25" s="23"/>
      <c r="C25" s="25" t="s">
        <v>48</v>
      </c>
      <c r="D25" s="46">
        <f>+D23+D24</f>
        <v>102494.93200000002</v>
      </c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</row>
    <row r="26" spans="2:15" x14ac:dyDescent="0.25">
      <c r="B26" s="23"/>
      <c r="C26" s="23"/>
      <c r="D26" s="37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</row>
    <row r="27" spans="2:15" x14ac:dyDescent="0.25">
      <c r="B27" s="23"/>
      <c r="C27" s="36"/>
      <c r="D27" s="37"/>
      <c r="E27" s="26"/>
      <c r="F27" s="26"/>
      <c r="G27" s="23"/>
      <c r="H27" s="23"/>
      <c r="I27" s="23"/>
      <c r="J27" s="23"/>
      <c r="K27" s="23"/>
      <c r="L27" s="23"/>
      <c r="M27" s="23"/>
      <c r="N27" s="23"/>
      <c r="O27" s="23"/>
    </row>
    <row r="28" spans="2:15" x14ac:dyDescent="0.25">
      <c r="B28" s="23"/>
      <c r="C28" s="25" t="s">
        <v>49</v>
      </c>
      <c r="D28" s="46">
        <f>+D25+D27</f>
        <v>102494.93200000002</v>
      </c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</row>
    <row r="29" spans="2:15" x14ac:dyDescent="0.25">
      <c r="B29" s="23"/>
      <c r="C29" s="23"/>
      <c r="D29" s="37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</row>
    <row r="33" spans="2:16" x14ac:dyDescent="0.25">
      <c r="B33" s="23"/>
      <c r="C33" s="25"/>
      <c r="D33" s="26"/>
      <c r="E33" s="23"/>
      <c r="F33" s="23"/>
      <c r="G33" s="26"/>
      <c r="H33" s="23"/>
      <c r="I33" s="23"/>
      <c r="J33" s="23"/>
      <c r="K33" s="23"/>
      <c r="L33" s="23"/>
      <c r="M33" s="23"/>
      <c r="N33" s="23"/>
      <c r="O33" s="23"/>
    </row>
    <row r="34" spans="2:16" x14ac:dyDescent="0.25">
      <c r="B34" s="23"/>
      <c r="C34" s="25"/>
      <c r="D34" s="41"/>
      <c r="E34" s="25"/>
      <c r="F34" s="25"/>
      <c r="G34" s="44"/>
      <c r="H34" s="23"/>
      <c r="I34" s="23"/>
      <c r="J34" s="23"/>
      <c r="K34" s="23"/>
      <c r="L34" s="23"/>
      <c r="M34" s="23"/>
      <c r="N34" s="23"/>
      <c r="O34" s="23"/>
    </row>
    <row r="35" spans="2:16" x14ac:dyDescent="0.25">
      <c r="C35" s="25"/>
      <c r="D35" s="26"/>
      <c r="E35" s="25"/>
      <c r="F35" s="25"/>
      <c r="G35" s="44"/>
      <c r="H35" s="23"/>
      <c r="I35" s="23"/>
      <c r="J35" s="23"/>
      <c r="K35" s="23"/>
      <c r="L35" s="23"/>
      <c r="M35" s="23"/>
      <c r="N35" s="23"/>
      <c r="O35" s="23"/>
      <c r="P35" s="23"/>
    </row>
    <row r="36" spans="2:16" x14ac:dyDescent="0.25">
      <c r="C36" s="25"/>
      <c r="D36" s="41"/>
      <c r="E36" s="25"/>
      <c r="F36" s="25"/>
      <c r="G36" s="44"/>
      <c r="H36" s="23"/>
      <c r="I36" s="23"/>
      <c r="J36" s="23"/>
      <c r="K36" s="23"/>
      <c r="L36" s="23"/>
      <c r="M36" s="23"/>
      <c r="N36" s="23"/>
      <c r="O36" s="23"/>
      <c r="P36" s="23"/>
    </row>
    <row r="37" spans="2:16" x14ac:dyDescent="0.25">
      <c r="C37" s="25"/>
      <c r="D37" s="42"/>
      <c r="E37" s="42"/>
      <c r="F37" s="25"/>
      <c r="G37" s="39"/>
      <c r="H37" s="23"/>
      <c r="I37" s="23"/>
      <c r="J37" s="23"/>
      <c r="K37" s="23"/>
      <c r="L37" s="23"/>
      <c r="M37" s="23"/>
      <c r="N37" s="23"/>
      <c r="O37" s="23"/>
      <c r="P37" s="23"/>
    </row>
    <row r="38" spans="2:16" x14ac:dyDescent="0.25">
      <c r="C38" s="25"/>
      <c r="D38" s="42"/>
      <c r="E38" s="42"/>
      <c r="F38" s="25"/>
      <c r="G38" s="40"/>
      <c r="H38" s="23"/>
      <c r="I38" s="23"/>
      <c r="J38" s="23"/>
      <c r="K38" s="23"/>
      <c r="L38" s="23"/>
      <c r="M38" s="23"/>
      <c r="N38" s="23"/>
      <c r="O38" s="23"/>
      <c r="P38" s="23"/>
    </row>
    <row r="39" spans="2:16" x14ac:dyDescent="0.25">
      <c r="C39" s="25"/>
      <c r="D39" s="26"/>
      <c r="E39" s="4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</row>
  </sheetData>
  <mergeCells count="3">
    <mergeCell ref="D4:F4"/>
    <mergeCell ref="D5:F5"/>
    <mergeCell ref="D6:F6"/>
  </mergeCells>
  <pageMargins left="0.7" right="0.7" top="0.75" bottom="0.75" header="0.3" footer="0.3"/>
  <pageSetup orientation="portrait" horizontalDpi="0" verticalDpi="0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"/>
  <sheetViews>
    <sheetView topLeftCell="A16" workbookViewId="0">
      <selection activeCell="F26" sqref="F26"/>
    </sheetView>
  </sheetViews>
  <sheetFormatPr baseColWidth="10" defaultRowHeight="15" x14ac:dyDescent="0.25"/>
  <cols>
    <col min="3" max="3" width="50.28515625" customWidth="1"/>
    <col min="8" max="8" width="12.5703125" bestFit="1" customWidth="1"/>
    <col min="10" max="10" width="14.42578125" customWidth="1"/>
    <col min="11" max="11" width="13.28515625" customWidth="1"/>
    <col min="12" max="12" width="17.5703125" bestFit="1" customWidth="1"/>
  </cols>
  <sheetData>
    <row r="1" spans="1:12" x14ac:dyDescent="0.25">
      <c r="A1" s="161" t="s">
        <v>0</v>
      </c>
      <c r="B1" s="161"/>
      <c r="C1" s="161"/>
      <c r="D1" s="161"/>
      <c r="E1" s="161"/>
      <c r="F1" s="8"/>
      <c r="G1" s="9"/>
    </row>
    <row r="2" spans="1:12" x14ac:dyDescent="0.25">
      <c r="A2" s="161" t="s">
        <v>273</v>
      </c>
      <c r="B2" s="161"/>
      <c r="C2" s="161"/>
      <c r="D2" s="161"/>
      <c r="E2" s="161"/>
      <c r="F2" s="8"/>
      <c r="G2" s="9"/>
    </row>
    <row r="3" spans="1:12" x14ac:dyDescent="0.25">
      <c r="A3" s="10"/>
      <c r="B3" s="11"/>
      <c r="C3" s="7"/>
      <c r="D3" s="11"/>
      <c r="E3" s="7"/>
      <c r="F3" s="7"/>
      <c r="G3" s="9"/>
    </row>
    <row r="4" spans="1:12" x14ac:dyDescent="0.25">
      <c r="A4" s="10"/>
      <c r="B4" s="11"/>
      <c r="C4" s="7"/>
      <c r="D4" s="11"/>
      <c r="E4" s="7"/>
      <c r="F4" s="7"/>
      <c r="G4" s="9"/>
    </row>
    <row r="5" spans="1:12" x14ac:dyDescent="0.25">
      <c r="A5" s="12" t="s">
        <v>1</v>
      </c>
      <c r="B5" s="13" t="s">
        <v>2</v>
      </c>
      <c r="C5" s="13" t="s">
        <v>3</v>
      </c>
      <c r="D5" s="14" t="s">
        <v>4</v>
      </c>
      <c r="E5" s="15" t="s">
        <v>5</v>
      </c>
      <c r="F5" s="13" t="s">
        <v>6</v>
      </c>
      <c r="G5" s="13" t="s">
        <v>9</v>
      </c>
    </row>
    <row r="6" spans="1:12" x14ac:dyDescent="0.25">
      <c r="A6" s="61" t="s">
        <v>204</v>
      </c>
      <c r="D6" s="62"/>
    </row>
    <row r="7" spans="1:12" s="16" customFormat="1" x14ac:dyDescent="0.25">
      <c r="A7" s="17">
        <v>2</v>
      </c>
      <c r="B7" s="18">
        <v>42767</v>
      </c>
      <c r="C7" s="19" t="s">
        <v>207</v>
      </c>
      <c r="D7" s="50">
        <v>4045</v>
      </c>
      <c r="E7" s="19" t="s">
        <v>8</v>
      </c>
      <c r="F7" s="20">
        <v>175</v>
      </c>
      <c r="G7" s="21" t="s">
        <v>208</v>
      </c>
      <c r="I7" s="16" t="s">
        <v>69</v>
      </c>
      <c r="J7" s="16" t="s">
        <v>72</v>
      </c>
      <c r="K7" s="16" t="s">
        <v>73</v>
      </c>
      <c r="L7" s="16" t="s">
        <v>74</v>
      </c>
    </row>
    <row r="8" spans="1:12" s="16" customFormat="1" x14ac:dyDescent="0.25">
      <c r="A8" s="17">
        <v>22</v>
      </c>
      <c r="B8" s="18">
        <v>42768</v>
      </c>
      <c r="C8" s="19" t="s">
        <v>219</v>
      </c>
      <c r="D8" s="50">
        <v>3243</v>
      </c>
      <c r="E8" s="19" t="s">
        <v>8</v>
      </c>
      <c r="F8" s="20">
        <v>175</v>
      </c>
      <c r="G8" s="21" t="s">
        <v>220</v>
      </c>
      <c r="I8" s="16" t="s">
        <v>13</v>
      </c>
      <c r="J8" s="16" t="s">
        <v>264</v>
      </c>
      <c r="K8" s="16" t="s">
        <v>35</v>
      </c>
      <c r="L8" s="16" t="s">
        <v>36</v>
      </c>
    </row>
    <row r="9" spans="1:12" s="16" customFormat="1" x14ac:dyDescent="0.25">
      <c r="A9" s="17">
        <v>25</v>
      </c>
      <c r="B9" s="18">
        <v>42768</v>
      </c>
      <c r="C9" s="19" t="s">
        <v>241</v>
      </c>
      <c r="D9" s="50">
        <v>3255</v>
      </c>
      <c r="E9" s="19" t="s">
        <v>8</v>
      </c>
      <c r="F9" s="20">
        <v>175</v>
      </c>
      <c r="I9" s="16" t="s">
        <v>69</v>
      </c>
      <c r="J9" s="16" t="s">
        <v>84</v>
      </c>
      <c r="K9" s="16" t="s">
        <v>34</v>
      </c>
      <c r="L9" s="16" t="s">
        <v>85</v>
      </c>
    </row>
    <row r="10" spans="1:12" s="16" customFormat="1" x14ac:dyDescent="0.25">
      <c r="A10" s="17">
        <v>37</v>
      </c>
      <c r="B10" s="18">
        <v>42768</v>
      </c>
      <c r="C10" s="19" t="s">
        <v>229</v>
      </c>
      <c r="D10" s="50">
        <v>3200</v>
      </c>
      <c r="E10" s="19" t="s">
        <v>8</v>
      </c>
      <c r="F10" s="20">
        <v>175</v>
      </c>
      <c r="G10" s="21" t="s">
        <v>230</v>
      </c>
      <c r="H10" s="81" t="s">
        <v>61</v>
      </c>
      <c r="I10" s="16" t="s">
        <v>253</v>
      </c>
      <c r="J10" s="16" t="s">
        <v>254</v>
      </c>
      <c r="K10" s="16" t="s">
        <v>255</v>
      </c>
    </row>
    <row r="11" spans="1:12" s="16" customFormat="1" x14ac:dyDescent="0.25">
      <c r="A11" s="17">
        <v>39</v>
      </c>
      <c r="B11" s="18">
        <v>42768</v>
      </c>
      <c r="C11" s="19" t="s">
        <v>242</v>
      </c>
      <c r="D11" s="50">
        <v>2600</v>
      </c>
      <c r="E11" s="19" t="s">
        <v>8</v>
      </c>
      <c r="F11" s="20">
        <v>175</v>
      </c>
      <c r="H11" s="81" t="s">
        <v>61</v>
      </c>
      <c r="I11" s="16" t="s">
        <v>253</v>
      </c>
      <c r="J11" s="16" t="s">
        <v>367</v>
      </c>
      <c r="K11" s="16" t="s">
        <v>378</v>
      </c>
      <c r="L11" s="16" t="s">
        <v>368</v>
      </c>
    </row>
    <row r="12" spans="1:12" s="16" customFormat="1" x14ac:dyDescent="0.25">
      <c r="A12" s="17">
        <v>40</v>
      </c>
      <c r="B12" s="18">
        <v>42768</v>
      </c>
      <c r="C12" s="19" t="s">
        <v>243</v>
      </c>
      <c r="D12" s="50">
        <v>2600</v>
      </c>
      <c r="E12" s="19" t="s">
        <v>8</v>
      </c>
      <c r="F12" s="20">
        <v>175</v>
      </c>
      <c r="H12" s="81" t="s">
        <v>61</v>
      </c>
      <c r="I12" s="16" t="s">
        <v>253</v>
      </c>
      <c r="J12" s="16" t="s">
        <v>369</v>
      </c>
      <c r="K12" s="16" t="s">
        <v>370</v>
      </c>
    </row>
    <row r="13" spans="1:12" s="16" customFormat="1" x14ac:dyDescent="0.25">
      <c r="A13" s="17">
        <v>46</v>
      </c>
      <c r="B13" s="18">
        <v>42769</v>
      </c>
      <c r="C13" s="19" t="s">
        <v>244</v>
      </c>
      <c r="D13" s="50">
        <v>3205</v>
      </c>
      <c r="E13" s="19" t="s">
        <v>8</v>
      </c>
      <c r="F13" s="20">
        <v>175</v>
      </c>
      <c r="I13" s="16" t="s">
        <v>13</v>
      </c>
      <c r="J13" s="16" t="s">
        <v>270</v>
      </c>
      <c r="K13" s="16" t="s">
        <v>17</v>
      </c>
      <c r="L13" s="16" t="s">
        <v>18</v>
      </c>
    </row>
    <row r="14" spans="1:12" s="16" customFormat="1" x14ac:dyDescent="0.25">
      <c r="A14" s="17">
        <v>47</v>
      </c>
      <c r="B14" s="18">
        <v>42769</v>
      </c>
      <c r="C14" s="19" t="s">
        <v>237</v>
      </c>
      <c r="D14" s="50">
        <v>3243</v>
      </c>
      <c r="E14" s="19" t="s">
        <v>8</v>
      </c>
      <c r="F14" s="20">
        <v>175</v>
      </c>
      <c r="G14" s="21" t="s">
        <v>238</v>
      </c>
      <c r="I14" s="16" t="s">
        <v>13</v>
      </c>
      <c r="J14" s="16" t="s">
        <v>266</v>
      </c>
      <c r="K14" s="16" t="s">
        <v>52</v>
      </c>
      <c r="L14" s="16" t="s">
        <v>38</v>
      </c>
    </row>
    <row r="15" spans="1:12" s="16" customFormat="1" x14ac:dyDescent="0.25">
      <c r="A15" s="17">
        <v>49</v>
      </c>
      <c r="B15" s="18">
        <v>42769</v>
      </c>
      <c r="C15" s="19" t="s">
        <v>245</v>
      </c>
      <c r="D15" s="50">
        <v>3250</v>
      </c>
      <c r="E15" s="19" t="s">
        <v>8</v>
      </c>
      <c r="F15" s="20">
        <v>175</v>
      </c>
      <c r="I15" s="16" t="s">
        <v>69</v>
      </c>
      <c r="J15" s="16" t="s">
        <v>78</v>
      </c>
      <c r="K15" s="16" t="s">
        <v>31</v>
      </c>
      <c r="L15" s="16" t="s">
        <v>79</v>
      </c>
    </row>
    <row r="16" spans="1:12" s="16" customFormat="1" x14ac:dyDescent="0.25">
      <c r="A16" s="17">
        <v>63</v>
      </c>
      <c r="B16" s="18">
        <v>42769</v>
      </c>
      <c r="C16" s="19" t="s">
        <v>246</v>
      </c>
      <c r="D16" s="50">
        <v>5375</v>
      </c>
      <c r="E16" s="19" t="s">
        <v>8</v>
      </c>
      <c r="F16" s="20">
        <v>175</v>
      </c>
    </row>
    <row r="17" spans="1:12" s="16" customFormat="1" x14ac:dyDescent="0.25">
      <c r="A17" s="17">
        <v>72</v>
      </c>
      <c r="B17" s="18">
        <v>42769</v>
      </c>
      <c r="C17" s="19" t="s">
        <v>205</v>
      </c>
      <c r="D17" s="50">
        <v>3246</v>
      </c>
      <c r="E17" s="19" t="s">
        <v>8</v>
      </c>
      <c r="F17" s="20">
        <v>175</v>
      </c>
      <c r="G17" s="21" t="s">
        <v>206</v>
      </c>
      <c r="I17" s="16" t="s">
        <v>69</v>
      </c>
      <c r="J17" s="16" t="s">
        <v>257</v>
      </c>
      <c r="K17" s="16" t="s">
        <v>81</v>
      </c>
      <c r="L17" s="16" t="s">
        <v>58</v>
      </c>
    </row>
    <row r="18" spans="1:12" s="16" customFormat="1" x14ac:dyDescent="0.25">
      <c r="A18" s="17">
        <v>82</v>
      </c>
      <c r="B18" s="18">
        <v>42769</v>
      </c>
      <c r="C18" s="19" t="s">
        <v>209</v>
      </c>
      <c r="D18" s="50">
        <v>3600</v>
      </c>
      <c r="E18" s="19" t="s">
        <v>8</v>
      </c>
      <c r="F18" s="20">
        <v>175</v>
      </c>
      <c r="G18" s="21" t="s">
        <v>210</v>
      </c>
      <c r="I18" s="16" t="s">
        <v>13</v>
      </c>
      <c r="J18" s="16" t="s">
        <v>256</v>
      </c>
      <c r="K18" s="16" t="s">
        <v>22</v>
      </c>
      <c r="L18" s="16" t="s">
        <v>18</v>
      </c>
    </row>
    <row r="19" spans="1:12" s="16" customFormat="1" x14ac:dyDescent="0.25">
      <c r="A19" s="17">
        <v>84</v>
      </c>
      <c r="B19" s="18">
        <v>42769</v>
      </c>
      <c r="C19" s="19" t="s">
        <v>211</v>
      </c>
      <c r="D19" s="50">
        <v>3250</v>
      </c>
      <c r="E19" s="19" t="s">
        <v>8</v>
      </c>
      <c r="F19" s="20">
        <v>175</v>
      </c>
      <c r="G19" s="21" t="s">
        <v>212</v>
      </c>
      <c r="I19" s="16" t="s">
        <v>13</v>
      </c>
      <c r="J19" s="16" t="s">
        <v>256</v>
      </c>
      <c r="K19" s="16" t="s">
        <v>22</v>
      </c>
      <c r="L19" s="16" t="s">
        <v>18</v>
      </c>
    </row>
    <row r="20" spans="1:12" s="16" customFormat="1" x14ac:dyDescent="0.25">
      <c r="A20" s="17">
        <v>91</v>
      </c>
      <c r="B20" s="18">
        <v>42773</v>
      </c>
      <c r="C20" s="19" t="s">
        <v>215</v>
      </c>
      <c r="D20" s="50">
        <v>3820</v>
      </c>
      <c r="E20" s="19" t="s">
        <v>8</v>
      </c>
      <c r="F20" s="20">
        <v>175</v>
      </c>
      <c r="G20" s="21" t="s">
        <v>216</v>
      </c>
      <c r="I20" s="16" t="s">
        <v>69</v>
      </c>
      <c r="J20" s="16" t="s">
        <v>70</v>
      </c>
      <c r="K20" s="16" t="s">
        <v>99</v>
      </c>
      <c r="L20" s="16" t="s">
        <v>71</v>
      </c>
    </row>
    <row r="21" spans="1:12" s="16" customFormat="1" x14ac:dyDescent="0.25">
      <c r="A21" s="17">
        <v>93</v>
      </c>
      <c r="B21" s="18">
        <v>42773</v>
      </c>
      <c r="C21" s="19" t="s">
        <v>247</v>
      </c>
      <c r="D21" s="50">
        <v>3500</v>
      </c>
      <c r="E21" s="19" t="s">
        <v>8</v>
      </c>
      <c r="F21" s="20">
        <v>175</v>
      </c>
      <c r="I21" s="16" t="s">
        <v>13</v>
      </c>
      <c r="J21" s="16" t="s">
        <v>20</v>
      </c>
      <c r="K21" s="16" t="s">
        <v>271</v>
      </c>
      <c r="L21" s="16" t="s">
        <v>21</v>
      </c>
    </row>
    <row r="22" spans="1:12" s="16" customFormat="1" x14ac:dyDescent="0.25">
      <c r="A22" s="17">
        <v>94</v>
      </c>
      <c r="B22" s="18">
        <v>42773</v>
      </c>
      <c r="C22" s="19" t="s">
        <v>248</v>
      </c>
      <c r="D22" s="50">
        <v>3500</v>
      </c>
      <c r="E22" s="19" t="s">
        <v>8</v>
      </c>
      <c r="F22" s="20">
        <v>175</v>
      </c>
      <c r="I22" s="16" t="s">
        <v>13</v>
      </c>
      <c r="J22" s="16" t="s">
        <v>20</v>
      </c>
      <c r="K22" s="16" t="s">
        <v>271</v>
      </c>
      <c r="L22" s="16" t="s">
        <v>19</v>
      </c>
    </row>
    <row r="23" spans="1:12" s="16" customFormat="1" x14ac:dyDescent="0.25">
      <c r="A23" s="17">
        <v>108</v>
      </c>
      <c r="B23" s="18">
        <v>42773</v>
      </c>
      <c r="C23" s="19" t="s">
        <v>213</v>
      </c>
      <c r="D23" s="50">
        <v>9729</v>
      </c>
      <c r="E23" s="19" t="s">
        <v>8</v>
      </c>
      <c r="F23" s="20">
        <v>175</v>
      </c>
      <c r="G23" s="21" t="s">
        <v>214</v>
      </c>
      <c r="I23" s="16" t="s">
        <v>13</v>
      </c>
      <c r="J23" s="16" t="s">
        <v>76</v>
      </c>
      <c r="K23" s="16" t="s">
        <v>73</v>
      </c>
      <c r="L23" s="16" t="s">
        <v>262</v>
      </c>
    </row>
    <row r="24" spans="1:12" s="16" customFormat="1" x14ac:dyDescent="0.25">
      <c r="A24" s="17">
        <v>161</v>
      </c>
      <c r="B24" s="18">
        <v>42774</v>
      </c>
      <c r="C24" s="19" t="s">
        <v>217</v>
      </c>
      <c r="D24" s="50">
        <v>3450</v>
      </c>
      <c r="E24" s="19" t="s">
        <v>8</v>
      </c>
      <c r="F24" s="20">
        <v>175</v>
      </c>
      <c r="G24" s="21" t="s">
        <v>218</v>
      </c>
      <c r="I24" s="16" t="s">
        <v>13</v>
      </c>
      <c r="J24" s="16" t="s">
        <v>57</v>
      </c>
      <c r="K24" s="16" t="s">
        <v>263</v>
      </c>
      <c r="L24" s="16" t="s">
        <v>15</v>
      </c>
    </row>
    <row r="25" spans="1:12" s="16" customFormat="1" x14ac:dyDescent="0.25">
      <c r="A25" s="17">
        <v>168</v>
      </c>
      <c r="B25" s="18">
        <v>42774</v>
      </c>
      <c r="C25" s="19" t="s">
        <v>221</v>
      </c>
      <c r="D25" s="50">
        <v>3250</v>
      </c>
      <c r="E25" s="19" t="s">
        <v>8</v>
      </c>
      <c r="F25" s="20">
        <v>175</v>
      </c>
      <c r="G25" s="21" t="s">
        <v>222</v>
      </c>
      <c r="I25" s="16" t="s">
        <v>13</v>
      </c>
      <c r="J25" s="16" t="s">
        <v>25</v>
      </c>
      <c r="K25" s="16" t="s">
        <v>26</v>
      </c>
      <c r="L25" s="16" t="s">
        <v>27</v>
      </c>
    </row>
    <row r="26" spans="1:12" s="16" customFormat="1" x14ac:dyDescent="0.25">
      <c r="A26" s="17">
        <v>212</v>
      </c>
      <c r="B26" s="18">
        <v>42775</v>
      </c>
      <c r="C26" s="19" t="s">
        <v>233</v>
      </c>
      <c r="D26" s="50">
        <v>5120</v>
      </c>
      <c r="E26" s="19" t="s">
        <v>8</v>
      </c>
      <c r="F26" s="20">
        <v>175</v>
      </c>
      <c r="G26" s="21" t="s">
        <v>234</v>
      </c>
      <c r="H26" s="81" t="s">
        <v>61</v>
      </c>
      <c r="I26" s="16" t="s">
        <v>253</v>
      </c>
      <c r="J26" s="16" t="s">
        <v>267</v>
      </c>
      <c r="K26" s="16" t="s">
        <v>268</v>
      </c>
      <c r="L26" s="16" t="s">
        <v>269</v>
      </c>
    </row>
    <row r="27" spans="1:12" s="16" customFormat="1" x14ac:dyDescent="0.25">
      <c r="A27" s="17">
        <v>338</v>
      </c>
      <c r="B27" s="18">
        <v>42779</v>
      </c>
      <c r="C27" s="19" t="s">
        <v>223</v>
      </c>
      <c r="D27" s="50">
        <v>200</v>
      </c>
      <c r="E27" s="19" t="s">
        <v>8</v>
      </c>
      <c r="F27" s="20">
        <v>175</v>
      </c>
      <c r="G27" s="21" t="s">
        <v>224</v>
      </c>
      <c r="I27" s="16" t="s">
        <v>13</v>
      </c>
      <c r="J27" s="16" t="s">
        <v>25</v>
      </c>
      <c r="K27" s="16" t="s">
        <v>26</v>
      </c>
      <c r="L27" s="16" t="s">
        <v>27</v>
      </c>
    </row>
    <row r="28" spans="1:12" s="16" customFormat="1" x14ac:dyDescent="0.25">
      <c r="A28" s="17">
        <v>360</v>
      </c>
      <c r="B28" s="18">
        <v>42780</v>
      </c>
      <c r="C28" s="19" t="s">
        <v>225</v>
      </c>
      <c r="D28" s="50">
        <v>3450</v>
      </c>
      <c r="E28" s="19" t="s">
        <v>8</v>
      </c>
      <c r="F28" s="20">
        <v>175</v>
      </c>
      <c r="G28" s="21" t="s">
        <v>226</v>
      </c>
      <c r="I28" s="16" t="s">
        <v>13</v>
      </c>
      <c r="J28" s="16" t="s">
        <v>23</v>
      </c>
      <c r="K28" s="16" t="s">
        <v>24</v>
      </c>
      <c r="L28" s="16" t="s">
        <v>63</v>
      </c>
    </row>
    <row r="29" spans="1:12" s="16" customFormat="1" x14ac:dyDescent="0.25">
      <c r="A29" s="17">
        <v>362</v>
      </c>
      <c r="B29" s="18">
        <v>42780</v>
      </c>
      <c r="C29" s="19" t="s">
        <v>227</v>
      </c>
      <c r="D29" s="50">
        <v>3450</v>
      </c>
      <c r="E29" s="19" t="s">
        <v>8</v>
      </c>
      <c r="F29" s="20">
        <v>175</v>
      </c>
      <c r="G29" s="21" t="s">
        <v>228</v>
      </c>
      <c r="I29" s="16" t="s">
        <v>94</v>
      </c>
      <c r="J29" s="16" t="s">
        <v>11</v>
      </c>
      <c r="K29" s="16" t="s">
        <v>96</v>
      </c>
      <c r="L29" s="16" t="s">
        <v>265</v>
      </c>
    </row>
    <row r="30" spans="1:12" s="16" customFormat="1" x14ac:dyDescent="0.25">
      <c r="A30" s="17">
        <v>397</v>
      </c>
      <c r="B30" s="18">
        <v>42781</v>
      </c>
      <c r="C30" s="19" t="s">
        <v>235</v>
      </c>
      <c r="D30" s="50">
        <v>4045</v>
      </c>
      <c r="E30" s="19" t="s">
        <v>8</v>
      </c>
      <c r="F30" s="20">
        <v>175</v>
      </c>
      <c r="G30" s="21" t="s">
        <v>236</v>
      </c>
      <c r="I30" s="16" t="s">
        <v>69</v>
      </c>
      <c r="J30" s="16" t="s">
        <v>72</v>
      </c>
      <c r="K30" s="16" t="s">
        <v>73</v>
      </c>
      <c r="L30" s="16" t="s">
        <v>74</v>
      </c>
    </row>
    <row r="31" spans="1:12" s="16" customFormat="1" x14ac:dyDescent="0.25">
      <c r="A31" s="17">
        <v>441</v>
      </c>
      <c r="B31" s="18">
        <v>42782</v>
      </c>
      <c r="C31" s="19" t="s">
        <v>249</v>
      </c>
      <c r="D31" s="50">
        <v>3450</v>
      </c>
      <c r="E31" s="19" t="s">
        <v>8</v>
      </c>
      <c r="F31" s="20">
        <v>175</v>
      </c>
      <c r="I31" s="16" t="s">
        <v>94</v>
      </c>
      <c r="J31" s="16" t="s">
        <v>12</v>
      </c>
      <c r="K31" s="16" t="s">
        <v>77</v>
      </c>
      <c r="L31" s="16" t="s">
        <v>272</v>
      </c>
    </row>
    <row r="32" spans="1:12" s="16" customFormat="1" x14ac:dyDescent="0.25">
      <c r="A32" s="17">
        <v>499</v>
      </c>
      <c r="B32" s="18">
        <v>42783</v>
      </c>
      <c r="C32" s="19" t="s">
        <v>231</v>
      </c>
      <c r="D32" s="50">
        <v>3600</v>
      </c>
      <c r="E32" s="19" t="s">
        <v>8</v>
      </c>
      <c r="F32" s="20">
        <v>175</v>
      </c>
      <c r="G32" s="21" t="s">
        <v>232</v>
      </c>
      <c r="I32" s="16" t="s">
        <v>94</v>
      </c>
      <c r="J32" s="16" t="s">
        <v>87</v>
      </c>
      <c r="K32" s="16" t="s">
        <v>88</v>
      </c>
      <c r="L32" s="16" t="s">
        <v>189</v>
      </c>
    </row>
    <row r="33" spans="1:12" s="16" customFormat="1" x14ac:dyDescent="0.25">
      <c r="A33" s="17">
        <v>500</v>
      </c>
      <c r="B33" s="18">
        <v>42783</v>
      </c>
      <c r="C33" s="19" t="s">
        <v>250</v>
      </c>
      <c r="D33" s="50">
        <v>3600</v>
      </c>
      <c r="E33" s="19" t="s">
        <v>8</v>
      </c>
      <c r="F33" s="20">
        <v>175</v>
      </c>
      <c r="G33" s="21" t="s">
        <v>252</v>
      </c>
      <c r="I33" s="16" t="s">
        <v>94</v>
      </c>
      <c r="J33" s="16" t="s">
        <v>100</v>
      </c>
      <c r="K33" s="16" t="s">
        <v>22</v>
      </c>
      <c r="L33" s="16" t="s">
        <v>95</v>
      </c>
    </row>
    <row r="34" spans="1:12" x14ac:dyDescent="0.25">
      <c r="A34" s="1">
        <v>535</v>
      </c>
      <c r="B34" s="2">
        <v>42786</v>
      </c>
      <c r="C34" s="3" t="s">
        <v>251</v>
      </c>
      <c r="D34" s="48">
        <v>5377.5</v>
      </c>
      <c r="E34" s="3" t="s">
        <v>8</v>
      </c>
      <c r="F34" s="4">
        <v>175</v>
      </c>
    </row>
    <row r="35" spans="1:12" s="16" customFormat="1" x14ac:dyDescent="0.25">
      <c r="A35" s="17">
        <v>616</v>
      </c>
      <c r="B35" s="18">
        <v>42790</v>
      </c>
      <c r="C35" s="19" t="s">
        <v>239</v>
      </c>
      <c r="D35" s="50">
        <v>9729</v>
      </c>
      <c r="E35" s="19" t="s">
        <v>8</v>
      </c>
      <c r="F35" s="20">
        <v>175</v>
      </c>
      <c r="G35" s="21" t="s">
        <v>240</v>
      </c>
      <c r="I35" s="16" t="s">
        <v>13</v>
      </c>
      <c r="J35" s="16" t="s">
        <v>76</v>
      </c>
      <c r="K35" s="16" t="s">
        <v>73</v>
      </c>
      <c r="L35" s="16" t="s">
        <v>262</v>
      </c>
    </row>
    <row r="36" spans="1:12" x14ac:dyDescent="0.25">
      <c r="A36" s="1"/>
      <c r="B36" s="2"/>
      <c r="C36" s="64" t="s">
        <v>7</v>
      </c>
      <c r="D36" s="65">
        <f>SUM(D7:D35)</f>
        <v>113382.5</v>
      </c>
      <c r="E36" s="3"/>
      <c r="F36" s="63"/>
      <c r="G36" s="4"/>
    </row>
  </sheetData>
  <sortState ref="A8:H35">
    <sortCondition ref="B8:B35"/>
  </sortState>
  <mergeCells count="2">
    <mergeCell ref="A1:E1"/>
    <mergeCell ref="A2:E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P38"/>
  <sheetViews>
    <sheetView topLeftCell="A4" workbookViewId="0">
      <selection activeCell="G10" sqref="G10"/>
    </sheetView>
  </sheetViews>
  <sheetFormatPr baseColWidth="10" defaultRowHeight="15" x14ac:dyDescent="0.25"/>
  <cols>
    <col min="3" max="3" width="30.42578125" bestFit="1" customWidth="1"/>
    <col min="4" max="4" width="10.140625" bestFit="1" customWidth="1"/>
    <col min="5" max="5" width="24.28515625" bestFit="1" customWidth="1"/>
  </cols>
  <sheetData>
    <row r="3" spans="3:10" ht="15.75" x14ac:dyDescent="0.3">
      <c r="C3" s="24"/>
      <c r="D3" s="24"/>
      <c r="E3" s="24"/>
      <c r="F3" s="24"/>
      <c r="G3" s="23"/>
      <c r="H3" s="23"/>
      <c r="I3" s="23"/>
      <c r="J3" s="23"/>
    </row>
    <row r="4" spans="3:10" ht="20.25" x14ac:dyDescent="0.35">
      <c r="C4" s="24"/>
      <c r="D4" s="162" t="s">
        <v>39</v>
      </c>
      <c r="E4" s="162"/>
      <c r="F4" s="162"/>
      <c r="G4" s="23"/>
      <c r="H4" s="23"/>
      <c r="I4" s="23"/>
      <c r="J4" s="23"/>
    </row>
    <row r="5" spans="3:10" ht="20.25" x14ac:dyDescent="0.35">
      <c r="C5" s="24"/>
      <c r="D5" s="162" t="s">
        <v>40</v>
      </c>
      <c r="E5" s="162"/>
      <c r="F5" s="162"/>
      <c r="G5" s="23"/>
      <c r="H5" s="23"/>
      <c r="I5" s="23"/>
      <c r="J5" s="23"/>
    </row>
    <row r="6" spans="3:10" ht="20.25" x14ac:dyDescent="0.35">
      <c r="C6" s="24"/>
      <c r="D6" s="163" t="s">
        <v>276</v>
      </c>
      <c r="E6" s="163"/>
      <c r="F6" s="163"/>
      <c r="G6" s="23"/>
      <c r="H6" s="23"/>
      <c r="I6" s="23"/>
      <c r="J6" s="23"/>
    </row>
    <row r="7" spans="3:10" x14ac:dyDescent="0.25">
      <c r="C7" s="23"/>
      <c r="D7" s="23"/>
      <c r="E7" s="27"/>
      <c r="F7" s="23"/>
      <c r="G7" s="23"/>
      <c r="H7" s="23"/>
      <c r="I7" s="23"/>
      <c r="J7" s="23"/>
    </row>
    <row r="8" spans="3:10" x14ac:dyDescent="0.25">
      <c r="C8" s="29" t="s">
        <v>3</v>
      </c>
      <c r="D8" s="30" t="s">
        <v>41</v>
      </c>
      <c r="E8" s="28" t="s">
        <v>204</v>
      </c>
      <c r="F8" s="25"/>
      <c r="G8" s="125" t="s">
        <v>897</v>
      </c>
      <c r="H8" s="23"/>
      <c r="I8" s="23"/>
      <c r="J8" s="31"/>
    </row>
    <row r="9" spans="3:10" x14ac:dyDescent="0.25">
      <c r="C9" s="25" t="s">
        <v>193</v>
      </c>
      <c r="D9" s="26">
        <v>35000</v>
      </c>
      <c r="E9" s="32" t="s">
        <v>278</v>
      </c>
      <c r="F9" s="33" t="s">
        <v>202</v>
      </c>
      <c r="G9" s="124"/>
      <c r="H9" s="33"/>
      <c r="I9" s="23"/>
      <c r="J9" s="23"/>
    </row>
    <row r="10" spans="3:10" x14ac:dyDescent="0.25">
      <c r="C10" s="25" t="s">
        <v>199</v>
      </c>
      <c r="D10" s="26">
        <v>30000</v>
      </c>
      <c r="E10" s="32" t="s">
        <v>279</v>
      </c>
      <c r="F10" s="33" t="s">
        <v>202</v>
      </c>
      <c r="G10" s="124">
        <v>8</v>
      </c>
      <c r="H10" s="33"/>
      <c r="I10" s="23"/>
      <c r="J10" s="23"/>
    </row>
    <row r="11" spans="3:10" x14ac:dyDescent="0.25">
      <c r="C11" s="25" t="s">
        <v>194</v>
      </c>
      <c r="D11" s="26">
        <v>35000</v>
      </c>
      <c r="E11" s="32" t="s">
        <v>277</v>
      </c>
      <c r="F11" s="33" t="s">
        <v>202</v>
      </c>
      <c r="G11" s="129">
        <v>4</v>
      </c>
      <c r="H11" s="33"/>
      <c r="I11" s="23"/>
      <c r="J11" s="23"/>
    </row>
    <row r="12" spans="3:10" x14ac:dyDescent="0.25">
      <c r="C12" s="34" t="s">
        <v>7</v>
      </c>
      <c r="D12" s="45">
        <f>SUM(D9:D11)</f>
        <v>100000</v>
      </c>
      <c r="E12" s="32"/>
      <c r="F12" s="23"/>
      <c r="G12" s="128"/>
      <c r="H12" s="23"/>
      <c r="I12" s="23"/>
      <c r="J12" s="23"/>
    </row>
    <row r="15" spans="3:10" x14ac:dyDescent="0.25">
      <c r="C15" s="23"/>
      <c r="D15" s="23"/>
      <c r="E15" s="23"/>
      <c r="F15" s="23"/>
      <c r="G15" s="35"/>
      <c r="H15" s="23"/>
      <c r="I15" s="23"/>
      <c r="J15" s="23"/>
    </row>
    <row r="16" spans="3:10" x14ac:dyDescent="0.25">
      <c r="C16" s="34" t="s">
        <v>42</v>
      </c>
      <c r="D16" s="23"/>
      <c r="E16" s="23"/>
      <c r="F16" s="23"/>
      <c r="G16" s="23"/>
      <c r="H16" s="23"/>
      <c r="I16" s="23"/>
      <c r="J16" s="23"/>
    </row>
    <row r="17" spans="2:15" x14ac:dyDescent="0.25">
      <c r="C17" s="36" t="s">
        <v>204</v>
      </c>
      <c r="D17" s="26">
        <f>FEBRERO!D36</f>
        <v>113382.5</v>
      </c>
      <c r="E17" s="26"/>
      <c r="F17" s="26"/>
      <c r="G17" s="23"/>
      <c r="H17" s="23"/>
      <c r="I17" s="23"/>
      <c r="J17" s="23"/>
    </row>
    <row r="18" spans="2:15" x14ac:dyDescent="0.25">
      <c r="B18" s="25" t="s">
        <v>43</v>
      </c>
      <c r="C18" s="36" t="s">
        <v>44</v>
      </c>
      <c r="D18" s="26">
        <v>0</v>
      </c>
      <c r="E18" s="26"/>
      <c r="F18" s="26"/>
      <c r="G18" s="23"/>
      <c r="H18" s="23"/>
      <c r="I18" s="23"/>
      <c r="J18" s="23"/>
      <c r="K18" s="23"/>
      <c r="L18" s="23"/>
      <c r="M18" s="23"/>
      <c r="N18" s="23"/>
      <c r="O18" s="23"/>
    </row>
    <row r="19" spans="2:15" x14ac:dyDescent="0.25">
      <c r="B19" s="25" t="s">
        <v>45</v>
      </c>
      <c r="C19" s="36" t="s">
        <v>280</v>
      </c>
      <c r="D19" s="26">
        <v>0</v>
      </c>
      <c r="E19" s="32"/>
      <c r="F19" s="32"/>
      <c r="G19" s="23"/>
      <c r="H19" s="23"/>
      <c r="I19" s="23"/>
      <c r="J19" s="23"/>
      <c r="K19" s="23"/>
      <c r="L19" s="23"/>
      <c r="M19" s="23"/>
      <c r="N19" s="23"/>
      <c r="O19" s="23"/>
    </row>
    <row r="20" spans="2:15" x14ac:dyDescent="0.25">
      <c r="B20" s="23"/>
      <c r="C20" s="34" t="s">
        <v>7</v>
      </c>
      <c r="D20" s="46">
        <f>D17+D18-D19</f>
        <v>113382.5</v>
      </c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</row>
    <row r="22" spans="2:15" ht="16.5" x14ac:dyDescent="0.3">
      <c r="B22" s="23"/>
      <c r="C22" s="34" t="s">
        <v>46</v>
      </c>
      <c r="D22" s="46">
        <f>D20-D12</f>
        <v>13382.5</v>
      </c>
      <c r="E22" s="38"/>
      <c r="F22" s="23"/>
      <c r="G22" s="23"/>
      <c r="H22" s="23"/>
      <c r="I22" s="23"/>
      <c r="J22" s="23"/>
      <c r="K22" s="23"/>
      <c r="L22" s="23"/>
      <c r="M22" s="23"/>
      <c r="N22" s="23"/>
      <c r="O22" s="23"/>
    </row>
    <row r="23" spans="2:15" x14ac:dyDescent="0.25">
      <c r="B23" s="23"/>
      <c r="C23" s="25" t="s">
        <v>47</v>
      </c>
      <c r="D23" s="46">
        <f>+D22*0.16</f>
        <v>2141.1999999999998</v>
      </c>
      <c r="E23" s="23"/>
      <c r="F23" s="32"/>
      <c r="G23" s="23"/>
      <c r="H23" s="23"/>
      <c r="I23" s="23"/>
      <c r="J23" s="23"/>
      <c r="K23" s="23"/>
      <c r="L23" s="23"/>
      <c r="M23" s="23"/>
      <c r="N23" s="23"/>
      <c r="O23" s="23"/>
    </row>
    <row r="24" spans="2:15" x14ac:dyDescent="0.25">
      <c r="B24" s="23"/>
      <c r="C24" s="25" t="s">
        <v>48</v>
      </c>
      <c r="D24" s="46">
        <f>+D22+D23</f>
        <v>15523.7</v>
      </c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</row>
    <row r="25" spans="2:15" x14ac:dyDescent="0.25">
      <c r="B25" s="23"/>
      <c r="C25" s="23"/>
      <c r="D25" s="37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</row>
    <row r="26" spans="2:15" x14ac:dyDescent="0.25">
      <c r="B26" s="23"/>
      <c r="C26" s="36"/>
      <c r="D26" s="37"/>
      <c r="E26" s="26"/>
      <c r="F26" s="26"/>
      <c r="G26" s="23"/>
      <c r="H26" s="23"/>
      <c r="I26" s="23"/>
      <c r="J26" s="23"/>
      <c r="K26" s="23"/>
      <c r="L26" s="23"/>
      <c r="M26" s="23"/>
      <c r="N26" s="23"/>
      <c r="O26" s="23"/>
    </row>
    <row r="27" spans="2:15" x14ac:dyDescent="0.25">
      <c r="B27" s="23"/>
      <c r="C27" s="25" t="s">
        <v>49</v>
      </c>
      <c r="D27" s="46">
        <f>+D24+D26</f>
        <v>15523.7</v>
      </c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</row>
    <row r="28" spans="2:15" x14ac:dyDescent="0.25">
      <c r="B28" s="23"/>
      <c r="C28" s="23"/>
      <c r="D28" s="37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</row>
    <row r="32" spans="2:15" x14ac:dyDescent="0.25">
      <c r="B32" s="23"/>
      <c r="C32" s="25"/>
      <c r="D32" s="26"/>
      <c r="E32" s="23"/>
      <c r="F32" s="23"/>
      <c r="G32" s="26"/>
      <c r="H32" s="23"/>
      <c r="I32" s="23"/>
      <c r="J32" s="23"/>
      <c r="K32" s="23"/>
      <c r="L32" s="23"/>
      <c r="M32" s="23"/>
      <c r="N32" s="23"/>
      <c r="O32" s="23"/>
    </row>
    <row r="33" spans="2:16" x14ac:dyDescent="0.25">
      <c r="B33" s="23"/>
      <c r="C33" s="25"/>
      <c r="D33" s="41"/>
      <c r="E33" s="25"/>
      <c r="F33" s="25"/>
      <c r="G33" s="44"/>
      <c r="H33" s="23"/>
      <c r="I33" s="23"/>
      <c r="J33" s="23"/>
      <c r="K33" s="23"/>
      <c r="L33" s="23"/>
      <c r="M33" s="23"/>
      <c r="N33" s="23"/>
      <c r="O33" s="23"/>
    </row>
    <row r="34" spans="2:16" x14ac:dyDescent="0.25">
      <c r="C34" s="25"/>
      <c r="D34" s="26"/>
      <c r="E34" s="25"/>
      <c r="F34" s="25"/>
      <c r="G34" s="44"/>
      <c r="H34" s="23"/>
      <c r="I34" s="23"/>
      <c r="J34" s="23"/>
      <c r="K34" s="23"/>
      <c r="L34" s="23"/>
      <c r="M34" s="23"/>
      <c r="N34" s="23"/>
      <c r="O34" s="23"/>
      <c r="P34" s="23"/>
    </row>
    <row r="35" spans="2:16" x14ac:dyDescent="0.25">
      <c r="C35" s="25"/>
      <c r="D35" s="41"/>
      <c r="E35" s="25"/>
      <c r="F35" s="25"/>
      <c r="G35" s="44"/>
      <c r="H35" s="23"/>
      <c r="I35" s="23"/>
      <c r="J35" s="23"/>
      <c r="K35" s="23"/>
      <c r="L35" s="23"/>
      <c r="M35" s="23"/>
      <c r="N35" s="23"/>
      <c r="O35" s="23"/>
      <c r="P35" s="23"/>
    </row>
    <row r="36" spans="2:16" x14ac:dyDescent="0.25">
      <c r="C36" s="25"/>
      <c r="D36" s="42"/>
      <c r="E36" s="42"/>
      <c r="F36" s="25"/>
      <c r="G36" s="39"/>
      <c r="H36" s="23"/>
      <c r="I36" s="23"/>
      <c r="J36" s="23"/>
      <c r="K36" s="23"/>
      <c r="L36" s="23"/>
      <c r="M36" s="23"/>
      <c r="N36" s="23"/>
      <c r="O36" s="23"/>
      <c r="P36" s="23"/>
    </row>
    <row r="37" spans="2:16" x14ac:dyDescent="0.25">
      <c r="C37" s="25"/>
      <c r="D37" s="42"/>
      <c r="E37" s="42"/>
      <c r="F37" s="25"/>
      <c r="G37" s="40"/>
      <c r="H37" s="23"/>
      <c r="I37" s="23"/>
      <c r="J37" s="23"/>
      <c r="K37" s="23"/>
      <c r="L37" s="23"/>
      <c r="M37" s="23"/>
      <c r="N37" s="23"/>
      <c r="O37" s="23"/>
      <c r="P37" s="23"/>
    </row>
    <row r="38" spans="2:16" x14ac:dyDescent="0.25">
      <c r="C38" s="25"/>
      <c r="D38" s="26"/>
      <c r="E38" s="4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</row>
  </sheetData>
  <mergeCells count="3">
    <mergeCell ref="D4:F4"/>
    <mergeCell ref="D5:F5"/>
    <mergeCell ref="D6:F6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1"/>
  <sheetViews>
    <sheetView topLeftCell="A13" workbookViewId="0">
      <selection activeCell="C24" sqref="C24"/>
    </sheetView>
  </sheetViews>
  <sheetFormatPr baseColWidth="10" defaultRowHeight="15" x14ac:dyDescent="0.25"/>
  <cols>
    <col min="3" max="3" width="45.140625" customWidth="1"/>
  </cols>
  <sheetData>
    <row r="1" spans="1:12" x14ac:dyDescent="0.25">
      <c r="A1" s="161" t="s">
        <v>0</v>
      </c>
      <c r="B1" s="161"/>
      <c r="C1" s="161"/>
      <c r="D1" s="161"/>
      <c r="E1" s="161"/>
      <c r="F1" s="9"/>
      <c r="I1" s="8"/>
    </row>
    <row r="2" spans="1:12" x14ac:dyDescent="0.25">
      <c r="A2" s="161" t="s">
        <v>332</v>
      </c>
      <c r="B2" s="161"/>
      <c r="C2" s="161"/>
      <c r="D2" s="161"/>
      <c r="E2" s="161"/>
      <c r="F2" s="9"/>
      <c r="I2" s="8"/>
    </row>
    <row r="3" spans="1:12" x14ac:dyDescent="0.25">
      <c r="A3" s="10"/>
      <c r="B3" s="11"/>
      <c r="C3" s="7"/>
      <c r="D3" s="11"/>
      <c r="E3" s="7"/>
      <c r="F3" s="9"/>
      <c r="I3" s="7"/>
    </row>
    <row r="4" spans="1:12" x14ac:dyDescent="0.25">
      <c r="A4" s="10"/>
      <c r="B4" s="11"/>
      <c r="C4" s="7"/>
      <c r="D4" s="11"/>
      <c r="E4" s="7"/>
      <c r="F4" s="9"/>
      <c r="I4" s="7"/>
    </row>
    <row r="5" spans="1:12" x14ac:dyDescent="0.25">
      <c r="A5" s="12" t="s">
        <v>1</v>
      </c>
      <c r="B5" s="13" t="s">
        <v>2</v>
      </c>
      <c r="C5" s="13" t="s">
        <v>3</v>
      </c>
      <c r="D5" s="14" t="s">
        <v>4</v>
      </c>
      <c r="E5" s="15" t="s">
        <v>5</v>
      </c>
      <c r="F5" s="13" t="s">
        <v>6</v>
      </c>
      <c r="G5" s="13" t="s">
        <v>9</v>
      </c>
    </row>
    <row r="6" spans="1:12" x14ac:dyDescent="0.25">
      <c r="A6" s="61" t="s">
        <v>333</v>
      </c>
      <c r="D6" s="62"/>
    </row>
    <row r="7" spans="1:12" s="16" customFormat="1" x14ac:dyDescent="0.25">
      <c r="A7" s="17">
        <v>1</v>
      </c>
      <c r="B7" s="18">
        <v>42795</v>
      </c>
      <c r="C7" s="68" t="s">
        <v>282</v>
      </c>
      <c r="D7" s="69">
        <v>3243</v>
      </c>
      <c r="E7" s="68" t="s">
        <v>8</v>
      </c>
      <c r="F7" s="20">
        <v>715</v>
      </c>
      <c r="G7" s="21" t="s">
        <v>283</v>
      </c>
      <c r="H7" s="70"/>
      <c r="I7" s="16" t="s">
        <v>13</v>
      </c>
      <c r="J7" s="16" t="s">
        <v>57</v>
      </c>
      <c r="K7" s="16" t="s">
        <v>34</v>
      </c>
      <c r="L7" s="16" t="s">
        <v>56</v>
      </c>
    </row>
    <row r="8" spans="1:12" s="16" customFormat="1" x14ac:dyDescent="0.25">
      <c r="A8" s="17">
        <v>8</v>
      </c>
      <c r="B8" s="18">
        <v>42795</v>
      </c>
      <c r="C8" s="68" t="s">
        <v>292</v>
      </c>
      <c r="D8" s="69">
        <v>3243</v>
      </c>
      <c r="E8" s="68" t="s">
        <v>8</v>
      </c>
      <c r="F8" s="20">
        <v>715</v>
      </c>
      <c r="G8" s="21" t="s">
        <v>293</v>
      </c>
      <c r="H8" s="70"/>
      <c r="I8" s="16" t="s">
        <v>13</v>
      </c>
      <c r="J8" s="16" t="s">
        <v>14</v>
      </c>
      <c r="K8" s="16" t="s">
        <v>263</v>
      </c>
      <c r="L8" s="16" t="s">
        <v>15</v>
      </c>
    </row>
    <row r="9" spans="1:12" s="16" customFormat="1" x14ac:dyDescent="0.25">
      <c r="A9" s="17">
        <v>16</v>
      </c>
      <c r="B9" s="18">
        <v>42795</v>
      </c>
      <c r="C9" s="68" t="s">
        <v>318</v>
      </c>
      <c r="D9" s="69">
        <v>3255</v>
      </c>
      <c r="E9" s="68" t="s">
        <v>8</v>
      </c>
      <c r="F9" s="20">
        <v>715</v>
      </c>
      <c r="G9" s="21"/>
      <c r="H9" s="70"/>
      <c r="I9" s="16" t="s">
        <v>69</v>
      </c>
      <c r="J9" s="16" t="s">
        <v>84</v>
      </c>
      <c r="K9" s="16" t="s">
        <v>34</v>
      </c>
      <c r="L9" s="16" t="s">
        <v>85</v>
      </c>
    </row>
    <row r="10" spans="1:12" s="16" customFormat="1" x14ac:dyDescent="0.25">
      <c r="A10" s="17">
        <v>22</v>
      </c>
      <c r="B10" s="18">
        <v>42796</v>
      </c>
      <c r="C10" s="68" t="s">
        <v>319</v>
      </c>
      <c r="D10" s="69">
        <v>3450</v>
      </c>
      <c r="E10" s="68" t="s">
        <v>8</v>
      </c>
      <c r="F10" s="20">
        <v>715</v>
      </c>
      <c r="G10" s="21"/>
      <c r="H10" s="70"/>
      <c r="I10" s="16" t="s">
        <v>94</v>
      </c>
      <c r="J10" s="16" t="s">
        <v>12</v>
      </c>
      <c r="K10" s="16" t="s">
        <v>77</v>
      </c>
      <c r="L10" s="16" t="s">
        <v>272</v>
      </c>
    </row>
    <row r="11" spans="1:12" s="16" customFormat="1" x14ac:dyDescent="0.25">
      <c r="A11" s="17">
        <v>31</v>
      </c>
      <c r="B11" s="18">
        <v>42796</v>
      </c>
      <c r="C11" s="68" t="s">
        <v>314</v>
      </c>
      <c r="D11" s="69">
        <v>3243</v>
      </c>
      <c r="E11" s="68" t="s">
        <v>8</v>
      </c>
      <c r="F11" s="20">
        <v>715</v>
      </c>
      <c r="G11" s="21" t="s">
        <v>315</v>
      </c>
      <c r="H11" s="70"/>
      <c r="I11" s="16" t="s">
        <v>13</v>
      </c>
      <c r="J11" s="16" t="s">
        <v>266</v>
      </c>
      <c r="K11" s="16" t="s">
        <v>344</v>
      </c>
      <c r="L11" s="16" t="s">
        <v>38</v>
      </c>
    </row>
    <row r="12" spans="1:12" s="16" customFormat="1" x14ac:dyDescent="0.25">
      <c r="A12" s="17">
        <v>54</v>
      </c>
      <c r="B12" s="18">
        <v>42797</v>
      </c>
      <c r="C12" s="68" t="s">
        <v>286</v>
      </c>
      <c r="D12" s="69">
        <v>3820</v>
      </c>
      <c r="E12" s="68" t="s">
        <v>8</v>
      </c>
      <c r="F12" s="20">
        <v>715</v>
      </c>
      <c r="G12" s="21" t="s">
        <v>287</v>
      </c>
      <c r="H12" s="70"/>
      <c r="I12" s="16" t="s">
        <v>69</v>
      </c>
      <c r="J12" s="16" t="s">
        <v>70</v>
      </c>
      <c r="K12" s="16" t="s">
        <v>99</v>
      </c>
      <c r="L12" s="16" t="s">
        <v>71</v>
      </c>
    </row>
    <row r="13" spans="1:12" s="16" customFormat="1" x14ac:dyDescent="0.25">
      <c r="A13" s="17">
        <v>57</v>
      </c>
      <c r="B13" s="18">
        <v>42797</v>
      </c>
      <c r="C13" s="68" t="s">
        <v>300</v>
      </c>
      <c r="D13" s="69">
        <v>3243</v>
      </c>
      <c r="E13" s="68" t="s">
        <v>8</v>
      </c>
      <c r="F13" s="20">
        <v>715</v>
      </c>
      <c r="G13" s="21" t="s">
        <v>301</v>
      </c>
      <c r="H13" s="70"/>
      <c r="I13" s="16" t="s">
        <v>13</v>
      </c>
      <c r="J13" s="16" t="s">
        <v>55</v>
      </c>
      <c r="K13" s="16" t="s">
        <v>35</v>
      </c>
      <c r="L13" s="16" t="s">
        <v>36</v>
      </c>
    </row>
    <row r="14" spans="1:12" s="16" customFormat="1" x14ac:dyDescent="0.25">
      <c r="A14" s="17">
        <v>68</v>
      </c>
      <c r="B14" s="18">
        <v>42797</v>
      </c>
      <c r="C14" s="68" t="s">
        <v>284</v>
      </c>
      <c r="D14" s="69">
        <v>3246</v>
      </c>
      <c r="E14" s="68" t="s">
        <v>8</v>
      </c>
      <c r="F14" s="20">
        <v>715</v>
      </c>
      <c r="G14" s="21" t="s">
        <v>285</v>
      </c>
      <c r="H14" s="70"/>
      <c r="I14" s="16" t="s">
        <v>69</v>
      </c>
      <c r="J14" s="16" t="s">
        <v>80</v>
      </c>
      <c r="K14" s="16" t="s">
        <v>81</v>
      </c>
      <c r="L14" s="16" t="s">
        <v>58</v>
      </c>
    </row>
    <row r="15" spans="1:12" s="16" customFormat="1" x14ac:dyDescent="0.25">
      <c r="A15" s="17">
        <v>71</v>
      </c>
      <c r="B15" s="18">
        <v>42797</v>
      </c>
      <c r="C15" s="68" t="s">
        <v>320</v>
      </c>
      <c r="D15" s="69">
        <v>3250</v>
      </c>
      <c r="E15" s="68" t="s">
        <v>8</v>
      </c>
      <c r="F15" s="20">
        <v>715</v>
      </c>
      <c r="G15" s="21"/>
      <c r="H15" s="70"/>
      <c r="I15" s="16" t="s">
        <v>69</v>
      </c>
      <c r="J15" s="16" t="s">
        <v>78</v>
      </c>
      <c r="K15" s="16" t="s">
        <v>31</v>
      </c>
      <c r="L15" s="16" t="s">
        <v>79</v>
      </c>
    </row>
    <row r="16" spans="1:12" s="16" customFormat="1" x14ac:dyDescent="0.25">
      <c r="A16" s="17">
        <v>77</v>
      </c>
      <c r="B16" s="18">
        <v>42797</v>
      </c>
      <c r="C16" s="68" t="s">
        <v>288</v>
      </c>
      <c r="D16" s="69">
        <v>3243</v>
      </c>
      <c r="E16" s="68" t="s">
        <v>8</v>
      </c>
      <c r="F16" s="20">
        <v>715</v>
      </c>
      <c r="G16" s="21" t="s">
        <v>289</v>
      </c>
      <c r="H16" s="70"/>
      <c r="I16" s="16" t="s">
        <v>94</v>
      </c>
      <c r="J16" s="16" t="s">
        <v>87</v>
      </c>
      <c r="K16" s="16" t="s">
        <v>88</v>
      </c>
      <c r="L16" s="16" t="s">
        <v>189</v>
      </c>
    </row>
    <row r="17" spans="1:12" s="16" customFormat="1" x14ac:dyDescent="0.25">
      <c r="A17" s="17">
        <v>78</v>
      </c>
      <c r="B17" s="18">
        <v>42797</v>
      </c>
      <c r="C17" s="68" t="s">
        <v>290</v>
      </c>
      <c r="D17" s="69">
        <v>3243</v>
      </c>
      <c r="E17" s="68" t="s">
        <v>8</v>
      </c>
      <c r="F17" s="20">
        <v>715</v>
      </c>
      <c r="G17" s="21" t="s">
        <v>291</v>
      </c>
      <c r="H17" s="70"/>
      <c r="I17" s="16" t="s">
        <v>94</v>
      </c>
      <c r="J17" s="16" t="s">
        <v>100</v>
      </c>
      <c r="K17" s="16" t="s">
        <v>22</v>
      </c>
      <c r="L17" s="16" t="s">
        <v>95</v>
      </c>
    </row>
    <row r="18" spans="1:12" s="16" customFormat="1" x14ac:dyDescent="0.25">
      <c r="A18" s="17">
        <v>82</v>
      </c>
      <c r="B18" s="18">
        <v>42800</v>
      </c>
      <c r="C18" s="68" t="s">
        <v>321</v>
      </c>
      <c r="D18" s="69">
        <v>3200</v>
      </c>
      <c r="E18" s="68" t="s">
        <v>8</v>
      </c>
      <c r="F18" s="20">
        <v>715</v>
      </c>
      <c r="G18" s="21"/>
      <c r="H18" s="70"/>
      <c r="I18" s="16" t="s">
        <v>13</v>
      </c>
      <c r="J18" s="16" t="s">
        <v>16</v>
      </c>
      <c r="K18" s="16" t="s">
        <v>17</v>
      </c>
      <c r="L18" s="16" t="s">
        <v>18</v>
      </c>
    </row>
    <row r="19" spans="1:12" x14ac:dyDescent="0.25">
      <c r="A19" s="1">
        <v>87</v>
      </c>
      <c r="B19" s="2">
        <v>42800</v>
      </c>
      <c r="C19" s="66" t="s">
        <v>322</v>
      </c>
      <c r="D19" s="67">
        <v>3242</v>
      </c>
      <c r="E19" s="66" t="s">
        <v>8</v>
      </c>
      <c r="F19" s="4">
        <v>715</v>
      </c>
      <c r="G19" s="63"/>
      <c r="H19" s="47"/>
    </row>
    <row r="20" spans="1:12" s="16" customFormat="1" x14ac:dyDescent="0.25">
      <c r="A20" s="17">
        <v>127</v>
      </c>
      <c r="B20" s="18">
        <v>42801</v>
      </c>
      <c r="C20" s="68" t="s">
        <v>323</v>
      </c>
      <c r="D20" s="69">
        <v>3450</v>
      </c>
      <c r="E20" s="68" t="s">
        <v>8</v>
      </c>
      <c r="F20" s="20">
        <v>715</v>
      </c>
      <c r="G20" s="71"/>
      <c r="H20" s="70"/>
      <c r="I20" s="16" t="s">
        <v>13</v>
      </c>
      <c r="J20" s="16" t="s">
        <v>348</v>
      </c>
      <c r="K20" s="16" t="s">
        <v>349</v>
      </c>
      <c r="L20" s="16" t="s">
        <v>21</v>
      </c>
    </row>
    <row r="21" spans="1:12" s="16" customFormat="1" x14ac:dyDescent="0.25">
      <c r="A21" s="17">
        <v>128</v>
      </c>
      <c r="B21" s="18">
        <v>42801</v>
      </c>
      <c r="C21" s="68" t="s">
        <v>324</v>
      </c>
      <c r="D21" s="69">
        <v>3450</v>
      </c>
      <c r="E21" s="68" t="s">
        <v>8</v>
      </c>
      <c r="F21" s="20">
        <v>715</v>
      </c>
      <c r="G21" s="71"/>
      <c r="H21" s="70"/>
      <c r="I21" s="16" t="s">
        <v>13</v>
      </c>
      <c r="J21" s="16" t="s">
        <v>350</v>
      </c>
      <c r="K21" s="16" t="s">
        <v>351</v>
      </c>
      <c r="L21" s="16" t="s">
        <v>19</v>
      </c>
    </row>
    <row r="22" spans="1:12" s="16" customFormat="1" x14ac:dyDescent="0.25">
      <c r="A22" s="17">
        <v>178</v>
      </c>
      <c r="B22" s="18">
        <v>42803</v>
      </c>
      <c r="C22" s="68" t="s">
        <v>294</v>
      </c>
      <c r="D22" s="69">
        <v>8000</v>
      </c>
      <c r="E22" s="68" t="s">
        <v>8</v>
      </c>
      <c r="F22" s="20">
        <v>715</v>
      </c>
      <c r="G22" s="21" t="s">
        <v>295</v>
      </c>
      <c r="H22" s="70"/>
      <c r="I22" s="16" t="s">
        <v>69</v>
      </c>
      <c r="J22" s="16" t="s">
        <v>29</v>
      </c>
      <c r="K22" s="16" t="s">
        <v>93</v>
      </c>
      <c r="L22" s="16" t="s">
        <v>21</v>
      </c>
    </row>
    <row r="23" spans="1:12" s="16" customFormat="1" x14ac:dyDescent="0.25">
      <c r="A23" s="17">
        <v>258</v>
      </c>
      <c r="B23" s="18">
        <v>42807</v>
      </c>
      <c r="C23" s="68" t="s">
        <v>296</v>
      </c>
      <c r="D23" s="69">
        <v>3450</v>
      </c>
      <c r="E23" s="68" t="s">
        <v>8</v>
      </c>
      <c r="F23" s="20">
        <v>715</v>
      </c>
      <c r="G23" s="21" t="s">
        <v>297</v>
      </c>
      <c r="H23" s="70"/>
      <c r="I23" s="16" t="s">
        <v>13</v>
      </c>
      <c r="J23" s="16" t="s">
        <v>23</v>
      </c>
      <c r="K23" s="16" t="s">
        <v>24</v>
      </c>
      <c r="L23" s="16" t="s">
        <v>63</v>
      </c>
    </row>
    <row r="24" spans="1:12" x14ac:dyDescent="0.25">
      <c r="A24" s="1">
        <v>275</v>
      </c>
      <c r="B24" s="2">
        <v>42808</v>
      </c>
      <c r="C24" s="66" t="s">
        <v>325</v>
      </c>
      <c r="D24" s="67">
        <v>3500</v>
      </c>
      <c r="E24" s="66" t="s">
        <v>8</v>
      </c>
      <c r="F24" s="4">
        <v>715</v>
      </c>
      <c r="G24" s="63"/>
      <c r="H24" s="47"/>
    </row>
    <row r="25" spans="1:12" s="78" customFormat="1" x14ac:dyDescent="0.25">
      <c r="A25" s="72">
        <v>287</v>
      </c>
      <c r="B25" s="73">
        <v>42808</v>
      </c>
      <c r="C25" s="74" t="s">
        <v>326</v>
      </c>
      <c r="D25" s="75">
        <v>800</v>
      </c>
      <c r="E25" s="74" t="s">
        <v>8</v>
      </c>
      <c r="F25" s="76">
        <v>715</v>
      </c>
      <c r="G25" s="79" t="s">
        <v>6</v>
      </c>
      <c r="H25" s="77" t="s">
        <v>364</v>
      </c>
      <c r="I25" s="78" t="s">
        <v>363</v>
      </c>
      <c r="J25" s="78" t="s">
        <v>360</v>
      </c>
      <c r="K25" s="78" t="s">
        <v>361</v>
      </c>
      <c r="L25" s="78" t="s">
        <v>362</v>
      </c>
    </row>
    <row r="26" spans="1:12" s="16" customFormat="1" x14ac:dyDescent="0.25">
      <c r="A26" s="17">
        <v>308</v>
      </c>
      <c r="B26" s="18">
        <v>42809</v>
      </c>
      <c r="C26" s="68" t="s">
        <v>308</v>
      </c>
      <c r="D26" s="69">
        <v>3600</v>
      </c>
      <c r="E26" s="68" t="s">
        <v>8</v>
      </c>
      <c r="F26" s="20">
        <v>715</v>
      </c>
      <c r="G26" s="21" t="s">
        <v>309</v>
      </c>
      <c r="H26" s="70"/>
      <c r="I26" s="16" t="s">
        <v>69</v>
      </c>
      <c r="J26" s="16" t="s">
        <v>72</v>
      </c>
      <c r="K26" s="16" t="s">
        <v>73</v>
      </c>
      <c r="L26" s="16" t="s">
        <v>74</v>
      </c>
    </row>
    <row r="27" spans="1:12" s="16" customFormat="1" x14ac:dyDescent="0.25">
      <c r="A27" s="17">
        <v>311</v>
      </c>
      <c r="B27" s="18">
        <v>42809</v>
      </c>
      <c r="C27" s="68" t="s">
        <v>327</v>
      </c>
      <c r="D27" s="69">
        <v>3200</v>
      </c>
      <c r="E27" s="68" t="s">
        <v>8</v>
      </c>
      <c r="F27" s="20">
        <v>715</v>
      </c>
      <c r="G27" s="21"/>
      <c r="H27" s="70" t="s">
        <v>61</v>
      </c>
      <c r="I27" s="16" t="s">
        <v>253</v>
      </c>
      <c r="J27" s="16" t="s">
        <v>374</v>
      </c>
      <c r="K27" s="16" t="s">
        <v>375</v>
      </c>
    </row>
    <row r="28" spans="1:12" s="16" customFormat="1" x14ac:dyDescent="0.25">
      <c r="A28" s="17">
        <v>361</v>
      </c>
      <c r="B28" s="18">
        <v>42811</v>
      </c>
      <c r="C28" s="68" t="s">
        <v>304</v>
      </c>
      <c r="D28" s="69">
        <v>3450</v>
      </c>
      <c r="E28" s="68" t="s">
        <v>8</v>
      </c>
      <c r="F28" s="20">
        <v>715</v>
      </c>
      <c r="G28" s="21" t="s">
        <v>305</v>
      </c>
      <c r="H28" s="70"/>
      <c r="I28" s="16" t="s">
        <v>94</v>
      </c>
      <c r="J28" s="16" t="s">
        <v>336</v>
      </c>
      <c r="K28" s="16" t="s">
        <v>186</v>
      </c>
      <c r="L28" s="16" t="s">
        <v>64</v>
      </c>
    </row>
    <row r="29" spans="1:12" s="16" customFormat="1" x14ac:dyDescent="0.25">
      <c r="A29" s="17">
        <v>363</v>
      </c>
      <c r="B29" s="18">
        <v>42811</v>
      </c>
      <c r="C29" s="68" t="s">
        <v>302</v>
      </c>
      <c r="D29" s="69">
        <v>3450</v>
      </c>
      <c r="E29" s="68" t="s">
        <v>8</v>
      </c>
      <c r="F29" s="20">
        <v>715</v>
      </c>
      <c r="G29" s="21" t="s">
        <v>303</v>
      </c>
      <c r="H29" s="70"/>
      <c r="I29" s="16" t="s">
        <v>94</v>
      </c>
      <c r="J29" s="16" t="s">
        <v>340</v>
      </c>
      <c r="K29" s="16" t="s">
        <v>66</v>
      </c>
      <c r="L29" s="16" t="s">
        <v>188</v>
      </c>
    </row>
    <row r="30" spans="1:12" s="16" customFormat="1" x14ac:dyDescent="0.25">
      <c r="A30" s="17">
        <v>369</v>
      </c>
      <c r="B30" s="18">
        <v>42811</v>
      </c>
      <c r="C30" s="68" t="s">
        <v>310</v>
      </c>
      <c r="D30" s="69">
        <v>16815</v>
      </c>
      <c r="E30" s="68" t="s">
        <v>8</v>
      </c>
      <c r="F30" s="20">
        <v>715</v>
      </c>
      <c r="G30" s="21" t="s">
        <v>311</v>
      </c>
      <c r="H30" s="70"/>
      <c r="I30" s="16" t="s">
        <v>94</v>
      </c>
      <c r="J30" s="16" t="s">
        <v>337</v>
      </c>
      <c r="K30" s="16" t="s">
        <v>338</v>
      </c>
      <c r="L30" s="16" t="s">
        <v>339</v>
      </c>
    </row>
    <row r="31" spans="1:12" s="16" customFormat="1" x14ac:dyDescent="0.25">
      <c r="A31" s="17">
        <v>371</v>
      </c>
      <c r="B31" s="18">
        <v>42811</v>
      </c>
      <c r="C31" s="68" t="s">
        <v>306</v>
      </c>
      <c r="D31" s="69">
        <v>12870</v>
      </c>
      <c r="E31" s="68" t="s">
        <v>8</v>
      </c>
      <c r="F31" s="20">
        <v>715</v>
      </c>
      <c r="G31" s="21" t="s">
        <v>307</v>
      </c>
      <c r="H31" s="70"/>
      <c r="I31" s="16" t="s">
        <v>13</v>
      </c>
      <c r="J31" s="16" t="s">
        <v>341</v>
      </c>
      <c r="K31" s="16" t="s">
        <v>342</v>
      </c>
      <c r="L31" s="16" t="s">
        <v>343</v>
      </c>
    </row>
    <row r="32" spans="1:12" s="16" customFormat="1" x14ac:dyDescent="0.25">
      <c r="A32" s="17">
        <v>391</v>
      </c>
      <c r="B32" s="18">
        <v>42815</v>
      </c>
      <c r="C32" s="68" t="s">
        <v>298</v>
      </c>
      <c r="D32" s="69">
        <v>3650</v>
      </c>
      <c r="E32" s="68" t="s">
        <v>8</v>
      </c>
      <c r="F32" s="20">
        <v>715</v>
      </c>
      <c r="G32" s="21" t="s">
        <v>299</v>
      </c>
      <c r="H32" s="70"/>
      <c r="I32" s="16" t="s">
        <v>13</v>
      </c>
      <c r="J32" s="16" t="s">
        <v>198</v>
      </c>
      <c r="K32" s="16" t="s">
        <v>22</v>
      </c>
      <c r="L32" s="16" t="s">
        <v>18</v>
      </c>
    </row>
    <row r="33" spans="1:12" s="16" customFormat="1" x14ac:dyDescent="0.25">
      <c r="A33" s="17">
        <v>424</v>
      </c>
      <c r="B33" s="18">
        <v>42816</v>
      </c>
      <c r="C33" s="68" t="s">
        <v>312</v>
      </c>
      <c r="D33" s="69">
        <v>1500</v>
      </c>
      <c r="E33" s="68" t="s">
        <v>8</v>
      </c>
      <c r="F33" s="20">
        <v>715</v>
      </c>
      <c r="G33" s="21" t="s">
        <v>313</v>
      </c>
      <c r="H33" s="70"/>
      <c r="I33" s="16" t="s">
        <v>13</v>
      </c>
      <c r="J33" s="16" t="s">
        <v>346</v>
      </c>
      <c r="K33" s="16" t="s">
        <v>35</v>
      </c>
      <c r="L33" s="16" t="s">
        <v>347</v>
      </c>
    </row>
    <row r="34" spans="1:12" s="16" customFormat="1" x14ac:dyDescent="0.25">
      <c r="A34" s="17">
        <v>541</v>
      </c>
      <c r="B34" s="18">
        <v>42823</v>
      </c>
      <c r="C34" s="68" t="s">
        <v>316</v>
      </c>
      <c r="D34" s="69">
        <v>3450</v>
      </c>
      <c r="E34" s="68" t="s">
        <v>8</v>
      </c>
      <c r="F34" s="20">
        <v>715</v>
      </c>
      <c r="G34" s="21" t="s">
        <v>317</v>
      </c>
      <c r="H34" s="70"/>
      <c r="I34" s="16" t="s">
        <v>94</v>
      </c>
      <c r="J34" s="16" t="s">
        <v>11</v>
      </c>
      <c r="K34" s="16" t="s">
        <v>345</v>
      </c>
      <c r="L34" s="16" t="s">
        <v>97</v>
      </c>
    </row>
    <row r="35" spans="1:12" s="16" customFormat="1" x14ac:dyDescent="0.25">
      <c r="A35" s="17">
        <v>548</v>
      </c>
      <c r="B35" s="18">
        <v>42824</v>
      </c>
      <c r="C35" s="68" t="s">
        <v>328</v>
      </c>
      <c r="D35" s="69">
        <v>3450</v>
      </c>
      <c r="E35" s="68" t="s">
        <v>8</v>
      </c>
      <c r="F35" s="20">
        <v>715</v>
      </c>
      <c r="G35" s="21"/>
      <c r="H35" s="70"/>
      <c r="I35" s="16" t="s">
        <v>94</v>
      </c>
      <c r="J35" s="16" t="s">
        <v>12</v>
      </c>
      <c r="K35" s="16" t="s">
        <v>77</v>
      </c>
      <c r="L35" s="16" t="s">
        <v>272</v>
      </c>
    </row>
    <row r="36" spans="1:12" s="16" customFormat="1" x14ac:dyDescent="0.25">
      <c r="A36" s="17">
        <v>550</v>
      </c>
      <c r="B36" s="18">
        <v>42824</v>
      </c>
      <c r="C36" s="68" t="s">
        <v>329</v>
      </c>
      <c r="D36" s="69">
        <v>2560</v>
      </c>
      <c r="E36" s="68" t="s">
        <v>8</v>
      </c>
      <c r="F36" s="20">
        <v>715</v>
      </c>
      <c r="G36" s="21" t="s">
        <v>356</v>
      </c>
      <c r="H36" s="70" t="s">
        <v>61</v>
      </c>
      <c r="I36" s="16" t="s">
        <v>253</v>
      </c>
      <c r="J36" s="16" t="s">
        <v>357</v>
      </c>
      <c r="K36" s="16" t="s">
        <v>358</v>
      </c>
      <c r="L36" s="16" t="s">
        <v>71</v>
      </c>
    </row>
    <row r="37" spans="1:12" s="16" customFormat="1" x14ac:dyDescent="0.25">
      <c r="A37" s="17">
        <v>553</v>
      </c>
      <c r="B37" s="18">
        <v>42824</v>
      </c>
      <c r="C37" s="68" t="s">
        <v>330</v>
      </c>
      <c r="D37" s="69">
        <v>3650</v>
      </c>
      <c r="E37" s="68" t="s">
        <v>8</v>
      </c>
      <c r="F37" s="20">
        <v>715</v>
      </c>
      <c r="G37" s="58" t="s">
        <v>359</v>
      </c>
      <c r="H37" s="70"/>
      <c r="I37" s="16" t="s">
        <v>13</v>
      </c>
      <c r="J37" s="16" t="s">
        <v>352</v>
      </c>
      <c r="K37" s="16" t="s">
        <v>353</v>
      </c>
      <c r="L37" s="16" t="s">
        <v>27</v>
      </c>
    </row>
    <row r="38" spans="1:12" s="16" customFormat="1" x14ac:dyDescent="0.25">
      <c r="A38" s="17">
        <v>571</v>
      </c>
      <c r="B38" s="18">
        <v>42825</v>
      </c>
      <c r="C38" s="68" t="s">
        <v>331</v>
      </c>
      <c r="D38" s="69">
        <v>5000</v>
      </c>
      <c r="E38" s="68" t="s">
        <v>8</v>
      </c>
      <c r="F38" s="20">
        <v>715</v>
      </c>
      <c r="G38" s="71"/>
      <c r="H38" s="70"/>
      <c r="I38" s="16" t="s">
        <v>69</v>
      </c>
      <c r="J38" s="16" t="s">
        <v>101</v>
      </c>
      <c r="K38" s="16" t="s">
        <v>354</v>
      </c>
      <c r="L38" s="16" t="s">
        <v>355</v>
      </c>
    </row>
    <row r="39" spans="1:12" x14ac:dyDescent="0.25">
      <c r="A39" s="1"/>
      <c r="B39" s="2"/>
      <c r="C39" s="64" t="s">
        <v>7</v>
      </c>
      <c r="D39" s="65">
        <f>SUM(D7:D38)</f>
        <v>132216</v>
      </c>
      <c r="E39" s="66"/>
      <c r="F39" s="4"/>
      <c r="H39" s="47"/>
      <c r="I39" s="63"/>
    </row>
    <row r="41" spans="1:12" x14ac:dyDescent="0.25">
      <c r="C41" s="82" t="s">
        <v>44</v>
      </c>
    </row>
    <row r="42" spans="1:12" x14ac:dyDescent="0.25">
      <c r="B42" s="80">
        <v>42766</v>
      </c>
      <c r="C42" s="9" t="s">
        <v>380</v>
      </c>
      <c r="D42" s="84">
        <v>3200</v>
      </c>
    </row>
    <row r="43" spans="1:12" x14ac:dyDescent="0.25">
      <c r="B43" s="80">
        <v>42769</v>
      </c>
      <c r="C43" s="66" t="s">
        <v>379</v>
      </c>
      <c r="D43" s="84">
        <v>3200</v>
      </c>
    </row>
    <row r="44" spans="1:12" x14ac:dyDescent="0.25">
      <c r="C44" s="83" t="s">
        <v>381</v>
      </c>
      <c r="D44" s="84">
        <f>SUM(D42:D43)</f>
        <v>6400</v>
      </c>
    </row>
    <row r="45" spans="1:12" x14ac:dyDescent="0.25">
      <c r="C45" s="9"/>
    </row>
    <row r="46" spans="1:12" x14ac:dyDescent="0.25">
      <c r="C46" s="9"/>
    </row>
    <row r="48" spans="1:12" x14ac:dyDescent="0.25">
      <c r="C48" s="9"/>
    </row>
    <row r="49" spans="3:3" x14ac:dyDescent="0.25">
      <c r="C49" s="9"/>
    </row>
    <row r="50" spans="3:3" x14ac:dyDescent="0.25">
      <c r="C50" s="9"/>
    </row>
    <row r="51" spans="3:3" x14ac:dyDescent="0.25">
      <c r="C51" s="9"/>
    </row>
  </sheetData>
  <sortState ref="A8:H39">
    <sortCondition ref="A8"/>
  </sortState>
  <mergeCells count="2">
    <mergeCell ref="A1:E1"/>
    <mergeCell ref="A2:E2"/>
  </mergeCells>
  <pageMargins left="0.7" right="0.7" top="0.75" bottom="0.75" header="0.3" footer="0.3"/>
  <pageSetup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P38"/>
  <sheetViews>
    <sheetView workbookViewId="0">
      <selection activeCell="C8" sqref="C8:D12"/>
    </sheetView>
  </sheetViews>
  <sheetFormatPr baseColWidth="10" defaultRowHeight="15" x14ac:dyDescent="0.25"/>
  <cols>
    <col min="3" max="3" width="30.42578125" bestFit="1" customWidth="1"/>
    <col min="4" max="4" width="10.140625" bestFit="1" customWidth="1"/>
    <col min="5" max="5" width="24.28515625" bestFit="1" customWidth="1"/>
  </cols>
  <sheetData>
    <row r="3" spans="3:10" ht="15.75" x14ac:dyDescent="0.3">
      <c r="C3" s="24"/>
      <c r="D3" s="24"/>
      <c r="E3" s="24"/>
      <c r="F3" s="24"/>
      <c r="G3" s="23"/>
      <c r="H3" s="23"/>
      <c r="I3" s="23"/>
      <c r="J3" s="23"/>
    </row>
    <row r="4" spans="3:10" ht="20.25" x14ac:dyDescent="0.35">
      <c r="C4" s="24"/>
      <c r="D4" s="162" t="s">
        <v>39</v>
      </c>
      <c r="E4" s="162"/>
      <c r="F4" s="162"/>
      <c r="G4" s="23"/>
      <c r="H4" s="23"/>
      <c r="I4" s="23"/>
      <c r="J4" s="23"/>
    </row>
    <row r="5" spans="3:10" ht="20.25" x14ac:dyDescent="0.35">
      <c r="C5" s="24"/>
      <c r="D5" s="162" t="s">
        <v>40</v>
      </c>
      <c r="E5" s="162"/>
      <c r="F5" s="162"/>
      <c r="G5" s="23"/>
      <c r="H5" s="23"/>
      <c r="I5" s="23"/>
      <c r="J5" s="23"/>
    </row>
    <row r="6" spans="3:10" ht="20.25" x14ac:dyDescent="0.35">
      <c r="C6" s="24"/>
      <c r="D6" s="163" t="s">
        <v>365</v>
      </c>
      <c r="E6" s="163"/>
      <c r="F6" s="163"/>
      <c r="G6" s="23"/>
      <c r="H6" s="23"/>
      <c r="I6" s="23"/>
      <c r="J6" s="23"/>
    </row>
    <row r="7" spans="3:10" x14ac:dyDescent="0.25">
      <c r="C7" s="23"/>
      <c r="D7" s="23"/>
      <c r="E7" s="27"/>
      <c r="F7" s="23"/>
      <c r="G7" s="23"/>
      <c r="H7" s="23"/>
      <c r="I7" s="23"/>
      <c r="J7" s="23"/>
    </row>
    <row r="8" spans="3:10" x14ac:dyDescent="0.25">
      <c r="C8" s="29" t="s">
        <v>3</v>
      </c>
      <c r="D8" s="30" t="s">
        <v>41</v>
      </c>
      <c r="E8" s="28" t="s">
        <v>281</v>
      </c>
      <c r="F8" s="25"/>
      <c r="G8" s="130" t="s">
        <v>897</v>
      </c>
      <c r="H8" s="23"/>
      <c r="I8" s="23"/>
      <c r="J8" s="31"/>
    </row>
    <row r="9" spans="3:10" x14ac:dyDescent="0.25">
      <c r="C9" s="25" t="s">
        <v>193</v>
      </c>
      <c r="D9" s="26">
        <v>35000</v>
      </c>
      <c r="E9" s="32" t="s">
        <v>371</v>
      </c>
      <c r="F9" s="33" t="s">
        <v>202</v>
      </c>
      <c r="G9" s="132"/>
      <c r="H9" s="33"/>
      <c r="I9" s="23"/>
      <c r="J9" s="23"/>
    </row>
    <row r="10" spans="3:10" x14ac:dyDescent="0.25">
      <c r="C10" s="25" t="s">
        <v>199</v>
      </c>
      <c r="D10" s="26">
        <v>30000</v>
      </c>
      <c r="E10" s="32" t="s">
        <v>372</v>
      </c>
      <c r="F10" s="33" t="s">
        <v>202</v>
      </c>
      <c r="G10" s="132">
        <v>9</v>
      </c>
      <c r="H10" s="33"/>
      <c r="I10" s="23"/>
      <c r="J10" s="23"/>
    </row>
    <row r="11" spans="3:10" x14ac:dyDescent="0.25">
      <c r="C11" s="25" t="s">
        <v>194</v>
      </c>
      <c r="D11" s="26">
        <v>35000</v>
      </c>
      <c r="E11" s="32" t="s">
        <v>373</v>
      </c>
      <c r="F11" s="33" t="s">
        <v>202</v>
      </c>
      <c r="G11" s="131">
        <v>5</v>
      </c>
      <c r="H11" s="33"/>
      <c r="I11" s="23"/>
      <c r="J11" s="23"/>
    </row>
    <row r="12" spans="3:10" x14ac:dyDescent="0.25">
      <c r="C12" s="34" t="s">
        <v>7</v>
      </c>
      <c r="D12" s="45">
        <f>SUM(D9:D11)</f>
        <v>100000</v>
      </c>
      <c r="E12" s="32"/>
      <c r="F12" s="23"/>
      <c r="G12" s="23"/>
      <c r="H12" s="23"/>
      <c r="I12" s="23"/>
      <c r="J12" s="23"/>
    </row>
    <row r="15" spans="3:10" x14ac:dyDescent="0.25">
      <c r="C15" s="23"/>
      <c r="D15" s="23"/>
      <c r="E15" s="23"/>
      <c r="F15" s="23"/>
      <c r="G15" s="35"/>
      <c r="H15" s="23"/>
      <c r="I15" s="23"/>
      <c r="J15" s="23"/>
    </row>
    <row r="16" spans="3:10" x14ac:dyDescent="0.25">
      <c r="C16" s="34" t="s">
        <v>42</v>
      </c>
      <c r="D16" s="23"/>
      <c r="E16" s="23"/>
      <c r="F16" s="23"/>
      <c r="G16" s="23"/>
      <c r="H16" s="23"/>
      <c r="I16" s="23"/>
      <c r="J16" s="23"/>
    </row>
    <row r="17" spans="2:15" x14ac:dyDescent="0.25">
      <c r="C17" s="36" t="s">
        <v>281</v>
      </c>
      <c r="D17" s="26">
        <f>MARZO!D39</f>
        <v>132216</v>
      </c>
      <c r="E17" s="26"/>
      <c r="F17" s="26"/>
      <c r="G17" s="23"/>
      <c r="H17" s="23"/>
      <c r="I17" s="23"/>
      <c r="J17" s="23"/>
    </row>
    <row r="18" spans="2:15" x14ac:dyDescent="0.25">
      <c r="B18" s="25" t="s">
        <v>43</v>
      </c>
      <c r="C18" s="36" t="s">
        <v>44</v>
      </c>
      <c r="D18" s="26">
        <f>MARZO!D44</f>
        <v>6400</v>
      </c>
      <c r="E18" s="26"/>
      <c r="F18" s="26"/>
      <c r="G18" s="23"/>
      <c r="H18" s="23"/>
      <c r="I18" s="23"/>
      <c r="J18" s="23"/>
      <c r="K18" s="23"/>
      <c r="L18" s="23"/>
      <c r="M18" s="23"/>
      <c r="N18" s="23"/>
      <c r="O18" s="23"/>
    </row>
    <row r="19" spans="2:15" x14ac:dyDescent="0.25">
      <c r="B19" s="25" t="s">
        <v>45</v>
      </c>
      <c r="C19" s="36" t="s">
        <v>366</v>
      </c>
      <c r="D19" s="26">
        <f>MARZO!D25</f>
        <v>800</v>
      </c>
      <c r="E19" s="32"/>
      <c r="F19" s="32"/>
      <c r="G19" s="23"/>
      <c r="H19" s="23"/>
      <c r="I19" s="23"/>
      <c r="J19" s="23"/>
      <c r="K19" s="23"/>
      <c r="L19" s="23"/>
      <c r="M19" s="23"/>
      <c r="N19" s="23"/>
      <c r="O19" s="23"/>
    </row>
    <row r="20" spans="2:15" x14ac:dyDescent="0.25">
      <c r="B20" s="23"/>
      <c r="C20" s="34" t="s">
        <v>7</v>
      </c>
      <c r="D20" s="46">
        <f>D17+D18-D19</f>
        <v>137816</v>
      </c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</row>
    <row r="22" spans="2:15" ht="16.5" x14ac:dyDescent="0.3">
      <c r="B22" s="23"/>
      <c r="C22" s="34" t="s">
        <v>46</v>
      </c>
      <c r="D22" s="46">
        <f>D20-D12</f>
        <v>37816</v>
      </c>
      <c r="E22" s="38"/>
      <c r="F22" s="23"/>
      <c r="G22" s="23"/>
      <c r="H22" s="23"/>
      <c r="I22" s="23"/>
      <c r="J22" s="23"/>
      <c r="K22" s="23"/>
      <c r="L22" s="23"/>
      <c r="M22" s="23"/>
      <c r="N22" s="23"/>
      <c r="O22" s="23"/>
    </row>
    <row r="23" spans="2:15" x14ac:dyDescent="0.25">
      <c r="B23" s="23"/>
      <c r="C23" s="25" t="s">
        <v>47</v>
      </c>
      <c r="D23" s="46">
        <f>+D22*0.16</f>
        <v>6050.56</v>
      </c>
      <c r="E23" s="23"/>
      <c r="F23" s="32"/>
      <c r="G23" s="23"/>
      <c r="H23" s="23"/>
      <c r="I23" s="23"/>
      <c r="J23" s="23"/>
      <c r="K23" s="23"/>
      <c r="L23" s="23"/>
      <c r="M23" s="23"/>
      <c r="N23" s="23"/>
      <c r="O23" s="23"/>
    </row>
    <row r="24" spans="2:15" x14ac:dyDescent="0.25">
      <c r="B24" s="23"/>
      <c r="C24" s="25" t="s">
        <v>48</v>
      </c>
      <c r="D24" s="46">
        <f>+D22+D23</f>
        <v>43866.559999999998</v>
      </c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</row>
    <row r="25" spans="2:15" x14ac:dyDescent="0.25">
      <c r="B25" s="23"/>
      <c r="C25" s="23"/>
      <c r="D25" s="37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</row>
    <row r="26" spans="2:15" x14ac:dyDescent="0.25">
      <c r="B26" s="23"/>
      <c r="C26" s="36"/>
      <c r="D26" s="37"/>
      <c r="E26" s="26"/>
      <c r="F26" s="26"/>
      <c r="G26" s="23"/>
      <c r="H26" s="23"/>
      <c r="I26" s="23"/>
      <c r="J26" s="23"/>
      <c r="K26" s="23"/>
      <c r="L26" s="23"/>
      <c r="M26" s="23"/>
      <c r="N26" s="23"/>
      <c r="O26" s="23"/>
    </row>
    <row r="27" spans="2:15" x14ac:dyDescent="0.25">
      <c r="B27" s="23"/>
      <c r="C27" s="25" t="s">
        <v>49</v>
      </c>
      <c r="D27" s="46">
        <f>+D24+D26</f>
        <v>43866.559999999998</v>
      </c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</row>
    <row r="28" spans="2:15" x14ac:dyDescent="0.25">
      <c r="B28" s="23"/>
      <c r="C28" s="23"/>
      <c r="D28" s="37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</row>
    <row r="32" spans="2:15" x14ac:dyDescent="0.25">
      <c r="B32" s="23"/>
      <c r="C32" s="25"/>
      <c r="D32" s="26"/>
      <c r="E32" s="23"/>
      <c r="F32" s="23"/>
      <c r="G32" s="26"/>
      <c r="H32" s="23"/>
      <c r="I32" s="23"/>
      <c r="J32" s="23"/>
      <c r="K32" s="23"/>
      <c r="L32" s="23"/>
      <c r="M32" s="23"/>
      <c r="N32" s="23"/>
      <c r="O32" s="23"/>
    </row>
    <row r="33" spans="2:16" x14ac:dyDescent="0.25">
      <c r="B33" s="23"/>
      <c r="C33" s="25"/>
      <c r="D33" s="41"/>
      <c r="E33" s="25"/>
      <c r="F33" s="25"/>
      <c r="G33" s="44"/>
      <c r="H33" s="23"/>
      <c r="I33" s="23"/>
      <c r="J33" s="23"/>
      <c r="K33" s="23"/>
      <c r="L33" s="23"/>
      <c r="M33" s="23"/>
      <c r="N33" s="23"/>
      <c r="O33" s="23"/>
    </row>
    <row r="34" spans="2:16" x14ac:dyDescent="0.25">
      <c r="C34" s="25"/>
      <c r="D34" s="26"/>
      <c r="E34" s="25"/>
      <c r="F34" s="25"/>
      <c r="G34" s="44"/>
      <c r="H34" s="23"/>
      <c r="I34" s="23"/>
      <c r="J34" s="23"/>
      <c r="K34" s="23"/>
      <c r="L34" s="23"/>
      <c r="M34" s="23"/>
      <c r="N34" s="23"/>
      <c r="O34" s="23"/>
      <c r="P34" s="23"/>
    </row>
    <row r="35" spans="2:16" x14ac:dyDescent="0.25">
      <c r="C35" s="25"/>
      <c r="D35" s="41"/>
      <c r="E35" s="25"/>
      <c r="F35" s="25"/>
      <c r="G35" s="44"/>
      <c r="H35" s="23"/>
      <c r="I35" s="23"/>
      <c r="J35" s="23"/>
      <c r="K35" s="23"/>
      <c r="L35" s="23"/>
      <c r="M35" s="23"/>
      <c r="N35" s="23"/>
      <c r="O35" s="23"/>
      <c r="P35" s="23"/>
    </row>
    <row r="36" spans="2:16" x14ac:dyDescent="0.25">
      <c r="C36" s="25"/>
      <c r="D36" s="42"/>
      <c r="E36" s="42"/>
      <c r="F36" s="25"/>
      <c r="G36" s="39"/>
      <c r="H36" s="23"/>
      <c r="I36" s="23"/>
      <c r="J36" s="23"/>
      <c r="K36" s="23"/>
      <c r="L36" s="23"/>
      <c r="M36" s="23"/>
      <c r="N36" s="23"/>
      <c r="O36" s="23"/>
      <c r="P36" s="23"/>
    </row>
    <row r="37" spans="2:16" x14ac:dyDescent="0.25">
      <c r="C37" s="25"/>
      <c r="D37" s="42"/>
      <c r="E37" s="42"/>
      <c r="F37" s="25"/>
      <c r="G37" s="40"/>
      <c r="H37" s="23"/>
      <c r="I37" s="23"/>
      <c r="J37" s="23"/>
      <c r="K37" s="23"/>
      <c r="L37" s="23"/>
      <c r="M37" s="23"/>
      <c r="N37" s="23"/>
      <c r="O37" s="23"/>
      <c r="P37" s="23"/>
    </row>
    <row r="38" spans="2:16" x14ac:dyDescent="0.25">
      <c r="C38" s="25"/>
      <c r="D38" s="26"/>
      <c r="E38" s="4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</row>
  </sheetData>
  <mergeCells count="3">
    <mergeCell ref="D4:F4"/>
    <mergeCell ref="D5:F5"/>
    <mergeCell ref="D6:F6"/>
  </mergeCells>
  <pageMargins left="0.7" right="0.7" top="0.75" bottom="0.75" header="0.3" footer="0.3"/>
  <pageSetup scale="90" orientation="portrait" horizontalDpi="0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workbookViewId="0">
      <selection activeCell="A19" sqref="A19:XFD19"/>
    </sheetView>
  </sheetViews>
  <sheetFormatPr baseColWidth="10" defaultRowHeight="15" x14ac:dyDescent="0.25"/>
  <cols>
    <col min="3" max="3" width="55" customWidth="1"/>
    <col min="5" max="5" width="11.85546875" bestFit="1" customWidth="1"/>
    <col min="12" max="12" width="17.5703125" bestFit="1" customWidth="1"/>
  </cols>
  <sheetData>
    <row r="1" spans="1:12" x14ac:dyDescent="0.25">
      <c r="A1" s="161" t="s">
        <v>0</v>
      </c>
      <c r="B1" s="161"/>
      <c r="C1" s="161"/>
      <c r="D1" s="161"/>
      <c r="E1" s="161"/>
      <c r="F1" s="9"/>
    </row>
    <row r="2" spans="1:12" x14ac:dyDescent="0.25">
      <c r="A2" s="161" t="s">
        <v>423</v>
      </c>
      <c r="B2" s="161"/>
      <c r="C2" s="161"/>
      <c r="D2" s="161"/>
      <c r="E2" s="161"/>
      <c r="F2" s="9"/>
    </row>
    <row r="3" spans="1:12" x14ac:dyDescent="0.25">
      <c r="A3" s="10"/>
      <c r="B3" s="11"/>
      <c r="C3" s="7"/>
      <c r="D3" s="11"/>
      <c r="E3" s="7"/>
      <c r="F3" s="9"/>
    </row>
    <row r="4" spans="1:12" x14ac:dyDescent="0.25">
      <c r="A4" s="61" t="s">
        <v>382</v>
      </c>
      <c r="B4" s="11"/>
      <c r="C4" s="7"/>
      <c r="D4" s="11"/>
      <c r="E4" s="7"/>
      <c r="F4" s="9"/>
    </row>
    <row r="5" spans="1:12" x14ac:dyDescent="0.25">
      <c r="A5" s="12" t="s">
        <v>1</v>
      </c>
      <c r="B5" s="13" t="s">
        <v>2</v>
      </c>
      <c r="C5" s="13" t="s">
        <v>3</v>
      </c>
      <c r="D5" s="14" t="s">
        <v>4</v>
      </c>
      <c r="E5" s="15" t="s">
        <v>5</v>
      </c>
      <c r="F5" s="13" t="s">
        <v>6</v>
      </c>
      <c r="G5" s="13" t="s">
        <v>9</v>
      </c>
    </row>
    <row r="6" spans="1:12" s="16" customFormat="1" x14ac:dyDescent="0.25">
      <c r="A6" s="17">
        <v>6</v>
      </c>
      <c r="B6" s="18">
        <v>42828</v>
      </c>
      <c r="C6" s="19" t="s">
        <v>393</v>
      </c>
      <c r="D6" s="50">
        <v>3243</v>
      </c>
      <c r="E6" s="19" t="s">
        <v>8</v>
      </c>
      <c r="F6" s="20">
        <v>715</v>
      </c>
      <c r="G6" s="21" t="s">
        <v>394</v>
      </c>
      <c r="I6" s="16" t="s">
        <v>13</v>
      </c>
      <c r="J6" s="16" t="s">
        <v>14</v>
      </c>
      <c r="K6" s="16" t="s">
        <v>34</v>
      </c>
      <c r="L6" s="16" t="s">
        <v>56</v>
      </c>
    </row>
    <row r="7" spans="1:12" s="16" customFormat="1" x14ac:dyDescent="0.25">
      <c r="A7" s="17">
        <v>21</v>
      </c>
      <c r="B7" s="18">
        <v>42828</v>
      </c>
      <c r="C7" s="19" t="s">
        <v>385</v>
      </c>
      <c r="D7" s="50">
        <v>3243</v>
      </c>
      <c r="E7" s="19" t="s">
        <v>8</v>
      </c>
      <c r="F7" s="20">
        <v>715</v>
      </c>
      <c r="G7" s="21" t="s">
        <v>386</v>
      </c>
      <c r="I7" s="16" t="s">
        <v>13</v>
      </c>
      <c r="J7" s="16" t="s">
        <v>14</v>
      </c>
      <c r="K7" s="16" t="s">
        <v>54</v>
      </c>
      <c r="L7" s="16" t="s">
        <v>15</v>
      </c>
    </row>
    <row r="8" spans="1:12" s="16" customFormat="1" x14ac:dyDescent="0.25">
      <c r="A8" s="17">
        <v>48</v>
      </c>
      <c r="B8" s="18">
        <v>42828</v>
      </c>
      <c r="C8" s="19" t="s">
        <v>383</v>
      </c>
      <c r="D8" s="50">
        <v>3246</v>
      </c>
      <c r="E8" s="19" t="s">
        <v>8</v>
      </c>
      <c r="F8" s="20">
        <v>715</v>
      </c>
      <c r="G8" s="21" t="s">
        <v>384</v>
      </c>
      <c r="I8" s="16" t="s">
        <v>69</v>
      </c>
      <c r="J8" s="16" t="s">
        <v>257</v>
      </c>
      <c r="K8" s="16" t="s">
        <v>81</v>
      </c>
      <c r="L8" s="16" t="s">
        <v>58</v>
      </c>
    </row>
    <row r="9" spans="1:12" s="16" customFormat="1" x14ac:dyDescent="0.25">
      <c r="A9" s="17">
        <v>89</v>
      </c>
      <c r="B9" s="18">
        <v>42829</v>
      </c>
      <c r="C9" s="19" t="s">
        <v>411</v>
      </c>
      <c r="D9" s="50">
        <v>3250</v>
      </c>
      <c r="E9" s="19" t="s">
        <v>8</v>
      </c>
      <c r="F9" s="20">
        <v>715</v>
      </c>
      <c r="G9" s="21"/>
      <c r="I9" s="16" t="s">
        <v>69</v>
      </c>
      <c r="J9" s="16" t="s">
        <v>78</v>
      </c>
      <c r="K9" s="16" t="s">
        <v>31</v>
      </c>
      <c r="L9" s="16" t="s">
        <v>79</v>
      </c>
    </row>
    <row r="10" spans="1:12" s="16" customFormat="1" x14ac:dyDescent="0.25">
      <c r="A10" s="17">
        <v>96</v>
      </c>
      <c r="B10" s="18">
        <v>42829</v>
      </c>
      <c r="C10" s="19" t="s">
        <v>387</v>
      </c>
      <c r="D10" s="50">
        <v>3820</v>
      </c>
      <c r="E10" s="19" t="s">
        <v>8</v>
      </c>
      <c r="F10" s="20">
        <v>715</v>
      </c>
      <c r="G10" s="21" t="s">
        <v>388</v>
      </c>
      <c r="I10" s="16" t="s">
        <v>69</v>
      </c>
      <c r="J10" s="16" t="s">
        <v>70</v>
      </c>
      <c r="K10" s="16" t="s">
        <v>426</v>
      </c>
      <c r="L10" s="16" t="s">
        <v>71</v>
      </c>
    </row>
    <row r="11" spans="1:12" s="16" customFormat="1" x14ac:dyDescent="0.25">
      <c r="A11" s="17">
        <v>105</v>
      </c>
      <c r="B11" s="18">
        <v>42830</v>
      </c>
      <c r="C11" s="19" t="s">
        <v>412</v>
      </c>
      <c r="D11" s="50">
        <v>3450</v>
      </c>
      <c r="E11" s="19" t="s">
        <v>8</v>
      </c>
      <c r="F11" s="20">
        <v>715</v>
      </c>
      <c r="G11" s="21"/>
      <c r="I11" s="16" t="s">
        <v>13</v>
      </c>
      <c r="J11" s="16" t="s">
        <v>348</v>
      </c>
      <c r="K11" s="16" t="s">
        <v>349</v>
      </c>
      <c r="L11" s="16" t="s">
        <v>21</v>
      </c>
    </row>
    <row r="12" spans="1:12" s="16" customFormat="1" x14ac:dyDescent="0.25">
      <c r="A12" s="17">
        <v>106</v>
      </c>
      <c r="B12" s="18">
        <v>42830</v>
      </c>
      <c r="C12" s="19" t="s">
        <v>413</v>
      </c>
      <c r="D12" s="50">
        <v>3450</v>
      </c>
      <c r="E12" s="19" t="s">
        <v>8</v>
      </c>
      <c r="F12" s="20">
        <v>715</v>
      </c>
      <c r="G12" s="21"/>
      <c r="I12" s="16" t="s">
        <v>13</v>
      </c>
      <c r="J12" s="16" t="s">
        <v>350</v>
      </c>
      <c r="K12" s="16" t="s">
        <v>351</v>
      </c>
      <c r="L12" s="16" t="s">
        <v>19</v>
      </c>
    </row>
    <row r="13" spans="1:12" s="16" customFormat="1" x14ac:dyDescent="0.25">
      <c r="A13" s="17">
        <v>109</v>
      </c>
      <c r="B13" s="18">
        <v>42830</v>
      </c>
      <c r="C13" s="19" t="s">
        <v>414</v>
      </c>
      <c r="D13" s="50">
        <v>3255</v>
      </c>
      <c r="E13" s="19" t="s">
        <v>8</v>
      </c>
      <c r="F13" s="20">
        <v>715</v>
      </c>
      <c r="G13" s="21"/>
      <c r="I13" s="16" t="s">
        <v>69</v>
      </c>
      <c r="J13" s="16" t="s">
        <v>84</v>
      </c>
      <c r="K13" s="16" t="s">
        <v>34</v>
      </c>
      <c r="L13" s="16" t="s">
        <v>85</v>
      </c>
    </row>
    <row r="14" spans="1:12" x14ac:dyDescent="0.25">
      <c r="A14" s="17">
        <v>117</v>
      </c>
      <c r="B14" s="18">
        <v>42830</v>
      </c>
      <c r="C14" s="19" t="s">
        <v>415</v>
      </c>
      <c r="D14" s="50">
        <v>3243</v>
      </c>
      <c r="E14" s="19" t="s">
        <v>8</v>
      </c>
      <c r="F14" s="20">
        <v>715</v>
      </c>
      <c r="G14" s="21"/>
      <c r="H14" s="16"/>
      <c r="I14" s="16" t="s">
        <v>13</v>
      </c>
      <c r="J14" s="16" t="s">
        <v>432</v>
      </c>
      <c r="K14" s="16" t="s">
        <v>433</v>
      </c>
      <c r="L14" s="16" t="s">
        <v>38</v>
      </c>
    </row>
    <row r="15" spans="1:12" s="16" customFormat="1" x14ac:dyDescent="0.25">
      <c r="A15" s="17">
        <v>132</v>
      </c>
      <c r="B15" s="18">
        <v>42830</v>
      </c>
      <c r="C15" s="19" t="s">
        <v>416</v>
      </c>
      <c r="D15" s="50">
        <v>3200</v>
      </c>
      <c r="E15" s="19" t="s">
        <v>8</v>
      </c>
      <c r="F15" s="20">
        <v>715</v>
      </c>
      <c r="G15" s="21"/>
      <c r="I15" s="16" t="s">
        <v>13</v>
      </c>
      <c r="J15" s="16" t="s">
        <v>270</v>
      </c>
      <c r="K15" s="16" t="s">
        <v>434</v>
      </c>
      <c r="L15" s="16" t="s">
        <v>18</v>
      </c>
    </row>
    <row r="16" spans="1:12" s="16" customFormat="1" x14ac:dyDescent="0.25">
      <c r="A16" s="17">
        <v>135</v>
      </c>
      <c r="B16" s="18">
        <v>42830</v>
      </c>
      <c r="C16" s="19" t="s">
        <v>417</v>
      </c>
      <c r="D16" s="50">
        <v>3243</v>
      </c>
      <c r="E16" s="19" t="s">
        <v>8</v>
      </c>
      <c r="F16" s="20">
        <v>715</v>
      </c>
      <c r="G16" s="21"/>
      <c r="I16" s="16" t="s">
        <v>440</v>
      </c>
      <c r="J16" s="16" t="s">
        <v>441</v>
      </c>
      <c r="K16" s="16" t="s">
        <v>67</v>
      </c>
      <c r="L16" s="16" t="s">
        <v>68</v>
      </c>
    </row>
    <row r="17" spans="1:12" s="16" customFormat="1" x14ac:dyDescent="0.25">
      <c r="A17" s="17">
        <v>137</v>
      </c>
      <c r="B17" s="18">
        <v>42830</v>
      </c>
      <c r="C17" s="19" t="s">
        <v>389</v>
      </c>
      <c r="D17" s="50">
        <v>3243</v>
      </c>
      <c r="E17" s="19" t="s">
        <v>8</v>
      </c>
      <c r="F17" s="20">
        <v>715</v>
      </c>
      <c r="G17" s="21" t="s">
        <v>390</v>
      </c>
      <c r="I17" s="16" t="s">
        <v>94</v>
      </c>
      <c r="J17" s="16" t="s">
        <v>425</v>
      </c>
      <c r="K17" s="16" t="s">
        <v>22</v>
      </c>
      <c r="L17" s="16" t="s">
        <v>95</v>
      </c>
    </row>
    <row r="18" spans="1:12" s="16" customFormat="1" x14ac:dyDescent="0.25">
      <c r="A18" s="17">
        <v>138</v>
      </c>
      <c r="B18" s="18">
        <v>42830</v>
      </c>
      <c r="C18" s="19" t="s">
        <v>391</v>
      </c>
      <c r="D18" s="50">
        <v>3243</v>
      </c>
      <c r="E18" s="19" t="s">
        <v>8</v>
      </c>
      <c r="F18" s="20">
        <v>715</v>
      </c>
      <c r="G18" s="21" t="s">
        <v>392</v>
      </c>
      <c r="I18" s="16" t="s">
        <v>94</v>
      </c>
      <c r="J18" s="16" t="s">
        <v>87</v>
      </c>
      <c r="K18" s="16" t="s">
        <v>424</v>
      </c>
      <c r="L18" s="16" t="s">
        <v>189</v>
      </c>
    </row>
    <row r="19" spans="1:12" s="16" customFormat="1" x14ac:dyDescent="0.25">
      <c r="A19" s="17">
        <v>193</v>
      </c>
      <c r="B19" s="18">
        <v>42832</v>
      </c>
      <c r="C19" s="19" t="s">
        <v>418</v>
      </c>
      <c r="D19" s="50">
        <v>3200</v>
      </c>
      <c r="E19" s="19" t="s">
        <v>8</v>
      </c>
      <c r="F19" s="20">
        <v>715</v>
      </c>
      <c r="G19" s="21"/>
      <c r="H19" s="16" t="s">
        <v>61</v>
      </c>
      <c r="I19" s="16" t="s">
        <v>442</v>
      </c>
      <c r="J19" s="16" t="s">
        <v>566</v>
      </c>
      <c r="K19" s="16" t="s">
        <v>567</v>
      </c>
      <c r="L19" s="16" t="s">
        <v>568</v>
      </c>
    </row>
    <row r="20" spans="1:12" s="16" customFormat="1" x14ac:dyDescent="0.25">
      <c r="A20" s="17">
        <v>220</v>
      </c>
      <c r="B20" s="18">
        <v>42832</v>
      </c>
      <c r="C20" s="19" t="s">
        <v>395</v>
      </c>
      <c r="D20" s="50">
        <v>9729</v>
      </c>
      <c r="E20" s="19" t="s">
        <v>8</v>
      </c>
      <c r="F20" s="20">
        <v>715</v>
      </c>
      <c r="G20" s="21" t="s">
        <v>396</v>
      </c>
      <c r="I20" s="16" t="s">
        <v>13</v>
      </c>
      <c r="J20" s="16" t="s">
        <v>76</v>
      </c>
      <c r="K20" s="16" t="s">
        <v>427</v>
      </c>
      <c r="L20" s="16" t="s">
        <v>73</v>
      </c>
    </row>
    <row r="21" spans="1:12" s="16" customFormat="1" x14ac:dyDescent="0.25">
      <c r="A21" s="17">
        <v>231</v>
      </c>
      <c r="B21" s="18">
        <v>42835</v>
      </c>
      <c r="C21" s="19" t="s">
        <v>399</v>
      </c>
      <c r="D21" s="50">
        <v>3450</v>
      </c>
      <c r="E21" s="19" t="s">
        <v>8</v>
      </c>
      <c r="F21" s="20">
        <v>715</v>
      </c>
      <c r="G21" s="21" t="s">
        <v>400</v>
      </c>
      <c r="I21" s="16" t="s">
        <v>13</v>
      </c>
      <c r="J21" s="16" t="s">
        <v>23</v>
      </c>
      <c r="K21" s="16" t="s">
        <v>24</v>
      </c>
      <c r="L21" s="16" t="s">
        <v>63</v>
      </c>
    </row>
    <row r="22" spans="1:12" s="16" customFormat="1" x14ac:dyDescent="0.25">
      <c r="A22" s="17">
        <v>345</v>
      </c>
      <c r="B22" s="18">
        <v>42843</v>
      </c>
      <c r="C22" s="19" t="s">
        <v>401</v>
      </c>
      <c r="D22" s="50">
        <v>3600</v>
      </c>
      <c r="E22" s="19" t="s">
        <v>8</v>
      </c>
      <c r="F22" s="20">
        <v>715</v>
      </c>
      <c r="G22" s="21" t="s">
        <v>402</v>
      </c>
      <c r="I22" s="16" t="s">
        <v>13</v>
      </c>
      <c r="J22" s="16" t="s">
        <v>55</v>
      </c>
      <c r="K22" s="16" t="s">
        <v>35</v>
      </c>
      <c r="L22" s="16" t="s">
        <v>36</v>
      </c>
    </row>
    <row r="23" spans="1:12" s="16" customFormat="1" x14ac:dyDescent="0.25">
      <c r="A23" s="17">
        <v>372</v>
      </c>
      <c r="B23" s="18">
        <v>42844</v>
      </c>
      <c r="C23" s="19" t="s">
        <v>397</v>
      </c>
      <c r="D23" s="50">
        <v>4000</v>
      </c>
      <c r="E23" s="19" t="s">
        <v>8</v>
      </c>
      <c r="F23" s="20">
        <v>715</v>
      </c>
      <c r="G23" s="21" t="s">
        <v>398</v>
      </c>
      <c r="I23" s="16" t="s">
        <v>13</v>
      </c>
      <c r="J23" s="16" t="s">
        <v>428</v>
      </c>
      <c r="K23" s="16" t="s">
        <v>35</v>
      </c>
      <c r="L23" s="16" t="s">
        <v>347</v>
      </c>
    </row>
    <row r="24" spans="1:12" s="16" customFormat="1" x14ac:dyDescent="0.25">
      <c r="A24" s="17">
        <v>383</v>
      </c>
      <c r="B24" s="18">
        <v>42845</v>
      </c>
      <c r="C24" s="19" t="s">
        <v>403</v>
      </c>
      <c r="D24" s="50">
        <v>3945</v>
      </c>
      <c r="E24" s="19" t="s">
        <v>8</v>
      </c>
      <c r="F24" s="20">
        <v>715</v>
      </c>
      <c r="G24" s="21" t="s">
        <v>404</v>
      </c>
      <c r="I24" s="16" t="s">
        <v>13</v>
      </c>
      <c r="J24" s="16" t="s">
        <v>429</v>
      </c>
      <c r="K24" s="16" t="s">
        <v>32</v>
      </c>
      <c r="L24" s="16" t="s">
        <v>60</v>
      </c>
    </row>
    <row r="25" spans="1:12" s="16" customFormat="1" x14ac:dyDescent="0.25">
      <c r="A25" s="17">
        <v>384</v>
      </c>
      <c r="B25" s="18">
        <v>42845</v>
      </c>
      <c r="C25" s="19" t="s">
        <v>405</v>
      </c>
      <c r="D25" s="50">
        <v>3772.5</v>
      </c>
      <c r="E25" s="19" t="s">
        <v>8</v>
      </c>
      <c r="F25" s="20">
        <v>715</v>
      </c>
      <c r="G25" s="21" t="s">
        <v>406</v>
      </c>
      <c r="I25" s="16" t="s">
        <v>13</v>
      </c>
      <c r="J25" s="16" t="s">
        <v>429</v>
      </c>
      <c r="K25" s="16" t="s">
        <v>32</v>
      </c>
      <c r="L25" s="16" t="s">
        <v>60</v>
      </c>
    </row>
    <row r="26" spans="1:12" s="16" customFormat="1" x14ac:dyDescent="0.25">
      <c r="A26" s="17">
        <v>385</v>
      </c>
      <c r="B26" s="18">
        <v>42845</v>
      </c>
      <c r="C26" s="19" t="s">
        <v>407</v>
      </c>
      <c r="D26" s="50">
        <v>3600</v>
      </c>
      <c r="E26" s="19" t="s">
        <v>8</v>
      </c>
      <c r="F26" s="20">
        <v>715</v>
      </c>
      <c r="G26" s="21" t="s">
        <v>408</v>
      </c>
      <c r="I26" s="16" t="s">
        <v>13</v>
      </c>
      <c r="J26" s="16" t="s">
        <v>429</v>
      </c>
      <c r="K26" s="16" t="s">
        <v>32</v>
      </c>
      <c r="L26" s="16" t="s">
        <v>60</v>
      </c>
    </row>
    <row r="27" spans="1:12" s="16" customFormat="1" x14ac:dyDescent="0.25">
      <c r="A27" s="17">
        <v>395</v>
      </c>
      <c r="B27" s="18">
        <v>42846</v>
      </c>
      <c r="C27" s="19" t="s">
        <v>409</v>
      </c>
      <c r="D27" s="50">
        <v>3200</v>
      </c>
      <c r="E27" s="19" t="s">
        <v>8</v>
      </c>
      <c r="F27" s="20">
        <v>715</v>
      </c>
      <c r="G27" s="21" t="s">
        <v>410</v>
      </c>
      <c r="I27" s="16" t="s">
        <v>253</v>
      </c>
      <c r="J27" s="16" t="s">
        <v>11</v>
      </c>
      <c r="K27" s="16" t="s">
        <v>430</v>
      </c>
      <c r="L27" s="16" t="s">
        <v>431</v>
      </c>
    </row>
    <row r="28" spans="1:12" s="16" customFormat="1" x14ac:dyDescent="0.25">
      <c r="A28" s="17">
        <v>448</v>
      </c>
      <c r="B28" s="18">
        <v>42851</v>
      </c>
      <c r="C28" s="19" t="s">
        <v>419</v>
      </c>
      <c r="D28" s="50">
        <v>3200</v>
      </c>
      <c r="E28" s="19" t="s">
        <v>8</v>
      </c>
      <c r="F28" s="20">
        <v>715</v>
      </c>
      <c r="G28" s="21" t="s">
        <v>61</v>
      </c>
      <c r="I28" s="16" t="s">
        <v>442</v>
      </c>
      <c r="J28" s="16" t="s">
        <v>66</v>
      </c>
      <c r="K28" s="16" t="s">
        <v>443</v>
      </c>
      <c r="L28" s="16" t="s">
        <v>444</v>
      </c>
    </row>
    <row r="29" spans="1:12" x14ac:dyDescent="0.25">
      <c r="A29" s="1">
        <v>473</v>
      </c>
      <c r="B29" s="2">
        <v>42852</v>
      </c>
      <c r="C29" s="3" t="s">
        <v>420</v>
      </c>
      <c r="D29" s="48">
        <v>800</v>
      </c>
      <c r="E29" s="3" t="s">
        <v>8</v>
      </c>
      <c r="F29" s="4">
        <v>715</v>
      </c>
      <c r="G29" s="63"/>
    </row>
    <row r="30" spans="1:12" s="16" customFormat="1" x14ac:dyDescent="0.25">
      <c r="A30" s="17">
        <v>491</v>
      </c>
      <c r="B30" s="18">
        <v>42853</v>
      </c>
      <c r="C30" s="19" t="s">
        <v>421</v>
      </c>
      <c r="D30" s="50">
        <v>3450</v>
      </c>
      <c r="E30" s="19" t="s">
        <v>8</v>
      </c>
      <c r="F30" s="20">
        <v>715</v>
      </c>
      <c r="G30" s="21"/>
      <c r="I30" s="16" t="s">
        <v>94</v>
      </c>
      <c r="J30" s="16" t="s">
        <v>12</v>
      </c>
      <c r="K30" s="16" t="s">
        <v>77</v>
      </c>
      <c r="L30" s="16" t="s">
        <v>272</v>
      </c>
    </row>
    <row r="31" spans="1:12" s="16" customFormat="1" x14ac:dyDescent="0.25">
      <c r="A31" s="17">
        <v>492</v>
      </c>
      <c r="B31" s="18">
        <v>42853</v>
      </c>
      <c r="C31" s="19" t="s">
        <v>422</v>
      </c>
      <c r="D31" s="50">
        <v>3200</v>
      </c>
      <c r="E31" s="19" t="s">
        <v>8</v>
      </c>
      <c r="F31" s="20">
        <v>715</v>
      </c>
      <c r="G31" s="21" t="s">
        <v>61</v>
      </c>
      <c r="I31" s="16" t="s">
        <v>442</v>
      </c>
      <c r="J31" s="16" t="s">
        <v>32</v>
      </c>
      <c r="K31" s="16" t="s">
        <v>445</v>
      </c>
      <c r="L31" s="16" t="s">
        <v>446</v>
      </c>
    </row>
    <row r="32" spans="1:12" x14ac:dyDescent="0.25">
      <c r="D32" s="62"/>
    </row>
    <row r="33" spans="1:7" x14ac:dyDescent="0.25">
      <c r="A33" s="1"/>
      <c r="B33" s="2"/>
      <c r="C33" s="85" t="s">
        <v>7</v>
      </c>
      <c r="D33" s="86">
        <f>SUM(D6:D32)</f>
        <v>92275.5</v>
      </c>
      <c r="E33" s="3"/>
      <c r="F33" s="63"/>
      <c r="G33" s="4"/>
    </row>
    <row r="34" spans="1:7" x14ac:dyDescent="0.25">
      <c r="C34" s="3"/>
      <c r="D34" s="62"/>
    </row>
    <row r="35" spans="1:7" x14ac:dyDescent="0.25">
      <c r="D35" s="62"/>
    </row>
  </sheetData>
  <sortState ref="A6:G35">
    <sortCondition ref="A6:A35"/>
  </sortState>
  <mergeCells count="2">
    <mergeCell ref="A1:E1"/>
    <mergeCell ref="A2:E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3:P38"/>
  <sheetViews>
    <sheetView workbookViewId="0">
      <selection activeCell="F24" sqref="F24"/>
    </sheetView>
  </sheetViews>
  <sheetFormatPr baseColWidth="10" defaultRowHeight="15" x14ac:dyDescent="0.25"/>
  <cols>
    <col min="3" max="3" width="30.42578125" bestFit="1" customWidth="1"/>
    <col min="4" max="4" width="10.140625" bestFit="1" customWidth="1"/>
    <col min="5" max="5" width="24.28515625" bestFit="1" customWidth="1"/>
  </cols>
  <sheetData>
    <row r="3" spans="3:10" ht="15.75" x14ac:dyDescent="0.3">
      <c r="C3" s="24"/>
      <c r="D3" s="24"/>
      <c r="E3" s="24"/>
      <c r="F3" s="24"/>
      <c r="G3" s="23"/>
      <c r="H3" s="23"/>
      <c r="I3" s="23"/>
      <c r="J3" s="23"/>
    </row>
    <row r="4" spans="3:10" ht="20.25" x14ac:dyDescent="0.35">
      <c r="C4" s="24"/>
      <c r="D4" s="162" t="s">
        <v>39</v>
      </c>
      <c r="E4" s="162"/>
      <c r="F4" s="162"/>
      <c r="G4" s="23"/>
      <c r="H4" s="23"/>
      <c r="I4" s="23"/>
      <c r="J4" s="23"/>
    </row>
    <row r="5" spans="3:10" ht="20.25" x14ac:dyDescent="0.35">
      <c r="C5" s="24"/>
      <c r="D5" s="162" t="s">
        <v>40</v>
      </c>
      <c r="E5" s="162"/>
      <c r="F5" s="162"/>
      <c r="G5" s="23"/>
      <c r="H5" s="23"/>
      <c r="I5" s="23"/>
      <c r="J5" s="23"/>
    </row>
    <row r="6" spans="3:10" ht="20.25" x14ac:dyDescent="0.35">
      <c r="C6" s="24"/>
      <c r="D6" s="163" t="s">
        <v>435</v>
      </c>
      <c r="E6" s="163"/>
      <c r="F6" s="163"/>
      <c r="G6" s="23"/>
      <c r="H6" s="23"/>
      <c r="I6" s="23"/>
      <c r="J6" s="23"/>
    </row>
    <row r="7" spans="3:10" x14ac:dyDescent="0.25">
      <c r="C7" s="23"/>
      <c r="D7" s="23"/>
      <c r="E7" s="27"/>
      <c r="F7" s="23"/>
      <c r="G7" s="23"/>
      <c r="H7" s="23"/>
      <c r="I7" s="23"/>
      <c r="J7" s="23"/>
    </row>
    <row r="8" spans="3:10" x14ac:dyDescent="0.25">
      <c r="C8" s="29" t="s">
        <v>3</v>
      </c>
      <c r="D8" s="30" t="s">
        <v>41</v>
      </c>
      <c r="E8" s="28" t="s">
        <v>382</v>
      </c>
      <c r="F8" s="25"/>
      <c r="G8" s="132" t="s">
        <v>897</v>
      </c>
      <c r="H8" s="23"/>
      <c r="I8" s="23"/>
      <c r="J8" s="31"/>
    </row>
    <row r="9" spans="3:10" x14ac:dyDescent="0.25">
      <c r="C9" s="25" t="s">
        <v>193</v>
      </c>
      <c r="D9" s="26"/>
      <c r="E9" s="32" t="s">
        <v>437</v>
      </c>
      <c r="F9" s="33" t="s">
        <v>202</v>
      </c>
      <c r="G9" s="132"/>
      <c r="H9" s="33"/>
      <c r="I9" s="23"/>
      <c r="J9" s="23"/>
    </row>
    <row r="10" spans="3:10" x14ac:dyDescent="0.25">
      <c r="C10" s="25" t="s">
        <v>199</v>
      </c>
      <c r="D10" s="26">
        <v>0</v>
      </c>
      <c r="E10" s="32" t="s">
        <v>438</v>
      </c>
      <c r="F10" s="33" t="s">
        <v>202</v>
      </c>
      <c r="G10" s="132"/>
      <c r="H10" s="33"/>
      <c r="I10" s="23"/>
      <c r="J10" s="23"/>
    </row>
    <row r="11" spans="3:10" x14ac:dyDescent="0.25">
      <c r="C11" s="25" t="s">
        <v>194</v>
      </c>
      <c r="D11" s="26"/>
      <c r="E11" s="32" t="s">
        <v>439</v>
      </c>
      <c r="F11" s="33" t="s">
        <v>202</v>
      </c>
      <c r="G11" s="134">
        <v>6</v>
      </c>
      <c r="H11" s="33"/>
      <c r="I11" s="23"/>
      <c r="J11" s="23"/>
    </row>
    <row r="12" spans="3:10" x14ac:dyDescent="0.25">
      <c r="C12" s="34" t="s">
        <v>7</v>
      </c>
      <c r="D12" s="45">
        <f>SUM(D9:D11)</f>
        <v>0</v>
      </c>
      <c r="E12" s="32"/>
      <c r="F12" s="23"/>
      <c r="G12" s="23"/>
      <c r="H12" s="23"/>
      <c r="I12" s="23"/>
      <c r="J12" s="23"/>
    </row>
    <row r="15" spans="3:10" x14ac:dyDescent="0.25">
      <c r="C15" s="23"/>
      <c r="D15" s="23"/>
      <c r="E15" s="23"/>
      <c r="F15" s="23"/>
      <c r="G15" s="35"/>
      <c r="H15" s="23"/>
      <c r="I15" s="23"/>
      <c r="J15" s="23"/>
    </row>
    <row r="16" spans="3:10" x14ac:dyDescent="0.25">
      <c r="C16" s="34" t="s">
        <v>42</v>
      </c>
      <c r="D16" s="23"/>
      <c r="E16" s="23"/>
      <c r="F16" s="23"/>
      <c r="G16" s="23"/>
      <c r="H16" s="23"/>
      <c r="I16" s="23"/>
      <c r="J16" s="23"/>
    </row>
    <row r="17" spans="2:15" x14ac:dyDescent="0.25">
      <c r="C17" s="36" t="s">
        <v>382</v>
      </c>
      <c r="D17" s="26">
        <f>ABRIL!D33</f>
        <v>92275.5</v>
      </c>
      <c r="E17" s="26"/>
      <c r="F17" s="26"/>
      <c r="G17" s="23"/>
      <c r="H17" s="23"/>
      <c r="I17" s="23"/>
      <c r="J17" s="23"/>
    </row>
    <row r="18" spans="2:15" x14ac:dyDescent="0.25">
      <c r="B18" s="25" t="s">
        <v>43</v>
      </c>
      <c r="C18" s="36" t="s">
        <v>44</v>
      </c>
      <c r="D18" s="26">
        <v>0</v>
      </c>
      <c r="E18" s="26"/>
      <c r="F18" s="26"/>
      <c r="G18" s="23"/>
      <c r="H18" s="23"/>
      <c r="I18" s="23"/>
      <c r="J18" s="23"/>
      <c r="K18" s="23"/>
      <c r="L18" s="23"/>
      <c r="M18" s="23"/>
      <c r="N18" s="23"/>
      <c r="O18" s="23"/>
    </row>
    <row r="19" spans="2:15" x14ac:dyDescent="0.25">
      <c r="B19" s="25" t="s">
        <v>45</v>
      </c>
      <c r="C19" s="36" t="s">
        <v>436</v>
      </c>
      <c r="D19" s="26">
        <f>ABRIL!D29</f>
        <v>800</v>
      </c>
      <c r="E19" s="32"/>
      <c r="F19" s="32"/>
      <c r="G19" s="23"/>
      <c r="H19" s="23"/>
      <c r="I19" s="23"/>
      <c r="J19" s="23"/>
      <c r="K19" s="23"/>
      <c r="L19" s="23"/>
      <c r="M19" s="23"/>
      <c r="N19" s="23"/>
      <c r="O19" s="23"/>
    </row>
    <row r="20" spans="2:15" x14ac:dyDescent="0.25">
      <c r="B20" s="23"/>
      <c r="C20" s="34" t="s">
        <v>7</v>
      </c>
      <c r="D20" s="46">
        <f>D17+D18-D19</f>
        <v>91475.5</v>
      </c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</row>
    <row r="22" spans="2:15" ht="16.5" x14ac:dyDescent="0.3">
      <c r="B22" s="23"/>
      <c r="C22" s="34" t="s">
        <v>46</v>
      </c>
      <c r="D22" s="46">
        <f>D20-D12</f>
        <v>91475.5</v>
      </c>
      <c r="E22" s="38"/>
      <c r="F22" s="23"/>
      <c r="G22" s="23"/>
      <c r="H22" s="23"/>
      <c r="I22" s="23"/>
      <c r="J22" s="23"/>
      <c r="K22" s="23"/>
      <c r="L22" s="23"/>
      <c r="M22" s="23"/>
      <c r="N22" s="23"/>
      <c r="O22" s="23"/>
    </row>
    <row r="23" spans="2:15" x14ac:dyDescent="0.25">
      <c r="B23" s="23"/>
      <c r="C23" s="25" t="s">
        <v>47</v>
      </c>
      <c r="D23" s="46">
        <f>+D22*0.16</f>
        <v>14636.08</v>
      </c>
      <c r="E23" s="23"/>
      <c r="F23" s="32"/>
      <c r="G23" s="23"/>
      <c r="H23" s="23"/>
      <c r="I23" s="23"/>
      <c r="J23" s="23"/>
      <c r="K23" s="23"/>
      <c r="L23" s="23"/>
      <c r="M23" s="23"/>
      <c r="N23" s="23"/>
      <c r="O23" s="23"/>
    </row>
    <row r="24" spans="2:15" x14ac:dyDescent="0.25">
      <c r="B24" s="23"/>
      <c r="C24" s="25" t="s">
        <v>48</v>
      </c>
      <c r="D24" s="46">
        <f>+D22+D23</f>
        <v>106111.58</v>
      </c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</row>
    <row r="25" spans="2:15" x14ac:dyDescent="0.25">
      <c r="B25" s="23"/>
      <c r="C25" s="23"/>
      <c r="D25" s="37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</row>
    <row r="26" spans="2:15" x14ac:dyDescent="0.25">
      <c r="B26" s="23"/>
      <c r="C26" s="36"/>
      <c r="D26" s="37"/>
      <c r="E26" s="26"/>
      <c r="F26" s="26"/>
      <c r="G26" s="23"/>
      <c r="H26" s="23"/>
      <c r="I26" s="23"/>
      <c r="J26" s="23"/>
      <c r="K26" s="23"/>
      <c r="L26" s="23"/>
      <c r="M26" s="23"/>
      <c r="N26" s="23"/>
      <c r="O26" s="23"/>
    </row>
    <row r="27" spans="2:15" x14ac:dyDescent="0.25">
      <c r="B27" s="23"/>
      <c r="C27" s="25" t="s">
        <v>49</v>
      </c>
      <c r="D27" s="46">
        <f>+D24+D26</f>
        <v>106111.58</v>
      </c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</row>
    <row r="28" spans="2:15" x14ac:dyDescent="0.25">
      <c r="B28" s="23"/>
      <c r="C28" s="23"/>
      <c r="D28" s="37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</row>
    <row r="32" spans="2:15" x14ac:dyDescent="0.25">
      <c r="B32" s="23"/>
      <c r="C32" s="25"/>
      <c r="D32" s="26"/>
      <c r="E32" s="23"/>
      <c r="F32" s="23"/>
      <c r="G32" s="26"/>
      <c r="H32" s="23"/>
      <c r="I32" s="23"/>
      <c r="J32" s="23"/>
      <c r="K32" s="23"/>
      <c r="L32" s="23"/>
      <c r="M32" s="23"/>
      <c r="N32" s="23"/>
      <c r="O32" s="23"/>
    </row>
    <row r="33" spans="2:16" x14ac:dyDescent="0.25">
      <c r="B33" s="23"/>
      <c r="C33" s="25"/>
      <c r="D33" s="41"/>
      <c r="E33" s="25"/>
      <c r="F33" s="25"/>
      <c r="G33" s="44"/>
      <c r="H33" s="23"/>
      <c r="I33" s="23"/>
      <c r="J33" s="23"/>
      <c r="K33" s="23"/>
      <c r="L33" s="23"/>
      <c r="M33" s="23"/>
      <c r="N33" s="23"/>
      <c r="O33" s="23"/>
    </row>
    <row r="34" spans="2:16" x14ac:dyDescent="0.25">
      <c r="C34" s="25"/>
      <c r="D34" s="26"/>
      <c r="E34" s="25"/>
      <c r="F34" s="25"/>
      <c r="G34" s="44"/>
      <c r="H34" s="23"/>
      <c r="I34" s="23"/>
      <c r="J34" s="23"/>
      <c r="K34" s="23"/>
      <c r="L34" s="23"/>
      <c r="M34" s="23"/>
      <c r="N34" s="23"/>
      <c r="O34" s="23"/>
      <c r="P34" s="23"/>
    </row>
    <row r="35" spans="2:16" x14ac:dyDescent="0.25">
      <c r="C35" s="25"/>
      <c r="D35" s="41"/>
      <c r="E35" s="25"/>
      <c r="F35" s="25"/>
      <c r="G35" s="44"/>
      <c r="H35" s="23"/>
      <c r="I35" s="23"/>
      <c r="J35" s="23"/>
      <c r="K35" s="23"/>
      <c r="L35" s="23"/>
      <c r="M35" s="23"/>
      <c r="N35" s="23"/>
      <c r="O35" s="23"/>
      <c r="P35" s="23"/>
    </row>
    <row r="36" spans="2:16" x14ac:dyDescent="0.25">
      <c r="C36" s="25"/>
      <c r="D36" s="42"/>
      <c r="E36" s="42"/>
      <c r="F36" s="25"/>
      <c r="G36" s="39"/>
      <c r="H36" s="23"/>
      <c r="I36" s="23"/>
      <c r="J36" s="23"/>
      <c r="K36" s="23"/>
      <c r="L36" s="23"/>
      <c r="M36" s="23"/>
      <c r="N36" s="23"/>
      <c r="O36" s="23"/>
      <c r="P36" s="23"/>
    </row>
    <row r="37" spans="2:16" x14ac:dyDescent="0.25">
      <c r="C37" s="25"/>
      <c r="D37" s="42"/>
      <c r="E37" s="42"/>
      <c r="F37" s="25"/>
      <c r="G37" s="40"/>
      <c r="H37" s="23"/>
      <c r="I37" s="23"/>
      <c r="J37" s="23"/>
      <c r="K37" s="23"/>
      <c r="L37" s="23"/>
      <c r="M37" s="23"/>
      <c r="N37" s="23"/>
      <c r="O37" s="23"/>
      <c r="P37" s="23"/>
    </row>
    <row r="38" spans="2:16" x14ac:dyDescent="0.25">
      <c r="C38" s="25"/>
      <c r="D38" s="26"/>
      <c r="E38" s="4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</row>
  </sheetData>
  <mergeCells count="3">
    <mergeCell ref="D4:F4"/>
    <mergeCell ref="D5:F5"/>
    <mergeCell ref="D6:F6"/>
  </mergeCells>
  <pageMargins left="0.7" right="0.7" top="0.75" bottom="0.75" header="0.3" footer="0.3"/>
  <drawing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3"/>
  <sheetViews>
    <sheetView topLeftCell="A17" workbookViewId="0">
      <selection activeCell="J29" sqref="J29"/>
    </sheetView>
  </sheetViews>
  <sheetFormatPr baseColWidth="10" defaultRowHeight="15" x14ac:dyDescent="0.25"/>
  <cols>
    <col min="3" max="3" width="59.5703125" bestFit="1" customWidth="1"/>
    <col min="5" max="5" width="11.85546875" bestFit="1" customWidth="1"/>
    <col min="6" max="6" width="14.7109375" bestFit="1" customWidth="1"/>
    <col min="12" max="12" width="16.85546875" bestFit="1" customWidth="1"/>
  </cols>
  <sheetData>
    <row r="1" spans="1:12" x14ac:dyDescent="0.25">
      <c r="A1" s="161" t="s">
        <v>0</v>
      </c>
      <c r="B1" s="161"/>
      <c r="C1" s="161"/>
      <c r="D1" s="161"/>
      <c r="E1" s="161"/>
      <c r="F1" s="9"/>
    </row>
    <row r="2" spans="1:12" x14ac:dyDescent="0.25">
      <c r="A2" s="161" t="s">
        <v>549</v>
      </c>
      <c r="B2" s="161"/>
      <c r="C2" s="161"/>
      <c r="D2" s="161"/>
      <c r="E2" s="161"/>
      <c r="F2" s="9"/>
    </row>
    <row r="3" spans="1:12" x14ac:dyDescent="0.25">
      <c r="A3" s="10"/>
      <c r="B3" s="11"/>
      <c r="C3" s="7"/>
      <c r="D3" s="11"/>
      <c r="E3" s="7"/>
      <c r="F3" s="9"/>
    </row>
    <row r="4" spans="1:12" x14ac:dyDescent="0.25">
      <c r="A4" s="61" t="s">
        <v>447</v>
      </c>
      <c r="B4" s="11"/>
      <c r="C4" s="7"/>
      <c r="D4" s="11"/>
      <c r="E4" s="7"/>
      <c r="F4" s="9"/>
    </row>
    <row r="5" spans="1:12" x14ac:dyDescent="0.25">
      <c r="A5" s="12" t="s">
        <v>1</v>
      </c>
      <c r="B5" s="13" t="s">
        <v>2</v>
      </c>
      <c r="C5" s="13" t="s">
        <v>3</v>
      </c>
      <c r="D5" s="14" t="s">
        <v>4</v>
      </c>
      <c r="E5" s="15" t="s">
        <v>5</v>
      </c>
      <c r="F5" s="13" t="s">
        <v>6</v>
      </c>
      <c r="G5" s="13" t="s">
        <v>9</v>
      </c>
    </row>
    <row r="6" spans="1:12" s="16" customFormat="1" x14ac:dyDescent="0.25">
      <c r="A6" s="17">
        <v>4</v>
      </c>
      <c r="B6" s="18">
        <v>42857</v>
      </c>
      <c r="C6" s="19" t="s">
        <v>448</v>
      </c>
      <c r="D6" s="90">
        <v>3650</v>
      </c>
      <c r="E6" s="19" t="s">
        <v>8</v>
      </c>
      <c r="F6" s="20">
        <v>715</v>
      </c>
      <c r="G6" s="21" t="s">
        <v>449</v>
      </c>
      <c r="H6" s="70"/>
      <c r="I6" s="21" t="s">
        <v>13</v>
      </c>
      <c r="J6" s="21" t="s">
        <v>25</v>
      </c>
      <c r="K6" s="21" t="s">
        <v>26</v>
      </c>
      <c r="L6" s="21" t="s">
        <v>27</v>
      </c>
    </row>
    <row r="7" spans="1:12" s="16" customFormat="1" x14ac:dyDescent="0.25">
      <c r="A7" s="17">
        <v>2</v>
      </c>
      <c r="B7" s="18">
        <v>42857</v>
      </c>
      <c r="C7" s="19" t="s">
        <v>452</v>
      </c>
      <c r="D7" s="90">
        <v>3450</v>
      </c>
      <c r="E7" s="19" t="s">
        <v>8</v>
      </c>
      <c r="F7" s="20">
        <v>715</v>
      </c>
      <c r="G7" s="21" t="s">
        <v>453</v>
      </c>
      <c r="H7" s="70"/>
      <c r="I7" s="21" t="s">
        <v>94</v>
      </c>
      <c r="J7" s="21" t="s">
        <v>187</v>
      </c>
      <c r="K7" s="21" t="s">
        <v>66</v>
      </c>
      <c r="L7" s="21" t="s">
        <v>188</v>
      </c>
    </row>
    <row r="8" spans="1:12" s="16" customFormat="1" x14ac:dyDescent="0.25">
      <c r="A8" s="17">
        <v>3</v>
      </c>
      <c r="B8" s="18">
        <v>42857</v>
      </c>
      <c r="C8" s="19" t="s">
        <v>454</v>
      </c>
      <c r="D8" s="90">
        <v>3450</v>
      </c>
      <c r="E8" s="19" t="s">
        <v>8</v>
      </c>
      <c r="F8" s="20">
        <v>715</v>
      </c>
      <c r="G8" s="21" t="s">
        <v>455</v>
      </c>
      <c r="H8" s="70"/>
      <c r="I8" s="21" t="s">
        <v>94</v>
      </c>
      <c r="J8" s="21" t="s">
        <v>185</v>
      </c>
      <c r="K8" s="21" t="s">
        <v>186</v>
      </c>
      <c r="L8" s="21" t="s">
        <v>64</v>
      </c>
    </row>
    <row r="9" spans="1:12" s="16" customFormat="1" x14ac:dyDescent="0.25">
      <c r="A9" s="17">
        <v>5</v>
      </c>
      <c r="B9" s="18">
        <v>42857</v>
      </c>
      <c r="C9" s="19" t="s">
        <v>460</v>
      </c>
      <c r="D9" s="90">
        <v>3650</v>
      </c>
      <c r="E9" s="19" t="s">
        <v>8</v>
      </c>
      <c r="F9" s="20">
        <v>715</v>
      </c>
      <c r="G9" s="21" t="s">
        <v>461</v>
      </c>
      <c r="H9" s="70"/>
      <c r="I9" s="21" t="s">
        <v>13</v>
      </c>
      <c r="J9" s="21" t="s">
        <v>198</v>
      </c>
      <c r="K9" s="21" t="s">
        <v>22</v>
      </c>
      <c r="L9" s="21" t="s">
        <v>18</v>
      </c>
    </row>
    <row r="10" spans="1:12" s="16" customFormat="1" x14ac:dyDescent="0.25">
      <c r="A10" s="17">
        <v>9</v>
      </c>
      <c r="B10" s="18">
        <v>42857</v>
      </c>
      <c r="C10" s="19" t="s">
        <v>450</v>
      </c>
      <c r="D10" s="90">
        <v>15435</v>
      </c>
      <c r="E10" s="19" t="s">
        <v>8</v>
      </c>
      <c r="F10" s="20">
        <v>715</v>
      </c>
      <c r="G10" s="21" t="s">
        <v>451</v>
      </c>
      <c r="H10" s="70"/>
      <c r="I10" s="21" t="s">
        <v>13</v>
      </c>
      <c r="J10" s="21" t="s">
        <v>341</v>
      </c>
      <c r="K10" s="21" t="s">
        <v>342</v>
      </c>
      <c r="L10" s="21" t="s">
        <v>343</v>
      </c>
    </row>
    <row r="11" spans="1:12" s="16" customFormat="1" x14ac:dyDescent="0.25">
      <c r="A11" s="17">
        <v>19</v>
      </c>
      <c r="B11" s="18">
        <v>42857</v>
      </c>
      <c r="C11" s="19" t="s">
        <v>456</v>
      </c>
      <c r="D11" s="90">
        <v>3243</v>
      </c>
      <c r="E11" s="19" t="s">
        <v>8</v>
      </c>
      <c r="F11" s="20">
        <v>715</v>
      </c>
      <c r="G11" s="21" t="s">
        <v>457</v>
      </c>
      <c r="H11" s="70"/>
      <c r="I11" s="21" t="s">
        <v>13</v>
      </c>
      <c r="J11" s="21" t="s">
        <v>14</v>
      </c>
      <c r="K11" s="21" t="s">
        <v>54</v>
      </c>
      <c r="L11" s="21" t="s">
        <v>15</v>
      </c>
    </row>
    <row r="12" spans="1:12" s="16" customFormat="1" x14ac:dyDescent="0.25">
      <c r="A12" s="17">
        <v>23</v>
      </c>
      <c r="B12" s="18">
        <v>42857</v>
      </c>
      <c r="C12" s="19" t="s">
        <v>514</v>
      </c>
      <c r="D12" s="90">
        <v>3255</v>
      </c>
      <c r="E12" s="19" t="s">
        <v>8</v>
      </c>
      <c r="F12" s="20">
        <v>715</v>
      </c>
      <c r="G12" s="21"/>
      <c r="H12" s="70"/>
      <c r="I12" s="21" t="s">
        <v>69</v>
      </c>
      <c r="J12" s="21" t="s">
        <v>84</v>
      </c>
      <c r="K12" s="21" t="s">
        <v>34</v>
      </c>
      <c r="L12" s="21" t="s">
        <v>85</v>
      </c>
    </row>
    <row r="13" spans="1:12" s="16" customFormat="1" x14ac:dyDescent="0.25">
      <c r="A13" s="17">
        <v>24</v>
      </c>
      <c r="B13" s="18">
        <v>42857</v>
      </c>
      <c r="C13" s="19" t="s">
        <v>458</v>
      </c>
      <c r="D13" s="90">
        <v>3250</v>
      </c>
      <c r="E13" s="19" t="s">
        <v>8</v>
      </c>
      <c r="F13" s="20">
        <v>715</v>
      </c>
      <c r="G13" s="21" t="s">
        <v>459</v>
      </c>
      <c r="H13" s="70"/>
      <c r="I13" s="21" t="s">
        <v>13</v>
      </c>
      <c r="J13" s="21" t="s">
        <v>198</v>
      </c>
      <c r="K13" s="21" t="s">
        <v>22</v>
      </c>
      <c r="L13" s="21" t="s">
        <v>18</v>
      </c>
    </row>
    <row r="14" spans="1:12" s="16" customFormat="1" x14ac:dyDescent="0.25">
      <c r="A14" s="17">
        <v>31</v>
      </c>
      <c r="B14" s="18">
        <v>42858</v>
      </c>
      <c r="C14" s="19" t="s">
        <v>490</v>
      </c>
      <c r="D14" s="90">
        <v>3243</v>
      </c>
      <c r="E14" s="19" t="s">
        <v>8</v>
      </c>
      <c r="F14" s="20">
        <v>715</v>
      </c>
      <c r="G14" s="21" t="s">
        <v>491</v>
      </c>
      <c r="H14" s="70"/>
      <c r="I14" s="21" t="s">
        <v>94</v>
      </c>
      <c r="J14" s="21" t="s">
        <v>87</v>
      </c>
      <c r="K14" s="21" t="s">
        <v>88</v>
      </c>
      <c r="L14" s="21" t="s">
        <v>189</v>
      </c>
    </row>
    <row r="15" spans="1:12" s="16" customFormat="1" x14ac:dyDescent="0.25">
      <c r="A15" s="17">
        <v>32</v>
      </c>
      <c r="B15" s="18">
        <v>42858</v>
      </c>
      <c r="C15" s="19" t="s">
        <v>488</v>
      </c>
      <c r="D15" s="90">
        <v>3243</v>
      </c>
      <c r="E15" s="19" t="s">
        <v>8</v>
      </c>
      <c r="F15" s="20">
        <v>715</v>
      </c>
      <c r="G15" s="21" t="s">
        <v>489</v>
      </c>
      <c r="H15" s="70"/>
      <c r="I15" s="21" t="s">
        <v>94</v>
      </c>
      <c r="J15" s="21" t="s">
        <v>425</v>
      </c>
      <c r="K15" s="21" t="s">
        <v>22</v>
      </c>
      <c r="L15" s="21" t="s">
        <v>95</v>
      </c>
    </row>
    <row r="16" spans="1:12" s="16" customFormat="1" x14ac:dyDescent="0.25">
      <c r="A16" s="17">
        <v>34</v>
      </c>
      <c r="B16" s="18">
        <v>42858</v>
      </c>
      <c r="C16" s="19" t="s">
        <v>496</v>
      </c>
      <c r="D16" s="90">
        <v>6486</v>
      </c>
      <c r="E16" s="19" t="s">
        <v>8</v>
      </c>
      <c r="F16" s="20">
        <v>715</v>
      </c>
      <c r="G16" s="21" t="s">
        <v>497</v>
      </c>
      <c r="H16" s="70"/>
      <c r="I16" s="21" t="s">
        <v>442</v>
      </c>
      <c r="J16" s="21" t="s">
        <v>32</v>
      </c>
      <c r="K16" s="21" t="s">
        <v>541</v>
      </c>
      <c r="L16" s="21" t="s">
        <v>542</v>
      </c>
    </row>
    <row r="17" spans="1:12" s="16" customFormat="1" x14ac:dyDescent="0.25">
      <c r="A17" s="17">
        <v>55</v>
      </c>
      <c r="B17" s="18">
        <v>42858</v>
      </c>
      <c r="C17" s="19" t="s">
        <v>462</v>
      </c>
      <c r="D17" s="90">
        <v>3820</v>
      </c>
      <c r="E17" s="19" t="s">
        <v>8</v>
      </c>
      <c r="F17" s="20">
        <v>715</v>
      </c>
      <c r="G17" s="21" t="s">
        <v>463</v>
      </c>
      <c r="H17" s="70"/>
      <c r="I17" s="21" t="s">
        <v>69</v>
      </c>
      <c r="J17" s="21" t="s">
        <v>70</v>
      </c>
      <c r="K17" s="21" t="s">
        <v>426</v>
      </c>
      <c r="L17" s="21" t="s">
        <v>71</v>
      </c>
    </row>
    <row r="18" spans="1:12" s="78" customFormat="1" x14ac:dyDescent="0.25">
      <c r="A18" s="72">
        <v>4</v>
      </c>
      <c r="B18" s="73">
        <v>42859</v>
      </c>
      <c r="C18" s="91" t="s">
        <v>464</v>
      </c>
      <c r="D18" s="92">
        <v>225</v>
      </c>
      <c r="E18" s="91" t="s">
        <v>8</v>
      </c>
      <c r="F18" s="76">
        <v>170</v>
      </c>
      <c r="G18" s="77" t="s">
        <v>465</v>
      </c>
      <c r="H18" s="93" t="s">
        <v>6</v>
      </c>
      <c r="I18" s="77" t="s">
        <v>535</v>
      </c>
    </row>
    <row r="19" spans="1:12" s="16" customFormat="1" x14ac:dyDescent="0.25">
      <c r="A19" s="17">
        <v>69</v>
      </c>
      <c r="B19" s="18">
        <v>42859</v>
      </c>
      <c r="C19" s="19" t="s">
        <v>515</v>
      </c>
      <c r="D19" s="90">
        <v>3450</v>
      </c>
      <c r="E19" s="19" t="s">
        <v>8</v>
      </c>
      <c r="F19" s="20">
        <v>715</v>
      </c>
      <c r="G19" s="21"/>
      <c r="H19" s="70"/>
      <c r="I19" s="21" t="s">
        <v>13</v>
      </c>
      <c r="J19" s="21" t="s">
        <v>348</v>
      </c>
      <c r="K19" s="21" t="s">
        <v>349</v>
      </c>
      <c r="L19" s="21" t="s">
        <v>21</v>
      </c>
    </row>
    <row r="20" spans="1:12" s="16" customFormat="1" x14ac:dyDescent="0.25">
      <c r="A20" s="17">
        <v>70</v>
      </c>
      <c r="B20" s="18">
        <v>42859</v>
      </c>
      <c r="C20" s="19" t="s">
        <v>516</v>
      </c>
      <c r="D20" s="90">
        <v>3450</v>
      </c>
      <c r="E20" s="19" t="s">
        <v>8</v>
      </c>
      <c r="F20" s="20">
        <v>715</v>
      </c>
      <c r="G20" s="21"/>
      <c r="H20" s="70"/>
      <c r="I20" s="21" t="s">
        <v>13</v>
      </c>
      <c r="J20" s="21" t="s">
        <v>350</v>
      </c>
      <c r="K20" s="21" t="s">
        <v>351</v>
      </c>
      <c r="L20" s="21" t="s">
        <v>19</v>
      </c>
    </row>
    <row r="21" spans="1:12" s="16" customFormat="1" x14ac:dyDescent="0.25">
      <c r="A21" s="17">
        <v>74</v>
      </c>
      <c r="B21" s="18">
        <v>42859</v>
      </c>
      <c r="C21" s="19" t="s">
        <v>498</v>
      </c>
      <c r="D21" s="90">
        <v>3500</v>
      </c>
      <c r="E21" s="19" t="s">
        <v>8</v>
      </c>
      <c r="F21" s="20">
        <v>715</v>
      </c>
      <c r="G21" s="21" t="s">
        <v>499</v>
      </c>
      <c r="H21" s="70"/>
      <c r="I21" s="21" t="s">
        <v>442</v>
      </c>
      <c r="J21" s="21" t="s">
        <v>378</v>
      </c>
      <c r="K21" s="21" t="s">
        <v>22</v>
      </c>
      <c r="L21" s="21" t="s">
        <v>368</v>
      </c>
    </row>
    <row r="22" spans="1:12" s="16" customFormat="1" x14ac:dyDescent="0.25">
      <c r="A22" s="17">
        <v>75</v>
      </c>
      <c r="B22" s="18">
        <v>42859</v>
      </c>
      <c r="C22" s="19" t="s">
        <v>500</v>
      </c>
      <c r="D22" s="90">
        <v>3500</v>
      </c>
      <c r="E22" s="19" t="s">
        <v>8</v>
      </c>
      <c r="F22" s="20">
        <v>715</v>
      </c>
      <c r="G22" s="21" t="s">
        <v>501</v>
      </c>
      <c r="H22" s="70"/>
      <c r="I22" s="21" t="s">
        <v>442</v>
      </c>
      <c r="J22" s="21" t="s">
        <v>369</v>
      </c>
      <c r="K22" s="21" t="s">
        <v>543</v>
      </c>
      <c r="L22" s="21" t="s">
        <v>544</v>
      </c>
    </row>
    <row r="23" spans="1:12" s="16" customFormat="1" x14ac:dyDescent="0.25">
      <c r="A23" s="17">
        <v>77</v>
      </c>
      <c r="B23" s="18">
        <v>42859</v>
      </c>
      <c r="C23" s="19" t="s">
        <v>466</v>
      </c>
      <c r="D23" s="90">
        <v>3243</v>
      </c>
      <c r="E23" s="19" t="s">
        <v>8</v>
      </c>
      <c r="F23" s="20">
        <v>715</v>
      </c>
      <c r="G23" s="21" t="s">
        <v>467</v>
      </c>
      <c r="H23" s="70"/>
      <c r="I23" s="21" t="s">
        <v>13</v>
      </c>
      <c r="J23" s="21" t="s">
        <v>266</v>
      </c>
      <c r="K23" s="21" t="s">
        <v>37</v>
      </c>
      <c r="L23" s="21" t="s">
        <v>38</v>
      </c>
    </row>
    <row r="24" spans="1:12" s="16" customFormat="1" x14ac:dyDescent="0.25">
      <c r="A24" s="17">
        <v>85</v>
      </c>
      <c r="B24" s="18">
        <v>42859</v>
      </c>
      <c r="C24" s="19" t="s">
        <v>470</v>
      </c>
      <c r="D24" s="90">
        <v>3246</v>
      </c>
      <c r="E24" s="19" t="s">
        <v>8</v>
      </c>
      <c r="F24" s="20">
        <v>715</v>
      </c>
      <c r="G24" s="21" t="s">
        <v>471</v>
      </c>
      <c r="H24" s="70"/>
      <c r="I24" s="21" t="s">
        <v>69</v>
      </c>
      <c r="J24" s="21" t="s">
        <v>80</v>
      </c>
      <c r="K24" s="21" t="s">
        <v>81</v>
      </c>
      <c r="L24" s="21" t="s">
        <v>58</v>
      </c>
    </row>
    <row r="25" spans="1:12" s="16" customFormat="1" x14ac:dyDescent="0.25">
      <c r="A25" s="17">
        <v>89</v>
      </c>
      <c r="B25" s="18">
        <v>42859</v>
      </c>
      <c r="C25" s="19" t="s">
        <v>472</v>
      </c>
      <c r="D25" s="90">
        <v>3243</v>
      </c>
      <c r="E25" s="19" t="s">
        <v>8</v>
      </c>
      <c r="F25" s="20">
        <v>715</v>
      </c>
      <c r="G25" s="21" t="s">
        <v>473</v>
      </c>
      <c r="H25" s="70"/>
      <c r="I25" s="21" t="s">
        <v>13</v>
      </c>
      <c r="J25" s="21" t="s">
        <v>14</v>
      </c>
      <c r="K25" s="21" t="s">
        <v>34</v>
      </c>
      <c r="L25" s="21" t="s">
        <v>56</v>
      </c>
    </row>
    <row r="26" spans="1:12" s="16" customFormat="1" x14ac:dyDescent="0.25">
      <c r="A26" s="17">
        <v>110</v>
      </c>
      <c r="B26" s="18">
        <v>42860</v>
      </c>
      <c r="C26" s="19" t="s">
        <v>517</v>
      </c>
      <c r="D26" s="90">
        <v>4002</v>
      </c>
      <c r="E26" s="19" t="s">
        <v>8</v>
      </c>
      <c r="F26" s="20">
        <v>715</v>
      </c>
      <c r="G26" s="21"/>
      <c r="H26" s="70"/>
      <c r="I26" s="21" t="s">
        <v>94</v>
      </c>
      <c r="J26" s="21" t="s">
        <v>14</v>
      </c>
      <c r="K26" s="21" t="s">
        <v>54</v>
      </c>
      <c r="L26" s="21" t="s">
        <v>547</v>
      </c>
    </row>
    <row r="27" spans="1:12" s="16" customFormat="1" x14ac:dyDescent="0.25">
      <c r="A27" s="17">
        <v>122</v>
      </c>
      <c r="B27" s="18">
        <v>42863</v>
      </c>
      <c r="C27" s="19" t="s">
        <v>474</v>
      </c>
      <c r="D27" s="90">
        <v>168084</v>
      </c>
      <c r="E27" s="19" t="s">
        <v>8</v>
      </c>
      <c r="F27" s="20">
        <v>715</v>
      </c>
      <c r="G27" s="21" t="s">
        <v>475</v>
      </c>
      <c r="H27" s="70"/>
      <c r="I27" s="21" t="s">
        <v>94</v>
      </c>
      <c r="J27" s="21" t="s">
        <v>530</v>
      </c>
      <c r="K27" s="21" t="s">
        <v>531</v>
      </c>
      <c r="L27" s="21" t="s">
        <v>532</v>
      </c>
    </row>
    <row r="28" spans="1:12" s="16" customFormat="1" x14ac:dyDescent="0.25">
      <c r="A28" s="17">
        <v>123</v>
      </c>
      <c r="B28" s="18">
        <v>42863</v>
      </c>
      <c r="C28" s="19" t="s">
        <v>476</v>
      </c>
      <c r="D28" s="90">
        <v>40020</v>
      </c>
      <c r="E28" s="19" t="s">
        <v>8</v>
      </c>
      <c r="F28" s="20">
        <v>715</v>
      </c>
      <c r="G28" s="21" t="s">
        <v>477</v>
      </c>
      <c r="H28" s="70"/>
      <c r="I28" s="21" t="s">
        <v>442</v>
      </c>
      <c r="J28" s="21" t="s">
        <v>530</v>
      </c>
      <c r="K28" s="21" t="s">
        <v>531</v>
      </c>
      <c r="L28" s="21" t="s">
        <v>532</v>
      </c>
    </row>
    <row r="29" spans="1:12" s="16" customFormat="1" x14ac:dyDescent="0.25">
      <c r="A29" s="17">
        <v>128</v>
      </c>
      <c r="B29" s="18">
        <v>42863</v>
      </c>
      <c r="C29" s="19" t="s">
        <v>468</v>
      </c>
      <c r="D29" s="90">
        <v>9175</v>
      </c>
      <c r="E29" s="19" t="s">
        <v>8</v>
      </c>
      <c r="F29" s="20">
        <v>715</v>
      </c>
      <c r="G29" s="21" t="s">
        <v>469</v>
      </c>
      <c r="H29" s="70"/>
      <c r="I29" s="21" t="s">
        <v>13</v>
      </c>
      <c r="J29" s="21" t="s">
        <v>536</v>
      </c>
      <c r="K29" s="21" t="s">
        <v>537</v>
      </c>
      <c r="L29" s="21" t="s">
        <v>538</v>
      </c>
    </row>
    <row r="30" spans="1:12" s="16" customFormat="1" x14ac:dyDescent="0.25">
      <c r="A30" s="17">
        <v>144</v>
      </c>
      <c r="B30" s="18">
        <v>42863</v>
      </c>
      <c r="C30" s="19" t="s">
        <v>486</v>
      </c>
      <c r="D30" s="90">
        <v>3450</v>
      </c>
      <c r="E30" s="19" t="s">
        <v>8</v>
      </c>
      <c r="F30" s="20">
        <v>715</v>
      </c>
      <c r="G30" s="21" t="s">
        <v>487</v>
      </c>
      <c r="H30" s="70"/>
      <c r="I30" s="21" t="s">
        <v>253</v>
      </c>
      <c r="J30" s="21" t="s">
        <v>254</v>
      </c>
      <c r="K30" s="21" t="s">
        <v>73</v>
      </c>
      <c r="L30" s="21" t="s">
        <v>255</v>
      </c>
    </row>
    <row r="31" spans="1:12" s="16" customFormat="1" x14ac:dyDescent="0.25">
      <c r="A31" s="17">
        <v>148</v>
      </c>
      <c r="B31" s="18">
        <v>42863</v>
      </c>
      <c r="C31" s="19" t="s">
        <v>478</v>
      </c>
      <c r="D31" s="90">
        <v>3450</v>
      </c>
      <c r="E31" s="19" t="s">
        <v>8</v>
      </c>
      <c r="F31" s="20">
        <v>715</v>
      </c>
      <c r="G31" s="21" t="s">
        <v>479</v>
      </c>
      <c r="H31" s="70"/>
      <c r="I31" s="21" t="s">
        <v>13</v>
      </c>
      <c r="J31" s="21" t="s">
        <v>529</v>
      </c>
      <c r="K31" s="21" t="s">
        <v>24</v>
      </c>
      <c r="L31" s="21" t="s">
        <v>63</v>
      </c>
    </row>
    <row r="32" spans="1:12" s="16" customFormat="1" x14ac:dyDescent="0.25">
      <c r="A32" s="17">
        <v>151</v>
      </c>
      <c r="B32" s="18">
        <v>42863</v>
      </c>
      <c r="C32" s="19" t="s">
        <v>482</v>
      </c>
      <c r="D32" s="90">
        <v>1500</v>
      </c>
      <c r="E32" s="19" t="s">
        <v>8</v>
      </c>
      <c r="F32" s="20">
        <v>715</v>
      </c>
      <c r="G32" s="21" t="s">
        <v>483</v>
      </c>
      <c r="H32" s="70"/>
      <c r="I32" s="21" t="s">
        <v>13</v>
      </c>
      <c r="J32" s="21" t="s">
        <v>270</v>
      </c>
      <c r="K32" s="21" t="s">
        <v>17</v>
      </c>
      <c r="L32" s="21" t="s">
        <v>18</v>
      </c>
    </row>
    <row r="33" spans="1:12" s="16" customFormat="1" x14ac:dyDescent="0.25">
      <c r="A33" s="17">
        <v>152</v>
      </c>
      <c r="B33" s="18">
        <v>42863</v>
      </c>
      <c r="C33" s="19" t="s">
        <v>484</v>
      </c>
      <c r="D33" s="90">
        <v>1705</v>
      </c>
      <c r="E33" s="19" t="s">
        <v>8</v>
      </c>
      <c r="F33" s="20">
        <v>715</v>
      </c>
      <c r="G33" s="21" t="s">
        <v>485</v>
      </c>
      <c r="H33" s="70"/>
      <c r="I33" s="21" t="s">
        <v>13</v>
      </c>
      <c r="J33" s="21" t="s">
        <v>270</v>
      </c>
      <c r="K33" s="21" t="s">
        <v>17</v>
      </c>
      <c r="L33" s="21" t="s">
        <v>18</v>
      </c>
    </row>
    <row r="34" spans="1:12" s="102" customFormat="1" x14ac:dyDescent="0.25">
      <c r="A34" s="95">
        <v>186</v>
      </c>
      <c r="B34" s="96">
        <v>42864</v>
      </c>
      <c r="C34" s="97" t="s">
        <v>518</v>
      </c>
      <c r="D34" s="98">
        <v>3450</v>
      </c>
      <c r="E34" s="97" t="s">
        <v>8</v>
      </c>
      <c r="F34" s="99">
        <v>715</v>
      </c>
      <c r="G34" s="101" t="s">
        <v>557</v>
      </c>
      <c r="H34" s="101"/>
      <c r="I34" s="100"/>
      <c r="J34" s="100"/>
    </row>
    <row r="35" spans="1:12" s="16" customFormat="1" x14ac:dyDescent="0.25">
      <c r="A35" s="17">
        <v>188</v>
      </c>
      <c r="B35" s="18">
        <v>42864</v>
      </c>
      <c r="C35" s="19" t="s">
        <v>519</v>
      </c>
      <c r="D35" s="90">
        <v>3250</v>
      </c>
      <c r="E35" s="19" t="s">
        <v>8</v>
      </c>
      <c r="F35" s="20">
        <v>715</v>
      </c>
      <c r="G35" s="21"/>
      <c r="H35" s="70"/>
      <c r="I35" s="21" t="s">
        <v>69</v>
      </c>
      <c r="J35" s="21" t="s">
        <v>78</v>
      </c>
      <c r="K35" s="21" t="s">
        <v>31</v>
      </c>
      <c r="L35" s="21" t="s">
        <v>79</v>
      </c>
    </row>
    <row r="36" spans="1:12" s="16" customFormat="1" x14ac:dyDescent="0.25">
      <c r="A36" s="17">
        <v>210</v>
      </c>
      <c r="B36" s="18">
        <v>42865</v>
      </c>
      <c r="C36" s="19" t="s">
        <v>480</v>
      </c>
      <c r="D36" s="90">
        <v>9729</v>
      </c>
      <c r="E36" s="19" t="s">
        <v>8</v>
      </c>
      <c r="F36" s="20">
        <v>715</v>
      </c>
      <c r="G36" s="21" t="s">
        <v>481</v>
      </c>
      <c r="H36" s="70"/>
      <c r="I36" s="21" t="s">
        <v>13</v>
      </c>
      <c r="J36" s="21" t="s">
        <v>262</v>
      </c>
      <c r="K36" s="21" t="s">
        <v>73</v>
      </c>
      <c r="L36" s="21" t="s">
        <v>76</v>
      </c>
    </row>
    <row r="37" spans="1:12" s="16" customFormat="1" x14ac:dyDescent="0.25">
      <c r="A37" s="17">
        <v>226</v>
      </c>
      <c r="B37" s="18">
        <v>42866</v>
      </c>
      <c r="C37" s="19" t="s">
        <v>520</v>
      </c>
      <c r="D37" s="90">
        <v>2900</v>
      </c>
      <c r="E37" s="19" t="s">
        <v>8</v>
      </c>
      <c r="F37" s="20">
        <v>715</v>
      </c>
      <c r="G37" s="21"/>
      <c r="H37" s="70"/>
      <c r="I37" s="21" t="s">
        <v>94</v>
      </c>
      <c r="J37" s="21" t="s">
        <v>12</v>
      </c>
      <c r="K37" s="21" t="s">
        <v>548</v>
      </c>
      <c r="L37" s="21" t="s">
        <v>272</v>
      </c>
    </row>
    <row r="38" spans="1:12" s="16" customFormat="1" x14ac:dyDescent="0.25">
      <c r="A38" s="17">
        <v>243</v>
      </c>
      <c r="B38" s="18">
        <v>42867</v>
      </c>
      <c r="C38" s="19" t="s">
        <v>492</v>
      </c>
      <c r="D38" s="90">
        <v>5375</v>
      </c>
      <c r="E38" s="19" t="s">
        <v>8</v>
      </c>
      <c r="F38" s="20">
        <v>715</v>
      </c>
      <c r="G38" s="21" t="s">
        <v>493</v>
      </c>
      <c r="H38" s="70"/>
      <c r="I38" s="21" t="s">
        <v>253</v>
      </c>
      <c r="J38" s="21" t="s">
        <v>376</v>
      </c>
      <c r="K38" s="21" t="s">
        <v>14</v>
      </c>
      <c r="L38" s="21" t="s">
        <v>377</v>
      </c>
    </row>
    <row r="39" spans="1:12" s="16" customFormat="1" x14ac:dyDescent="0.25">
      <c r="A39" s="17">
        <v>244</v>
      </c>
      <c r="B39" s="18">
        <v>42867</v>
      </c>
      <c r="C39" s="19" t="s">
        <v>494</v>
      </c>
      <c r="D39" s="90">
        <v>3450</v>
      </c>
      <c r="E39" s="19" t="s">
        <v>8</v>
      </c>
      <c r="F39" s="20">
        <v>715</v>
      </c>
      <c r="G39" s="21" t="s">
        <v>495</v>
      </c>
      <c r="H39" s="70"/>
      <c r="I39" s="21" t="s">
        <v>13</v>
      </c>
      <c r="J39" s="21" t="s">
        <v>55</v>
      </c>
      <c r="K39" s="21" t="s">
        <v>35</v>
      </c>
      <c r="L39" s="21" t="s">
        <v>36</v>
      </c>
    </row>
    <row r="40" spans="1:12" s="16" customFormat="1" x14ac:dyDescent="0.25">
      <c r="A40" s="17">
        <v>271</v>
      </c>
      <c r="B40" s="18">
        <v>42870</v>
      </c>
      <c r="C40" s="19" t="s">
        <v>521</v>
      </c>
      <c r="D40" s="90">
        <v>3450</v>
      </c>
      <c r="E40" s="19" t="s">
        <v>8</v>
      </c>
      <c r="F40" s="20">
        <v>715</v>
      </c>
      <c r="G40" s="21" t="s">
        <v>640</v>
      </c>
      <c r="H40" s="70"/>
      <c r="I40" s="21" t="s">
        <v>253</v>
      </c>
      <c r="J40" s="21" t="s">
        <v>637</v>
      </c>
      <c r="K40" s="21" t="s">
        <v>638</v>
      </c>
      <c r="L40" s="21" t="s">
        <v>639</v>
      </c>
    </row>
    <row r="41" spans="1:12" s="16" customFormat="1" x14ac:dyDescent="0.25">
      <c r="A41" s="17">
        <v>297</v>
      </c>
      <c r="B41" s="18">
        <v>42870</v>
      </c>
      <c r="C41" s="19" t="s">
        <v>522</v>
      </c>
      <c r="D41" s="90">
        <v>3450</v>
      </c>
      <c r="E41" s="19" t="s">
        <v>8</v>
      </c>
      <c r="F41" s="20">
        <v>715</v>
      </c>
      <c r="G41" s="21" t="s">
        <v>643</v>
      </c>
      <c r="H41" s="70"/>
      <c r="I41" s="21" t="s">
        <v>253</v>
      </c>
      <c r="J41" s="21" t="s">
        <v>258</v>
      </c>
      <c r="K41" s="21" t="s">
        <v>259</v>
      </c>
      <c r="L41" s="21" t="s">
        <v>260</v>
      </c>
    </row>
    <row r="42" spans="1:12" s="16" customFormat="1" x14ac:dyDescent="0.25">
      <c r="A42" s="17">
        <v>298</v>
      </c>
      <c r="B42" s="18">
        <v>42870</v>
      </c>
      <c r="C42" s="19" t="s">
        <v>523</v>
      </c>
      <c r="D42" s="90">
        <v>5400</v>
      </c>
      <c r="E42" s="19" t="s">
        <v>8</v>
      </c>
      <c r="F42" s="20">
        <v>715</v>
      </c>
      <c r="G42" s="21"/>
      <c r="H42" s="70"/>
      <c r="I42" s="21" t="s">
        <v>442</v>
      </c>
      <c r="J42" s="58" t="s">
        <v>566</v>
      </c>
      <c r="K42" s="21" t="s">
        <v>569</v>
      </c>
      <c r="L42" s="21" t="s">
        <v>568</v>
      </c>
    </row>
    <row r="43" spans="1:12" s="16" customFormat="1" x14ac:dyDescent="0.25">
      <c r="A43" s="17">
        <v>305</v>
      </c>
      <c r="B43" s="18">
        <v>42871</v>
      </c>
      <c r="C43" s="19" t="s">
        <v>504</v>
      </c>
      <c r="D43" s="90">
        <v>3450</v>
      </c>
      <c r="E43" s="19" t="s">
        <v>8</v>
      </c>
      <c r="F43" s="20">
        <v>715</v>
      </c>
      <c r="G43" s="21" t="s">
        <v>505</v>
      </c>
      <c r="H43" s="70"/>
      <c r="I43" s="21" t="s">
        <v>253</v>
      </c>
      <c r="J43" s="21" t="s">
        <v>66</v>
      </c>
      <c r="K43" s="21" t="s">
        <v>12</v>
      </c>
      <c r="L43" s="21" t="s">
        <v>190</v>
      </c>
    </row>
    <row r="44" spans="1:12" s="16" customFormat="1" x14ac:dyDescent="0.25">
      <c r="A44" s="17">
        <v>315</v>
      </c>
      <c r="B44" s="18">
        <v>42871</v>
      </c>
      <c r="C44" s="19" t="s">
        <v>506</v>
      </c>
      <c r="D44" s="90">
        <v>3200</v>
      </c>
      <c r="E44" s="19" t="s">
        <v>8</v>
      </c>
      <c r="F44" s="20">
        <v>715</v>
      </c>
      <c r="G44" s="21" t="s">
        <v>507</v>
      </c>
      <c r="H44" s="70"/>
      <c r="I44" s="21" t="s">
        <v>253</v>
      </c>
      <c r="J44" s="21" t="s">
        <v>430</v>
      </c>
      <c r="K44" s="21" t="s">
        <v>545</v>
      </c>
      <c r="L44" s="21" t="s">
        <v>546</v>
      </c>
    </row>
    <row r="45" spans="1:12" x14ac:dyDescent="0.25">
      <c r="A45" s="1">
        <v>316</v>
      </c>
      <c r="B45" s="2">
        <v>42871</v>
      </c>
      <c r="C45" s="3" t="s">
        <v>524</v>
      </c>
      <c r="D45" s="88">
        <v>4780</v>
      </c>
      <c r="E45" s="3" t="s">
        <v>8</v>
      </c>
      <c r="F45" s="4">
        <v>715</v>
      </c>
      <c r="G45" s="63"/>
      <c r="H45" s="47"/>
      <c r="I45" s="63"/>
    </row>
    <row r="46" spans="1:12" s="16" customFormat="1" x14ac:dyDescent="0.25">
      <c r="A46" s="17">
        <v>343</v>
      </c>
      <c r="B46" s="18">
        <v>42872</v>
      </c>
      <c r="C46" s="19" t="s">
        <v>525</v>
      </c>
      <c r="D46" s="90">
        <v>54000</v>
      </c>
      <c r="E46" s="19" t="s">
        <v>8</v>
      </c>
      <c r="F46" s="20">
        <v>715</v>
      </c>
      <c r="G46" s="21"/>
      <c r="H46" s="70"/>
      <c r="I46" s="21" t="s">
        <v>552</v>
      </c>
      <c r="J46" s="16" t="s">
        <v>550</v>
      </c>
      <c r="K46" s="16" t="s">
        <v>102</v>
      </c>
      <c r="L46" s="16" t="s">
        <v>551</v>
      </c>
    </row>
    <row r="47" spans="1:12" s="78" customFormat="1" x14ac:dyDescent="0.25">
      <c r="A47" s="72">
        <v>345</v>
      </c>
      <c r="B47" s="73">
        <v>42872</v>
      </c>
      <c r="C47" s="91" t="s">
        <v>526</v>
      </c>
      <c r="D47" s="92">
        <v>800</v>
      </c>
      <c r="E47" s="91" t="s">
        <v>8</v>
      </c>
      <c r="F47" s="76">
        <v>715</v>
      </c>
      <c r="G47" s="77"/>
      <c r="H47" s="93" t="s">
        <v>6</v>
      </c>
      <c r="I47" s="77"/>
      <c r="J47" s="78" t="s">
        <v>555</v>
      </c>
      <c r="K47" s="78" t="s">
        <v>31</v>
      </c>
      <c r="L47" s="78" t="s">
        <v>556</v>
      </c>
    </row>
    <row r="48" spans="1:12" s="78" customFormat="1" x14ac:dyDescent="0.25">
      <c r="A48" s="72">
        <v>346</v>
      </c>
      <c r="B48" s="73">
        <v>42872</v>
      </c>
      <c r="C48" s="91" t="s">
        <v>527</v>
      </c>
      <c r="D48" s="92">
        <v>800</v>
      </c>
      <c r="E48" s="91" t="s">
        <v>8</v>
      </c>
      <c r="F48" s="76">
        <v>715</v>
      </c>
      <c r="G48" s="77"/>
      <c r="H48" s="93" t="s">
        <v>6</v>
      </c>
      <c r="I48" s="77" t="s">
        <v>552</v>
      </c>
      <c r="J48" s="78" t="s">
        <v>550</v>
      </c>
      <c r="K48" s="78" t="s">
        <v>102</v>
      </c>
      <c r="L48" s="78" t="s">
        <v>551</v>
      </c>
    </row>
    <row r="49" spans="1:12" s="16" customFormat="1" x14ac:dyDescent="0.25">
      <c r="A49" s="17">
        <v>470</v>
      </c>
      <c r="B49" s="18">
        <v>42877</v>
      </c>
      <c r="C49" s="19" t="s">
        <v>528</v>
      </c>
      <c r="D49" s="90">
        <v>3600</v>
      </c>
      <c r="E49" s="19" t="s">
        <v>8</v>
      </c>
      <c r="F49" s="20">
        <v>715</v>
      </c>
      <c r="G49" s="21"/>
      <c r="H49" s="70"/>
      <c r="I49" s="21" t="s">
        <v>442</v>
      </c>
      <c r="J49" s="16" t="s">
        <v>66</v>
      </c>
      <c r="K49" s="16" t="s">
        <v>564</v>
      </c>
      <c r="L49" s="16" t="s">
        <v>565</v>
      </c>
    </row>
    <row r="50" spans="1:12" s="16" customFormat="1" x14ac:dyDescent="0.25">
      <c r="A50" s="17">
        <v>483</v>
      </c>
      <c r="B50" s="18">
        <v>42878</v>
      </c>
      <c r="C50" s="19" t="s">
        <v>502</v>
      </c>
      <c r="D50" s="90">
        <v>3650</v>
      </c>
      <c r="E50" s="19" t="s">
        <v>8</v>
      </c>
      <c r="F50" s="20">
        <v>715</v>
      </c>
      <c r="G50" s="21" t="s">
        <v>503</v>
      </c>
      <c r="H50" s="70"/>
      <c r="I50" s="21" t="s">
        <v>13</v>
      </c>
      <c r="J50" s="21" t="s">
        <v>352</v>
      </c>
      <c r="K50" s="21" t="s">
        <v>26</v>
      </c>
      <c r="L50" s="21" t="s">
        <v>27</v>
      </c>
    </row>
    <row r="51" spans="1:12" s="16" customFormat="1" x14ac:dyDescent="0.25">
      <c r="A51" s="17">
        <v>545</v>
      </c>
      <c r="B51" s="18">
        <v>42880</v>
      </c>
      <c r="C51" s="19" t="s">
        <v>510</v>
      </c>
      <c r="D51" s="90">
        <v>3450</v>
      </c>
      <c r="E51" s="19" t="s">
        <v>8</v>
      </c>
      <c r="F51" s="20">
        <v>715</v>
      </c>
      <c r="G51" s="21" t="s">
        <v>511</v>
      </c>
      <c r="H51" s="70"/>
      <c r="I51" s="21" t="s">
        <v>94</v>
      </c>
      <c r="J51" s="21" t="s">
        <v>185</v>
      </c>
      <c r="K51" s="21" t="s">
        <v>186</v>
      </c>
      <c r="L51" s="21" t="s">
        <v>64</v>
      </c>
    </row>
    <row r="52" spans="1:12" s="16" customFormat="1" x14ac:dyDescent="0.25">
      <c r="A52" s="17">
        <v>546</v>
      </c>
      <c r="B52" s="18">
        <v>42880</v>
      </c>
      <c r="C52" s="19" t="s">
        <v>512</v>
      </c>
      <c r="D52" s="90">
        <v>3450</v>
      </c>
      <c r="E52" s="19" t="s">
        <v>8</v>
      </c>
      <c r="F52" s="20">
        <v>715</v>
      </c>
      <c r="G52" s="21" t="s">
        <v>513</v>
      </c>
      <c r="H52" s="70"/>
      <c r="I52" s="21" t="s">
        <v>94</v>
      </c>
      <c r="J52" s="21" t="s">
        <v>340</v>
      </c>
      <c r="K52" s="21" t="s">
        <v>66</v>
      </c>
      <c r="L52" s="21" t="s">
        <v>188</v>
      </c>
    </row>
    <row r="53" spans="1:12" s="16" customFormat="1" x14ac:dyDescent="0.25">
      <c r="A53" s="17">
        <v>557</v>
      </c>
      <c r="B53" s="18">
        <v>42881</v>
      </c>
      <c r="C53" s="19" t="s">
        <v>508</v>
      </c>
      <c r="D53" s="90">
        <v>3650</v>
      </c>
      <c r="E53" s="19" t="s">
        <v>8</v>
      </c>
      <c r="F53" s="20">
        <v>715</v>
      </c>
      <c r="G53" s="21" t="s">
        <v>509</v>
      </c>
      <c r="H53" s="70"/>
      <c r="I53" s="21" t="s">
        <v>442</v>
      </c>
      <c r="J53" s="21" t="s">
        <v>357</v>
      </c>
      <c r="K53" s="21" t="s">
        <v>358</v>
      </c>
      <c r="L53" s="21" t="s">
        <v>71</v>
      </c>
    </row>
    <row r="54" spans="1:12" x14ac:dyDescent="0.25">
      <c r="A54" s="1"/>
      <c r="B54" s="2"/>
      <c r="C54" s="87" t="s">
        <v>7</v>
      </c>
      <c r="D54" s="89">
        <f>SUM(D6:D53)</f>
        <v>436702</v>
      </c>
      <c r="E54" s="3"/>
      <c r="F54" s="63"/>
      <c r="G54" s="4"/>
      <c r="H54" s="47"/>
    </row>
    <row r="55" spans="1:12" x14ac:dyDescent="0.25">
      <c r="A55" s="1"/>
      <c r="B55" s="2"/>
      <c r="C55" s="105" t="s">
        <v>561</v>
      </c>
      <c r="D55" s="89">
        <f>D18+D47+D48</f>
        <v>1825</v>
      </c>
      <c r="E55" s="3"/>
      <c r="F55" s="63"/>
      <c r="G55" s="4"/>
      <c r="H55" s="47"/>
    </row>
    <row r="57" spans="1:12" x14ac:dyDescent="0.25">
      <c r="C57" s="3" t="s">
        <v>44</v>
      </c>
    </row>
    <row r="58" spans="1:12" x14ac:dyDescent="0.25">
      <c r="B58" s="80">
        <v>42830</v>
      </c>
      <c r="C58" t="s">
        <v>562</v>
      </c>
      <c r="D58" s="84">
        <v>3200</v>
      </c>
    </row>
    <row r="59" spans="1:12" x14ac:dyDescent="0.25">
      <c r="B59" s="80">
        <v>42853</v>
      </c>
      <c r="C59" t="s">
        <v>534</v>
      </c>
      <c r="D59" s="84">
        <v>7372.5</v>
      </c>
      <c r="F59" t="s">
        <v>533</v>
      </c>
    </row>
    <row r="60" spans="1:12" x14ac:dyDescent="0.25">
      <c r="B60" s="80">
        <v>42861</v>
      </c>
      <c r="C60" t="s">
        <v>539</v>
      </c>
      <c r="D60" s="84">
        <v>8898.9</v>
      </c>
      <c r="F60" t="s">
        <v>540</v>
      </c>
    </row>
    <row r="61" spans="1:12" x14ac:dyDescent="0.25">
      <c r="B61" s="80">
        <v>42865</v>
      </c>
      <c r="C61" t="s">
        <v>553</v>
      </c>
      <c r="D61" s="84">
        <v>3450</v>
      </c>
      <c r="F61" t="s">
        <v>554</v>
      </c>
    </row>
    <row r="62" spans="1:12" x14ac:dyDescent="0.25">
      <c r="B62" s="80"/>
      <c r="D62" s="84">
        <f>SUM(D58:D61)</f>
        <v>22921.4</v>
      </c>
    </row>
    <row r="63" spans="1:12" x14ac:dyDescent="0.25">
      <c r="D63" s="94">
        <f>D54+D62</f>
        <v>459623.4</v>
      </c>
    </row>
  </sheetData>
  <sortState ref="A6:I53">
    <sortCondition ref="B6:B53"/>
  </sortState>
  <mergeCells count="2">
    <mergeCell ref="A1:E1"/>
    <mergeCell ref="A2:E2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25</vt:i4>
      </vt:variant>
      <vt:variant>
        <vt:lpstr>Rangos con nombre</vt:lpstr>
      </vt:variant>
      <vt:variant>
        <vt:i4>2</vt:i4>
      </vt:variant>
    </vt:vector>
  </HeadingPairs>
  <TitlesOfParts>
    <vt:vector size="27" baseType="lpstr">
      <vt:lpstr>Enero</vt:lpstr>
      <vt:lpstr>RESUMEN ENERO</vt:lpstr>
      <vt:lpstr>FEBRERO</vt:lpstr>
      <vt:lpstr>RESUMEN FEBRERO</vt:lpstr>
      <vt:lpstr>MARZO</vt:lpstr>
      <vt:lpstr>RESUMEN MARZO</vt:lpstr>
      <vt:lpstr>ABRIL</vt:lpstr>
      <vt:lpstr>RESUMEN ABRIL </vt:lpstr>
      <vt:lpstr>MAYO</vt:lpstr>
      <vt:lpstr>RESUMEN MAYO</vt:lpstr>
      <vt:lpstr>JUNIO</vt:lpstr>
      <vt:lpstr>RESUMEN JUNIO</vt:lpstr>
      <vt:lpstr>JULIO </vt:lpstr>
      <vt:lpstr>RESUMEN JULIO</vt:lpstr>
      <vt:lpstr>AGOSTO</vt:lpstr>
      <vt:lpstr>RESUMEN AGOSTO</vt:lpstr>
      <vt:lpstr>SEPTIEMBRE</vt:lpstr>
      <vt:lpstr>RESUMEN SEPTIEMBRE</vt:lpstr>
      <vt:lpstr>OCTUBRE</vt:lpstr>
      <vt:lpstr>RESUMEN OCTUBRE</vt:lpstr>
      <vt:lpstr>NOVIEMBRE</vt:lpstr>
      <vt:lpstr>RESUMEN NOVIEMBRE</vt:lpstr>
      <vt:lpstr>DICIEMBRE</vt:lpstr>
      <vt:lpstr>RESUMEN DICIEMBRE</vt:lpstr>
      <vt:lpstr>Hoja1</vt:lpstr>
      <vt:lpstr>AGOSTO!Área_de_impresión</vt:lpstr>
      <vt:lpstr>SEPTIEMBRE!Área_de_impresión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</dc:creator>
  <cp:lastModifiedBy>auxcontable</cp:lastModifiedBy>
  <cp:lastPrinted>2017-11-21T21:02:46Z</cp:lastPrinted>
  <dcterms:created xsi:type="dcterms:W3CDTF">2016-02-16T18:14:31Z</dcterms:created>
  <dcterms:modified xsi:type="dcterms:W3CDTF">2018-02-13T20:47:19Z</dcterms:modified>
</cp:coreProperties>
</file>