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60" windowWidth="19200" windowHeight="6705" activeTab="2"/>
  </bookViews>
  <sheets>
    <sheet name="1ER PAQUETE " sheetId="11" r:id="rId1"/>
    <sheet name="2DO PAQUETE " sheetId="13" r:id="rId2"/>
    <sheet name="3ER PAQUETE" sheetId="16" r:id="rId3"/>
    <sheet name="REMANENTE TITULACION " sheetId="2" r:id="rId4"/>
    <sheet name="Hoja1" sheetId="17" r:id="rId5"/>
  </sheets>
  <definedNames>
    <definedName name="_xlnm._FilterDatabase" localSheetId="0" hidden="1">'1ER PAQUETE '!$A$5:$J$75</definedName>
    <definedName name="_xlnm._FilterDatabase" localSheetId="1" hidden="1">'2DO PAQUETE '!$A$5:$G$70</definedName>
    <definedName name="_xlnm.Print_Area" localSheetId="3">'REMANENTE TITULACION '!$A$2:$E$17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3" i="11" l="1"/>
  <c r="D77" i="11"/>
  <c r="E74" i="13" l="1"/>
  <c r="D74" i="13"/>
  <c r="D79" i="11"/>
  <c r="D78" i="11"/>
  <c r="C78" i="13" l="1"/>
  <c r="C77" i="11"/>
  <c r="C80" i="11" s="1"/>
  <c r="C50" i="16" l="1"/>
  <c r="E47" i="16" l="1"/>
  <c r="D47" i="16"/>
  <c r="C47" i="16"/>
  <c r="E73" i="13" l="1"/>
  <c r="D73" i="13"/>
  <c r="D72" i="13"/>
  <c r="D75" i="13" l="1"/>
  <c r="D78" i="13"/>
  <c r="D46" i="16" l="1"/>
  <c r="D50" i="16" s="1"/>
  <c r="C9" i="2" s="1"/>
  <c r="E46" i="16"/>
  <c r="E50" i="16" s="1"/>
  <c r="C46" i="16"/>
  <c r="E72" i="13"/>
  <c r="C72" i="13"/>
  <c r="C75" i="13" s="1"/>
  <c r="E75" i="13" l="1"/>
  <c r="E78" i="13" s="1"/>
  <c r="C8" i="2" s="1"/>
  <c r="D80" i="11"/>
  <c r="D83" i="11" l="1"/>
  <c r="C7" i="2" s="1"/>
  <c r="C11" i="2" s="1"/>
  <c r="C12" i="2" s="1"/>
  <c r="C13" i="2" s="1"/>
  <c r="C14" i="2" l="1"/>
</calcChain>
</file>

<file path=xl/sharedStrings.xml><?xml version="1.0" encoding="utf-8"?>
<sst xmlns="http://schemas.openxmlformats.org/spreadsheetml/2006/main" count="223" uniqueCount="191">
  <si>
    <t>NOMBRE DEL ALUMNO</t>
  </si>
  <si>
    <t>NÚMERO CONSECUTIVO</t>
  </si>
  <si>
    <t>NÚMERO DE ALUMNOS</t>
  </si>
  <si>
    <t xml:space="preserve"> SEDE </t>
  </si>
  <si>
    <t>INSTITUTO TECNOLOGICO DE LA CONSTRUCCIÓN.</t>
  </si>
  <si>
    <t>DEPOSITOS MAESTRIAS</t>
  </si>
  <si>
    <t>REMANENTE NETO</t>
  </si>
  <si>
    <t>SUBTOTAL</t>
  </si>
  <si>
    <t xml:space="preserve">MAS IVA  </t>
  </si>
  <si>
    <t xml:space="preserve">IMPORTE A FACTURAR </t>
  </si>
  <si>
    <t xml:space="preserve">TOTAL </t>
  </si>
  <si>
    <t>LEÓN GUANAJUATO</t>
  </si>
  <si>
    <t xml:space="preserve"> </t>
  </si>
  <si>
    <t>DANIEL CIMENTAL BARRON</t>
  </si>
  <si>
    <t>JOSE LUIS TORRES GONZALEZ</t>
  </si>
  <si>
    <t>SALOME LOPEZ VAZQUEZ</t>
  </si>
  <si>
    <t>GERARDO ANTONIO ORTIZ PARAMO</t>
  </si>
  <si>
    <t>GRACIELA SAMAYOA PEÑA</t>
  </si>
  <si>
    <t>RICARDO BAEZA CALDERON</t>
  </si>
  <si>
    <t>EDUARDO MORENO JASSO</t>
  </si>
  <si>
    <t>HECTOR FLORES SANCHEZ</t>
  </si>
  <si>
    <t>INDALECIO GARCIA RIOS</t>
  </si>
  <si>
    <t>JOEL RODRIGUEZ ORTEGA</t>
  </si>
  <si>
    <t>MARGARITA PEREZ CABRERA</t>
  </si>
  <si>
    <t>SAULO ROA PADILLA</t>
  </si>
  <si>
    <t>PABLO ANTONIO LONA NUÑEZ</t>
  </si>
  <si>
    <t>ULISES BARBA AGUILERA</t>
  </si>
  <si>
    <t>ADRIANA RIVAS BADILLO</t>
  </si>
  <si>
    <t>MARYLU MILLAN NIEVES</t>
  </si>
  <si>
    <t>BEATRIZ MONROY GARCIAS</t>
  </si>
  <si>
    <t>RAQUEL GOMEZ GUZMAN</t>
  </si>
  <si>
    <t>CARLOS EDUARDO MARTINEZ PEREZ</t>
  </si>
  <si>
    <t>MARIA EDITH DEL ROCIO RAMOS HERRERA</t>
  </si>
  <si>
    <t>ALVARO CRUZ SANCHEZ</t>
  </si>
  <si>
    <t>ALEJANDRO ZUÑIGA RAMOS</t>
  </si>
  <si>
    <t>ADALBERT GEORG LEHMANN BUESCH</t>
  </si>
  <si>
    <t>JUAN EDGARDO IBARRA SEGURA</t>
  </si>
  <si>
    <t>OCTAVIO MANUEL OLIVA ALBA</t>
  </si>
  <si>
    <t>OMAR DARIO RIVERA SOTO</t>
  </si>
  <si>
    <t>CLAUDIO ALEJANDRO GARCIA AGUILERA</t>
  </si>
  <si>
    <t>FLORENTINO LUNA VILLEGAS</t>
  </si>
  <si>
    <t>SALVADOR YEBRA MARTINEZ</t>
  </si>
  <si>
    <t>MARIO GONZALEZ JUAREZ</t>
  </si>
  <si>
    <t>JOSE MANUEL SANCHEZ HERNANDEZ</t>
  </si>
  <si>
    <t>DENNISE JIMENEZ ROJAS</t>
  </si>
  <si>
    <t>EVANGELINA BARRIOS PEREZ</t>
  </si>
  <si>
    <t>JUAN CARLOS FLORES SANCHEZ</t>
  </si>
  <si>
    <t>JUANA DOLORES JARAMILLO OLMOS</t>
  </si>
  <si>
    <t>JOEL ARREDONDO DELGADO</t>
  </si>
  <si>
    <t>MIGUEL ANGEL CERVANTES VAZQUEZ</t>
  </si>
  <si>
    <t>ERICK DIONISIO BARRERA GUEVARA</t>
  </si>
  <si>
    <t>JOEL HUMBERTO AGUILAR GUTIERREZ</t>
  </si>
  <si>
    <t>EDUARDO RODRIGUEZ RAMIREZ</t>
  </si>
  <si>
    <t>ANTONIO JIMENEZ ZAVALA</t>
  </si>
  <si>
    <t>FRANCISCO ALVAREZ FUENTES</t>
  </si>
  <si>
    <t>MAGDALENA RODRIGUEZ SOLORZANO</t>
  </si>
  <si>
    <t>LUIS RODRIGO FUENTES URTAZA</t>
  </si>
  <si>
    <t>ISAAC SANCHEZ MAGDALENO</t>
  </si>
  <si>
    <t>GERARDO JUAREZ PADILLA</t>
  </si>
  <si>
    <t>CHRISTIAN IVETTE HERNANDEZ GUTIERREZ</t>
  </si>
  <si>
    <t>KARINA GONZALEZ CABRERA</t>
  </si>
  <si>
    <t>JESUS SALVADOR CHAGOYA GARNICA</t>
  </si>
  <si>
    <t>JUAN PEDRO HERNANDEZ GARCIA</t>
  </si>
  <si>
    <t>CARLOS GUTIERREZ DUARTE</t>
  </si>
  <si>
    <t>JUAN EVARISTO JAIME HERNANDEZ</t>
  </si>
  <si>
    <t>FERNANDO MUÑOZ MENDEZ</t>
  </si>
  <si>
    <t>SALVADOR QUEVEDO HERNANDEZ</t>
  </si>
  <si>
    <t>FELIPE DE JESUS MUJICA VILLEGAS</t>
  </si>
  <si>
    <t>GERMAN ALVAREZ PEREZ</t>
  </si>
  <si>
    <t>ANTONIO SILVA TAVERA</t>
  </si>
  <si>
    <t>ISRAEL ALEJANDRO LOPEZ GONZALEZ</t>
  </si>
  <si>
    <t>MARIA GUADALUPE CEDEÑO SANCHEZ</t>
  </si>
  <si>
    <t>PAOLA MARGARITA BAZUA GALINDO</t>
  </si>
  <si>
    <t>INGRID ILEANA RAMIREZ SANTANA</t>
  </si>
  <si>
    <t>FEDERICO JAVIER TENOPALA HERNANDEZ</t>
  </si>
  <si>
    <t>RODRIGO SILVA MUÑOZ</t>
  </si>
  <si>
    <t>ROQUE JUAN CARLOS ARROYO GONZALEZ</t>
  </si>
  <si>
    <t>MARIANA GUADALUPE MORENO ALBA</t>
  </si>
  <si>
    <t>MOISES ANTONIO NIETO PASCALIS</t>
  </si>
  <si>
    <t>JOSE ANTONIO GARCIA RANGEL</t>
  </si>
  <si>
    <t>LAURA PEREGRINA CERVANTES MORALES</t>
  </si>
  <si>
    <t>JAIME HERNANDEZ ANDRADE</t>
  </si>
  <si>
    <t>GABRIEL IBARRA DIAZ</t>
  </si>
  <si>
    <t>ESTEBAN EDUARDO GARCIA ESPINOZA</t>
  </si>
  <si>
    <t>FRANCISCO MANUEL PADILLA ALMANZA</t>
  </si>
  <si>
    <t>VALDEMAR DURAN LARA</t>
  </si>
  <si>
    <t>SERGIO ORLANZZINI ARREGUIN</t>
  </si>
  <si>
    <t>APOLONIO LAZARINI MENDOZA</t>
  </si>
  <si>
    <t>EFRAIN MOLINA MARAÑON</t>
  </si>
  <si>
    <t>JUAN CARLOS HERNANDEZ ESPINOZA</t>
  </si>
  <si>
    <t>RAUL GARCIA TINOCO</t>
  </si>
  <si>
    <t>LUIS CAMILO ANGUIANO GUTIERREZ</t>
  </si>
  <si>
    <t>JUANA BEATRIZ RODRIGUEZ MORALES</t>
  </si>
  <si>
    <t>JUAN JOSE LOPEZ GONZALEZ</t>
  </si>
  <si>
    <t>JOSE HUMBERTO CORRALES MESTAS</t>
  </si>
  <si>
    <t>FRANCISCO JAVIER CARDONA ALVARADO</t>
  </si>
  <si>
    <t>BRENDA MARIA GARCIA GONZALEZ</t>
  </si>
  <si>
    <t>HECTOR MIRANDA MARTINEZ</t>
  </si>
  <si>
    <t>OSVALDO LOPEZ OROZCO</t>
  </si>
  <si>
    <t>MARIA GUADALUPE MURGUIA QUIROZ</t>
  </si>
  <si>
    <t>ALFREDO HERNANDEZ TELLEZ</t>
  </si>
  <si>
    <t>JORGE GARCIA RIOS</t>
  </si>
  <si>
    <t>HECTOR RENE SAN ELIAS PEÑA</t>
  </si>
  <si>
    <t>VICENTE FELIPE CAZARES RODRIGUEZ</t>
  </si>
  <si>
    <t>EDGAR CHARLES CAMPOS</t>
  </si>
  <si>
    <t>ABRAHAM RAYAS URBINA</t>
  </si>
  <si>
    <t>JOEL ALEJANDRO ROQUE VAZQUEZ</t>
  </si>
  <si>
    <t>CELSO LOPEZ RODRIGUEZ</t>
  </si>
  <si>
    <t>J JESUS REYNA MENDOZA</t>
  </si>
  <si>
    <t>FELIPE CERVANTES PEREZ</t>
  </si>
  <si>
    <t>RAFAEL ALVARADO MARTINEZ</t>
  </si>
  <si>
    <t>VICTOR MANUEL RIVERA</t>
  </si>
  <si>
    <t>JUAN PABLO PEREZ BELTRAN</t>
  </si>
  <si>
    <t>EFREN MALAGON AVILA</t>
  </si>
  <si>
    <t>EDGAR ALEJANDRO ORTIZ ZUMAYA</t>
  </si>
  <si>
    <t>ANGEL TRINIDAD MARTINEZ ARBOLEYA</t>
  </si>
  <si>
    <t>GERARDO OLIVEROS NIETO</t>
  </si>
  <si>
    <t>JOSE GUILLERMO CARMONA CONTRERAS</t>
  </si>
  <si>
    <t>ALEJANDRO GUEVARA VENTURA</t>
  </si>
  <si>
    <t>MARCOS EDIARDO CRUZ SENA</t>
  </si>
  <si>
    <t>JAVIER ANAYA ACUÑA</t>
  </si>
  <si>
    <t>LIBRO</t>
  </si>
  <si>
    <t xml:space="preserve">CERTIFICADO </t>
  </si>
  <si>
    <t xml:space="preserve">TITULACION </t>
  </si>
  <si>
    <t xml:space="preserve">1ER PAQUETE </t>
  </si>
  <si>
    <t>MA ERCILIA CUELLAR FLORES</t>
  </si>
  <si>
    <t>LUIS MAURICIO ROCHA PELAEZ</t>
  </si>
  <si>
    <t>DANIEL ALMAZAN FUENTES</t>
  </si>
  <si>
    <t>JOSE ANTONIO OROZCO MORA</t>
  </si>
  <si>
    <t>JORGE ALFONSO GARCIA PALOMARES</t>
  </si>
  <si>
    <t>OSCAR FIGUEROA HERNANDEZ</t>
  </si>
  <si>
    <t>ROGELIO GARCIA HERNANDEZ</t>
  </si>
  <si>
    <t>PABLO SAMUEL PARKMAN CARVAJAL</t>
  </si>
  <si>
    <t>ANA GABRIELA CORONA PEÑA</t>
  </si>
  <si>
    <t>RICARDO SANCHEZ CASARRUBIA</t>
  </si>
  <si>
    <t>JULIO CESAR PRADO SILVA</t>
  </si>
  <si>
    <t>JOSE LUIS RAMIEZ OROZCO</t>
  </si>
  <si>
    <t>LOPEZ ASCENCIO DAVID</t>
  </si>
  <si>
    <t>CINTYA IVONNE PEREZ RAMIREZ</t>
  </si>
  <si>
    <t>NORMA ELIZABETH GUERRERO BERMUDEZ</t>
  </si>
  <si>
    <t>MARIA DE LOS ANGELES NAREZ RODRIGUEZ</t>
  </si>
  <si>
    <t>ORALIA LEON SANDOVAL</t>
  </si>
  <si>
    <t xml:space="preserve">2DO PAQUETE </t>
  </si>
  <si>
    <t xml:space="preserve">LIBRO </t>
  </si>
  <si>
    <t>ALEJANDRO DUEÑEZ GARCIA</t>
  </si>
  <si>
    <t>GLORIA ELENA ROMERO REYES</t>
  </si>
  <si>
    <t>JOSE LEON GARCIA</t>
  </si>
  <si>
    <t>LUIS ANTONIO ALVANTARA REYES</t>
  </si>
  <si>
    <t>ESTHER ALVAREZ LOPEZ</t>
  </si>
  <si>
    <t>ALEJANDRO PANTOJA DE ANDA</t>
  </si>
  <si>
    <t>DANIEL HORNER GARCIA</t>
  </si>
  <si>
    <t>J ISAAC ROCHA RANGEL</t>
  </si>
  <si>
    <t>HUGO BRAVO FLORES</t>
  </si>
  <si>
    <t>ALEJANDRO SEGOVIANO MENA</t>
  </si>
  <si>
    <t>JOSE RICARDO GOMEZ FLORES</t>
  </si>
  <si>
    <t>JOSE FLORES VAZQUEZ</t>
  </si>
  <si>
    <t>ALEJANDRO SANCHEZ RAMOS</t>
  </si>
  <si>
    <t>JOSE HECTOR CORTES RAMOS</t>
  </si>
  <si>
    <t>MA DEL CARMEN RODRIGUEZ SUAREZ</t>
  </si>
  <si>
    <t>CARMEN ANGELICA PASILLAS RAMIREZ</t>
  </si>
  <si>
    <t>JOSE ENRIQUE SALAZAR REYES</t>
  </si>
  <si>
    <t>JESUS GERARDO MEZA BEDOLLA</t>
  </si>
  <si>
    <t>ANGELICA SANDOVAL GALLARDO</t>
  </si>
  <si>
    <t>GERARDO PANTOJA HERNANDEZ</t>
  </si>
  <si>
    <t>JORGE LUIS ALMANZA GARCIA</t>
  </si>
  <si>
    <t>IGNACIO MUÑOZ MOSQUEDA</t>
  </si>
  <si>
    <t>CESAR OCTAVIO MACIAS SANDOVAL</t>
  </si>
  <si>
    <t>ALBERTO CHAVEZ HUERTA</t>
  </si>
  <si>
    <t>MA DEL CARMEN RODRIGUEZ SANCHEZ</t>
  </si>
  <si>
    <t>MANUEL ALEJANDRO RODRIGUEZ SUAREZ</t>
  </si>
  <si>
    <t>FERNAN ALONSO GONZALEZ GUERRERO</t>
  </si>
  <si>
    <t>JESUS CHAVEZ VIDALES</t>
  </si>
  <si>
    <t xml:space="preserve">SERNANDO ISAAC DOMINGUEZ WOLF </t>
  </si>
  <si>
    <t xml:space="preserve">JOSE LUIS ESPINOZA OROZCO </t>
  </si>
  <si>
    <t xml:space="preserve">JOSE FRANCISCO GUTIERREZ TOLEDO </t>
  </si>
  <si>
    <t xml:space="preserve">JESUS HERNANDEZ HERNANDEZ </t>
  </si>
  <si>
    <t xml:space="preserve">CARLOS EDUARDO HERRERA GUTIERREZ </t>
  </si>
  <si>
    <t>CLAUDIA LOPEZ FLORES</t>
  </si>
  <si>
    <t xml:space="preserve">FERNANDO MORELOS CEJA </t>
  </si>
  <si>
    <t xml:space="preserve">EMILIO REYNALDO TEMORES OCAMPO </t>
  </si>
  <si>
    <t xml:space="preserve">RUBEN VAZQUEZ IBARRA </t>
  </si>
  <si>
    <t>PAGADO EN MAYO-JUNIO</t>
  </si>
  <si>
    <t xml:space="preserve">TOTAL X COBRAR CMIC </t>
  </si>
  <si>
    <t>3ER PAQUETE</t>
  </si>
  <si>
    <t>SERVICIOS 1ER PAQUETE</t>
  </si>
  <si>
    <t>SERVICIOS 2DO PAQUETE</t>
  </si>
  <si>
    <t>SERVICIOS 3ER PAQUETE</t>
  </si>
  <si>
    <t xml:space="preserve">ANALISIS MAESTRIA SEDE             MES  </t>
  </si>
  <si>
    <t xml:space="preserve">PAGADO EN JULIO </t>
  </si>
  <si>
    <t>PAGADO EN JULIO</t>
  </si>
  <si>
    <t xml:space="preserve">PAGADO CONC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</si>
</sst>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"/>
      <family val="2"/>
    </font>
    <font>
      <sz val="8"/>
      <name val="Arial Unicode MS"/>
      <family val="2"/>
    </font>
    <font>
      <b/>
      <sz val="11"/>
      <color rgb="FFFF0000"/>
      <name val="Calibri"/>
      <family val="2"/>
      <scheme val="minor"/>
    </font>
    <font>
      <sz val="9"/>
      <color theme="1"/>
      <name val="Arial Unicode MS"/>
      <family val="2"/>
    </font>
    <font>
      <b/>
      <sz val="11"/>
      <name val="Arial Unicode MS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</cellStyleXfs>
  <cellXfs count="48"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6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4" fontId="7" fillId="0" borderId="1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8" fillId="0" borderId="0" xfId="17" applyFont="1" applyAlignment="1">
      <alignment horizontal="right"/>
    </xf>
    <xf numFmtId="49" fontId="5" fillId="0" borderId="0" xfId="17" applyNumberFormat="1" applyFont="1"/>
    <xf numFmtId="0" fontId="7" fillId="0" borderId="0" xfId="0" applyFont="1" applyFill="1" applyBorder="1" applyAlignment="1">
      <alignment vertical="top"/>
    </xf>
    <xf numFmtId="4" fontId="7" fillId="0" borderId="0" xfId="0" applyNumberFormat="1" applyFont="1" applyFill="1" applyBorder="1"/>
    <xf numFmtId="0" fontId="0" fillId="0" borderId="0" xfId="0" applyFill="1"/>
    <xf numFmtId="164" fontId="10" fillId="0" borderId="0" xfId="110" applyNumberFormat="1" applyFont="1" applyBorder="1"/>
    <xf numFmtId="4" fontId="0" fillId="0" borderId="0" xfId="0" applyNumberFormat="1" applyBorder="1"/>
    <xf numFmtId="0" fontId="0" fillId="0" borderId="1" xfId="0" applyFill="1" applyBorder="1"/>
    <xf numFmtId="44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4" fontId="7" fillId="0" borderId="5" xfId="0" applyNumberFormat="1" applyFont="1" applyFill="1" applyBorder="1"/>
    <xf numFmtId="4" fontId="7" fillId="0" borderId="4" xfId="0" applyNumberFormat="1" applyFont="1" applyFill="1" applyBorder="1"/>
    <xf numFmtId="0" fontId="1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7" fillId="2" borderId="1" xfId="0" applyNumberFormat="1" applyFont="1" applyFill="1" applyBorder="1"/>
    <xf numFmtId="0" fontId="0" fillId="3" borderId="1" xfId="0" applyFill="1" applyBorder="1"/>
    <xf numFmtId="0" fontId="0" fillId="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4" fontId="7" fillId="2" borderId="4" xfId="0" applyNumberFormat="1" applyFont="1" applyFill="1" applyBorder="1"/>
    <xf numFmtId="4" fontId="7" fillId="0" borderId="0" xfId="0" applyNumberFormat="1" applyFont="1" applyFill="1" applyBorder="1" applyAlignment="1">
      <alignment vertical="top"/>
    </xf>
    <xf numFmtId="0" fontId="0" fillId="2" borderId="1" xfId="0" applyFill="1" applyBorder="1"/>
    <xf numFmtId="0" fontId="0" fillId="2" borderId="0" xfId="0" applyFill="1"/>
    <xf numFmtId="0" fontId="0" fillId="4" borderId="1" xfId="0" applyFill="1" applyBorder="1"/>
    <xf numFmtId="4" fontId="7" fillId="4" borderId="1" xfId="0" applyNumberFormat="1" applyFont="1" applyFill="1" applyBorder="1"/>
    <xf numFmtId="0" fontId="0" fillId="4" borderId="0" xfId="0" applyFill="1"/>
    <xf numFmtId="4" fontId="7" fillId="4" borderId="4" xfId="0" applyNumberFormat="1" applyFont="1" applyFill="1" applyBorder="1"/>
    <xf numFmtId="0" fontId="1" fillId="4" borderId="0" xfId="0" applyFont="1" applyFill="1"/>
    <xf numFmtId="4" fontId="7" fillId="5" borderId="1" xfId="0" applyNumberFormat="1" applyFont="1" applyFill="1" applyBorder="1"/>
    <xf numFmtId="4" fontId="7" fillId="5" borderId="4" xfId="0" applyNumberFormat="1" applyFont="1" applyFill="1" applyBorder="1"/>
    <xf numFmtId="0" fontId="0" fillId="6" borderId="0" xfId="0" applyFill="1"/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Normal" xfId="0" builtinId="0"/>
    <cellStyle name="Normal 2" xfId="110"/>
    <cellStyle name="Normal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J91"/>
  <sheetViews>
    <sheetView topLeftCell="A70" workbookViewId="0">
      <selection activeCell="D85" sqref="D85"/>
    </sheetView>
  </sheetViews>
  <sheetFormatPr baseColWidth="10" defaultRowHeight="15" x14ac:dyDescent="0.25"/>
  <cols>
    <col min="1" max="1" width="14.140625" customWidth="1"/>
    <col min="2" max="2" width="43.140625" customWidth="1"/>
    <col min="3" max="3" width="14.140625" customWidth="1"/>
    <col min="4" max="4" width="15" customWidth="1"/>
    <col min="5" max="5" width="13.42578125" customWidth="1"/>
  </cols>
  <sheetData>
    <row r="2" spans="1:8" x14ac:dyDescent="0.25">
      <c r="A2" s="2" t="s">
        <v>3</v>
      </c>
      <c r="B2" s="11" t="s">
        <v>11</v>
      </c>
    </row>
    <row r="3" spans="1:8" x14ac:dyDescent="0.25">
      <c r="A3" s="2" t="s">
        <v>2</v>
      </c>
      <c r="B3" s="11">
        <v>70</v>
      </c>
    </row>
    <row r="4" spans="1:8" ht="16.5" thickBot="1" x14ac:dyDescent="0.3">
      <c r="A4" s="2"/>
      <c r="B4" s="31" t="s">
        <v>124</v>
      </c>
    </row>
    <row r="5" spans="1:8" ht="30" x14ac:dyDescent="0.25">
      <c r="A5" s="5" t="s">
        <v>1</v>
      </c>
      <c r="B5" s="3" t="s">
        <v>0</v>
      </c>
      <c r="C5" s="4" t="s">
        <v>123</v>
      </c>
      <c r="D5" s="12" t="s">
        <v>121</v>
      </c>
      <c r="E5" s="12" t="s">
        <v>122</v>
      </c>
    </row>
    <row r="6" spans="1:8" s="42" customFormat="1" x14ac:dyDescent="0.25">
      <c r="A6" s="40">
        <v>1</v>
      </c>
      <c r="B6" s="40" t="s">
        <v>13</v>
      </c>
      <c r="C6" s="41">
        <v>6500</v>
      </c>
      <c r="D6" s="41">
        <v>400</v>
      </c>
      <c r="E6" s="40"/>
      <c r="F6" s="47"/>
    </row>
    <row r="7" spans="1:8" s="42" customFormat="1" x14ac:dyDescent="0.25">
      <c r="A7" s="40">
        <v>2</v>
      </c>
      <c r="B7" s="40" t="s">
        <v>14</v>
      </c>
      <c r="C7" s="41">
        <v>6500</v>
      </c>
      <c r="D7" s="41">
        <v>400</v>
      </c>
      <c r="E7" s="40"/>
      <c r="F7" s="47"/>
    </row>
    <row r="8" spans="1:8" s="42" customFormat="1" x14ac:dyDescent="0.25">
      <c r="A8" s="40">
        <v>3</v>
      </c>
      <c r="B8" s="40" t="s">
        <v>15</v>
      </c>
      <c r="C8" s="41">
        <v>6500</v>
      </c>
      <c r="D8" s="41">
        <v>400</v>
      </c>
      <c r="E8" s="40"/>
      <c r="F8" s="47"/>
    </row>
    <row r="9" spans="1:8" s="42" customFormat="1" x14ac:dyDescent="0.25">
      <c r="A9" s="40">
        <v>4</v>
      </c>
      <c r="B9" s="40" t="s">
        <v>16</v>
      </c>
      <c r="C9" s="41">
        <v>6500</v>
      </c>
      <c r="D9" s="41">
        <v>400</v>
      </c>
      <c r="E9" s="40"/>
      <c r="F9" s="47"/>
    </row>
    <row r="10" spans="1:8" x14ac:dyDescent="0.25">
      <c r="A10" s="38">
        <v>5</v>
      </c>
      <c r="B10" s="38" t="s">
        <v>24</v>
      </c>
      <c r="C10" s="32">
        <v>4000</v>
      </c>
      <c r="D10" s="32">
        <v>400</v>
      </c>
      <c r="E10" s="1"/>
      <c r="F10" s="47"/>
    </row>
    <row r="11" spans="1:8" s="42" customFormat="1" x14ac:dyDescent="0.25">
      <c r="A11" s="40">
        <v>6</v>
      </c>
      <c r="B11" s="40" t="s">
        <v>17</v>
      </c>
      <c r="C11" s="41">
        <v>6500</v>
      </c>
      <c r="D11" s="41">
        <v>400</v>
      </c>
      <c r="E11" s="40"/>
      <c r="F11" s="47"/>
    </row>
    <row r="12" spans="1:8" x14ac:dyDescent="0.25">
      <c r="A12" s="40">
        <v>7</v>
      </c>
      <c r="B12" s="40" t="s">
        <v>18</v>
      </c>
      <c r="C12" s="41">
        <v>6500</v>
      </c>
      <c r="D12" s="32">
        <v>400</v>
      </c>
      <c r="E12" s="1"/>
      <c r="F12" s="47"/>
    </row>
    <row r="13" spans="1:8" x14ac:dyDescent="0.25">
      <c r="A13" s="40">
        <v>8</v>
      </c>
      <c r="B13" s="40" t="s">
        <v>19</v>
      </c>
      <c r="C13" s="41">
        <v>6500</v>
      </c>
      <c r="D13" s="32">
        <v>400</v>
      </c>
      <c r="E13" s="1"/>
      <c r="F13" s="47"/>
    </row>
    <row r="14" spans="1:8" x14ac:dyDescent="0.25">
      <c r="A14" s="38">
        <v>9</v>
      </c>
      <c r="B14" s="38" t="s">
        <v>25</v>
      </c>
      <c r="C14" s="32">
        <v>4000</v>
      </c>
      <c r="D14" s="13">
        <v>400</v>
      </c>
      <c r="E14" s="1"/>
      <c r="F14" s="47"/>
      <c r="H14" s="2"/>
    </row>
    <row r="15" spans="1:8" s="42" customFormat="1" x14ac:dyDescent="0.25">
      <c r="A15" s="40">
        <v>10</v>
      </c>
      <c r="B15" s="40" t="s">
        <v>20</v>
      </c>
      <c r="C15" s="41">
        <v>6500</v>
      </c>
      <c r="D15" s="41">
        <v>400</v>
      </c>
      <c r="E15" s="40"/>
      <c r="F15" s="47"/>
    </row>
    <row r="16" spans="1:8" s="42" customFormat="1" x14ac:dyDescent="0.25">
      <c r="A16" s="40">
        <v>11</v>
      </c>
      <c r="B16" s="40" t="s">
        <v>21</v>
      </c>
      <c r="C16" s="41">
        <v>6500</v>
      </c>
      <c r="D16" s="41">
        <v>400</v>
      </c>
      <c r="E16" s="40"/>
      <c r="F16" s="47"/>
    </row>
    <row r="17" spans="1:9" s="42" customFormat="1" x14ac:dyDescent="0.25">
      <c r="A17" s="40">
        <v>12</v>
      </c>
      <c r="B17" s="40" t="s">
        <v>22</v>
      </c>
      <c r="C17" s="41">
        <v>6500</v>
      </c>
      <c r="D17" s="41">
        <v>400</v>
      </c>
      <c r="E17" s="40"/>
      <c r="F17" s="47"/>
    </row>
    <row r="18" spans="1:9" s="42" customFormat="1" x14ac:dyDescent="0.25">
      <c r="A18" s="40">
        <v>13</v>
      </c>
      <c r="B18" s="40" t="s">
        <v>23</v>
      </c>
      <c r="C18" s="41">
        <v>6500</v>
      </c>
      <c r="D18" s="41">
        <v>400</v>
      </c>
      <c r="E18" s="40"/>
      <c r="F18" s="47"/>
    </row>
    <row r="19" spans="1:9" x14ac:dyDescent="0.25">
      <c r="A19" s="40">
        <v>14</v>
      </c>
      <c r="B19" s="40" t="s">
        <v>26</v>
      </c>
      <c r="C19" s="41">
        <v>6500</v>
      </c>
      <c r="D19" s="32">
        <v>400</v>
      </c>
      <c r="E19" s="1"/>
      <c r="F19" s="47"/>
    </row>
    <row r="20" spans="1:9" s="42" customFormat="1" x14ac:dyDescent="0.25">
      <c r="A20" s="40">
        <v>15</v>
      </c>
      <c r="B20" s="40" t="s">
        <v>27</v>
      </c>
      <c r="C20" s="41">
        <v>6500</v>
      </c>
      <c r="D20" s="41">
        <v>400</v>
      </c>
      <c r="E20" s="40"/>
      <c r="F20" s="47"/>
    </row>
    <row r="21" spans="1:9" x14ac:dyDescent="0.25">
      <c r="A21" s="40">
        <v>16</v>
      </c>
      <c r="B21" s="40" t="s">
        <v>28</v>
      </c>
      <c r="C21" s="41">
        <v>6500</v>
      </c>
      <c r="D21" s="32">
        <v>400</v>
      </c>
      <c r="E21" s="1"/>
      <c r="F21" s="47"/>
    </row>
    <row r="22" spans="1:9" s="42" customFormat="1" x14ac:dyDescent="0.25">
      <c r="A22" s="40">
        <v>17</v>
      </c>
      <c r="B22" s="40" t="s">
        <v>29</v>
      </c>
      <c r="C22" s="41">
        <v>6500</v>
      </c>
      <c r="D22" s="41">
        <v>400</v>
      </c>
      <c r="E22" s="40"/>
      <c r="F22" s="47"/>
    </row>
    <row r="23" spans="1:9" s="42" customFormat="1" x14ac:dyDescent="0.25">
      <c r="A23" s="40">
        <v>18</v>
      </c>
      <c r="B23" s="40" t="s">
        <v>30</v>
      </c>
      <c r="C23" s="41">
        <v>6500</v>
      </c>
      <c r="D23" s="41">
        <v>400</v>
      </c>
      <c r="E23" s="40"/>
      <c r="F23" s="47"/>
      <c r="I23" s="44"/>
    </row>
    <row r="24" spans="1:9" s="42" customFormat="1" x14ac:dyDescent="0.25">
      <c r="A24" s="40">
        <v>19</v>
      </c>
      <c r="B24" s="40" t="s">
        <v>31</v>
      </c>
      <c r="C24" s="41">
        <v>6500</v>
      </c>
      <c r="D24" s="41">
        <v>400</v>
      </c>
      <c r="E24" s="40"/>
      <c r="F24" s="47"/>
    </row>
    <row r="25" spans="1:9" s="42" customFormat="1" x14ac:dyDescent="0.25">
      <c r="A25" s="40">
        <v>20</v>
      </c>
      <c r="B25" s="40" t="s">
        <v>32</v>
      </c>
      <c r="C25" s="41">
        <v>6500</v>
      </c>
      <c r="D25" s="41">
        <v>400</v>
      </c>
      <c r="E25" s="40"/>
      <c r="F25" s="47"/>
    </row>
    <row r="26" spans="1:9" s="42" customFormat="1" x14ac:dyDescent="0.25">
      <c r="A26" s="40">
        <v>21</v>
      </c>
      <c r="B26" s="40" t="s">
        <v>33</v>
      </c>
      <c r="C26" s="41">
        <v>6500</v>
      </c>
      <c r="D26" s="41">
        <v>400</v>
      </c>
      <c r="E26" s="40"/>
      <c r="F26" s="47"/>
    </row>
    <row r="27" spans="1:9" s="42" customFormat="1" x14ac:dyDescent="0.25">
      <c r="A27" s="40">
        <v>22</v>
      </c>
      <c r="B27" s="40" t="s">
        <v>34</v>
      </c>
      <c r="C27" s="41">
        <v>6500</v>
      </c>
      <c r="D27" s="41">
        <v>400</v>
      </c>
      <c r="E27" s="40"/>
      <c r="F27" s="47"/>
    </row>
    <row r="28" spans="1:9" s="42" customFormat="1" x14ac:dyDescent="0.25">
      <c r="A28" s="40">
        <v>23</v>
      </c>
      <c r="B28" s="40" t="s">
        <v>35</v>
      </c>
      <c r="C28" s="41">
        <v>6500</v>
      </c>
      <c r="D28" s="41">
        <v>400</v>
      </c>
      <c r="E28" s="40"/>
      <c r="F28" s="47"/>
    </row>
    <row r="29" spans="1:9" x14ac:dyDescent="0.25">
      <c r="A29" s="40">
        <v>24</v>
      </c>
      <c r="B29" s="40" t="s">
        <v>36</v>
      </c>
      <c r="C29" s="41">
        <v>6500</v>
      </c>
      <c r="D29" s="32">
        <v>400</v>
      </c>
      <c r="E29" s="1"/>
      <c r="F29" s="47"/>
    </row>
    <row r="30" spans="1:9" s="42" customFormat="1" x14ac:dyDescent="0.25">
      <c r="A30" s="40">
        <v>25</v>
      </c>
      <c r="B30" s="40" t="s">
        <v>37</v>
      </c>
      <c r="C30" s="41">
        <v>6500</v>
      </c>
      <c r="D30" s="41">
        <v>400</v>
      </c>
      <c r="E30" s="40"/>
      <c r="F30" s="47"/>
    </row>
    <row r="31" spans="1:9" s="42" customFormat="1" x14ac:dyDescent="0.25">
      <c r="A31" s="40">
        <v>26</v>
      </c>
      <c r="B31" s="40" t="s">
        <v>38</v>
      </c>
      <c r="C31" s="41">
        <v>6500</v>
      </c>
      <c r="D31" s="41">
        <v>400</v>
      </c>
      <c r="E31" s="40"/>
      <c r="F31" s="47"/>
    </row>
    <row r="32" spans="1:9" x14ac:dyDescent="0.25">
      <c r="A32" s="40">
        <v>27</v>
      </c>
      <c r="B32" s="40" t="s">
        <v>39</v>
      </c>
      <c r="C32" s="41">
        <v>6500</v>
      </c>
      <c r="D32" s="32">
        <v>400</v>
      </c>
      <c r="E32" s="1"/>
      <c r="F32" s="47"/>
    </row>
    <row r="33" spans="1:9" s="42" customFormat="1" x14ac:dyDescent="0.25">
      <c r="A33" s="40">
        <v>28</v>
      </c>
      <c r="B33" s="40" t="s">
        <v>40</v>
      </c>
      <c r="C33" s="41">
        <v>6500</v>
      </c>
      <c r="D33" s="41">
        <v>400</v>
      </c>
      <c r="E33" s="40"/>
      <c r="F33" s="47"/>
    </row>
    <row r="34" spans="1:9" s="42" customFormat="1" x14ac:dyDescent="0.25">
      <c r="A34" s="40">
        <v>29</v>
      </c>
      <c r="B34" s="40" t="s">
        <v>41</v>
      </c>
      <c r="C34" s="41">
        <v>6500</v>
      </c>
      <c r="D34" s="41">
        <v>400</v>
      </c>
      <c r="E34" s="40"/>
      <c r="F34" s="47"/>
    </row>
    <row r="35" spans="1:9" s="42" customFormat="1" x14ac:dyDescent="0.25">
      <c r="A35" s="40">
        <v>30</v>
      </c>
      <c r="B35" s="40" t="s">
        <v>42</v>
      </c>
      <c r="C35" s="41">
        <v>6500</v>
      </c>
      <c r="D35" s="41">
        <v>400</v>
      </c>
      <c r="E35" s="40"/>
      <c r="F35" s="47"/>
    </row>
    <row r="36" spans="1:9" s="42" customFormat="1" x14ac:dyDescent="0.25">
      <c r="A36" s="40">
        <v>31</v>
      </c>
      <c r="B36" s="40" t="s">
        <v>43</v>
      </c>
      <c r="C36" s="41">
        <v>6500</v>
      </c>
      <c r="D36" s="41">
        <v>400</v>
      </c>
      <c r="E36" s="40"/>
      <c r="F36" s="47"/>
    </row>
    <row r="37" spans="1:9" s="42" customFormat="1" x14ac:dyDescent="0.25">
      <c r="A37" s="40">
        <v>32</v>
      </c>
      <c r="B37" s="40" t="s">
        <v>44</v>
      </c>
      <c r="C37" s="41">
        <v>6500</v>
      </c>
      <c r="D37" s="41">
        <v>400</v>
      </c>
      <c r="E37" s="40"/>
      <c r="F37" s="47"/>
    </row>
    <row r="38" spans="1:9" s="42" customFormat="1" x14ac:dyDescent="0.25">
      <c r="A38" s="40">
        <v>33</v>
      </c>
      <c r="B38" s="40" t="s">
        <v>45</v>
      </c>
      <c r="C38" s="41">
        <v>6500</v>
      </c>
      <c r="D38" s="41">
        <v>400</v>
      </c>
      <c r="E38" s="40"/>
      <c r="F38" s="47"/>
    </row>
    <row r="39" spans="1:9" s="42" customFormat="1" x14ac:dyDescent="0.25">
      <c r="A39" s="40">
        <v>34</v>
      </c>
      <c r="B39" s="40" t="s">
        <v>46</v>
      </c>
      <c r="C39" s="41">
        <v>6500</v>
      </c>
      <c r="D39" s="41">
        <v>400</v>
      </c>
      <c r="E39" s="40"/>
      <c r="F39" s="47"/>
      <c r="I39" s="44"/>
    </row>
    <row r="40" spans="1:9" s="42" customFormat="1" x14ac:dyDescent="0.25">
      <c r="A40" s="40">
        <v>35</v>
      </c>
      <c r="B40" s="40" t="s">
        <v>32</v>
      </c>
      <c r="C40" s="41">
        <v>6500</v>
      </c>
      <c r="D40" s="41">
        <v>400</v>
      </c>
      <c r="E40" s="40"/>
      <c r="F40" s="47"/>
    </row>
    <row r="41" spans="1:9" s="42" customFormat="1" x14ac:dyDescent="0.25">
      <c r="A41" s="40">
        <v>36</v>
      </c>
      <c r="B41" s="40" t="s">
        <v>46</v>
      </c>
      <c r="C41" s="41">
        <v>6500</v>
      </c>
      <c r="D41" s="41">
        <v>400</v>
      </c>
      <c r="E41" s="40"/>
      <c r="F41" s="47"/>
    </row>
    <row r="42" spans="1:9" s="42" customFormat="1" x14ac:dyDescent="0.25">
      <c r="A42" s="40">
        <v>37</v>
      </c>
      <c r="B42" s="40" t="s">
        <v>47</v>
      </c>
      <c r="C42" s="41">
        <v>6500</v>
      </c>
      <c r="D42" s="41">
        <v>400</v>
      </c>
      <c r="E42" s="40"/>
      <c r="F42" s="47"/>
    </row>
    <row r="43" spans="1:9" s="42" customFormat="1" x14ac:dyDescent="0.25">
      <c r="A43" s="40">
        <v>38</v>
      </c>
      <c r="B43" s="40" t="s">
        <v>48</v>
      </c>
      <c r="C43" s="41">
        <v>6500</v>
      </c>
      <c r="D43" s="41">
        <v>400</v>
      </c>
      <c r="E43" s="40"/>
      <c r="F43" s="47"/>
    </row>
    <row r="44" spans="1:9" s="42" customFormat="1" x14ac:dyDescent="0.25">
      <c r="A44" s="40">
        <v>39</v>
      </c>
      <c r="B44" s="40" t="s">
        <v>49</v>
      </c>
      <c r="C44" s="41">
        <v>6500</v>
      </c>
      <c r="D44" s="41">
        <v>400</v>
      </c>
      <c r="E44" s="40"/>
      <c r="F44" s="47"/>
    </row>
    <row r="45" spans="1:9" s="42" customFormat="1" x14ac:dyDescent="0.25">
      <c r="A45" s="40">
        <v>40</v>
      </c>
      <c r="B45" s="40" t="s">
        <v>50</v>
      </c>
      <c r="C45" s="41">
        <v>6500</v>
      </c>
      <c r="D45" s="41">
        <v>400</v>
      </c>
      <c r="E45" s="40"/>
      <c r="F45" s="47"/>
    </row>
    <row r="46" spans="1:9" s="42" customFormat="1" x14ac:dyDescent="0.25">
      <c r="A46" s="40">
        <v>41</v>
      </c>
      <c r="B46" s="40" t="s">
        <v>51</v>
      </c>
      <c r="C46" s="41">
        <v>6500</v>
      </c>
      <c r="D46" s="41">
        <v>400</v>
      </c>
      <c r="E46" s="40"/>
      <c r="F46" s="47"/>
    </row>
    <row r="47" spans="1:9" s="42" customFormat="1" x14ac:dyDescent="0.25">
      <c r="A47" s="40">
        <v>42</v>
      </c>
      <c r="B47" s="40" t="s">
        <v>52</v>
      </c>
      <c r="C47" s="41">
        <v>6500</v>
      </c>
      <c r="D47" s="41">
        <v>400</v>
      </c>
      <c r="E47" s="40"/>
      <c r="F47" s="47"/>
    </row>
    <row r="48" spans="1:9" s="42" customFormat="1" x14ac:dyDescent="0.25">
      <c r="A48" s="40">
        <v>43</v>
      </c>
      <c r="B48" s="40" t="s">
        <v>53</v>
      </c>
      <c r="C48" s="41">
        <v>6500</v>
      </c>
      <c r="D48" s="41">
        <v>400</v>
      </c>
      <c r="E48" s="40"/>
      <c r="F48" s="47"/>
    </row>
    <row r="49" spans="1:6" s="42" customFormat="1" x14ac:dyDescent="0.25">
      <c r="A49" s="40">
        <v>44</v>
      </c>
      <c r="B49" s="40" t="s">
        <v>54</v>
      </c>
      <c r="C49" s="41">
        <v>6500</v>
      </c>
      <c r="D49" s="41">
        <v>400</v>
      </c>
      <c r="E49" s="40"/>
      <c r="F49" s="47"/>
    </row>
    <row r="50" spans="1:6" s="42" customFormat="1" x14ac:dyDescent="0.25">
      <c r="A50" s="40">
        <v>45</v>
      </c>
      <c r="B50" s="40" t="s">
        <v>55</v>
      </c>
      <c r="C50" s="41">
        <v>6500</v>
      </c>
      <c r="D50" s="41">
        <v>400</v>
      </c>
      <c r="E50" s="40"/>
      <c r="F50" s="47"/>
    </row>
    <row r="51" spans="1:6" s="42" customFormat="1" x14ac:dyDescent="0.25">
      <c r="A51" s="40">
        <v>46</v>
      </c>
      <c r="B51" s="40" t="s">
        <v>56</v>
      </c>
      <c r="C51" s="41">
        <v>6500</v>
      </c>
      <c r="D51" s="41">
        <v>400</v>
      </c>
      <c r="E51" s="40"/>
      <c r="F51" s="47"/>
    </row>
    <row r="52" spans="1:6" s="42" customFormat="1" x14ac:dyDescent="0.25">
      <c r="A52" s="40">
        <v>47</v>
      </c>
      <c r="B52" s="40" t="s">
        <v>56</v>
      </c>
      <c r="C52" s="41">
        <v>6500</v>
      </c>
      <c r="D52" s="41">
        <v>400</v>
      </c>
      <c r="E52" s="40"/>
      <c r="F52" s="47"/>
    </row>
    <row r="53" spans="1:6" s="42" customFormat="1" x14ac:dyDescent="0.25">
      <c r="A53" s="40">
        <v>48</v>
      </c>
      <c r="B53" s="40" t="s">
        <v>57</v>
      </c>
      <c r="C53" s="41">
        <v>6500</v>
      </c>
      <c r="D53" s="41">
        <v>400</v>
      </c>
      <c r="E53" s="40"/>
      <c r="F53" s="47"/>
    </row>
    <row r="54" spans="1:6" s="42" customFormat="1" x14ac:dyDescent="0.25">
      <c r="A54" s="40">
        <v>49</v>
      </c>
      <c r="B54" s="40" t="s">
        <v>58</v>
      </c>
      <c r="C54" s="41">
        <v>6500</v>
      </c>
      <c r="D54" s="41">
        <v>400</v>
      </c>
      <c r="E54" s="40"/>
      <c r="F54" s="47"/>
    </row>
    <row r="55" spans="1:6" s="42" customFormat="1" x14ac:dyDescent="0.25">
      <c r="A55" s="40">
        <v>50</v>
      </c>
      <c r="B55" s="40" t="s">
        <v>59</v>
      </c>
      <c r="C55" s="41">
        <v>6500</v>
      </c>
      <c r="D55" s="41">
        <v>400</v>
      </c>
      <c r="E55" s="40"/>
      <c r="F55" s="47"/>
    </row>
    <row r="56" spans="1:6" s="42" customFormat="1" x14ac:dyDescent="0.25">
      <c r="A56" s="40">
        <v>51</v>
      </c>
      <c r="B56" s="40" t="s">
        <v>47</v>
      </c>
      <c r="C56" s="41">
        <v>6500</v>
      </c>
      <c r="D56" s="41">
        <v>400</v>
      </c>
      <c r="E56" s="40"/>
      <c r="F56" s="47"/>
    </row>
    <row r="57" spans="1:6" s="42" customFormat="1" x14ac:dyDescent="0.25">
      <c r="A57" s="40">
        <v>52</v>
      </c>
      <c r="B57" s="40" t="s">
        <v>60</v>
      </c>
      <c r="C57" s="41">
        <v>6500</v>
      </c>
      <c r="D57" s="41">
        <v>400</v>
      </c>
      <c r="E57" s="40"/>
      <c r="F57" s="47"/>
    </row>
    <row r="58" spans="1:6" x14ac:dyDescent="0.25">
      <c r="A58" s="1">
        <v>53</v>
      </c>
      <c r="B58" s="1" t="s">
        <v>105</v>
      </c>
      <c r="C58" s="13">
        <v>6500</v>
      </c>
      <c r="D58" s="13">
        <v>400</v>
      </c>
      <c r="E58" s="1"/>
    </row>
    <row r="59" spans="1:6" s="42" customFormat="1" x14ac:dyDescent="0.25">
      <c r="A59" s="40">
        <v>54</v>
      </c>
      <c r="B59" s="40" t="s">
        <v>61</v>
      </c>
      <c r="C59" s="41">
        <v>6500</v>
      </c>
      <c r="D59" s="41">
        <v>400</v>
      </c>
      <c r="E59" s="40"/>
      <c r="F59" s="47"/>
    </row>
    <row r="60" spans="1:6" s="42" customFormat="1" x14ac:dyDescent="0.25">
      <c r="A60" s="40">
        <v>55</v>
      </c>
      <c r="B60" s="40" t="s">
        <v>62</v>
      </c>
      <c r="C60" s="41">
        <v>6500</v>
      </c>
      <c r="D60" s="41">
        <v>400</v>
      </c>
      <c r="E60" s="40"/>
      <c r="F60" s="47"/>
    </row>
    <row r="61" spans="1:6" s="42" customFormat="1" x14ac:dyDescent="0.25">
      <c r="A61" s="40">
        <v>56</v>
      </c>
      <c r="B61" s="40" t="s">
        <v>63</v>
      </c>
      <c r="C61" s="41">
        <v>6500</v>
      </c>
      <c r="D61" s="41">
        <v>400</v>
      </c>
      <c r="E61" s="40"/>
      <c r="F61" s="47"/>
    </row>
    <row r="62" spans="1:6" s="42" customFormat="1" x14ac:dyDescent="0.25">
      <c r="A62" s="40">
        <v>57</v>
      </c>
      <c r="B62" s="40" t="s">
        <v>64</v>
      </c>
      <c r="C62" s="41">
        <v>6500</v>
      </c>
      <c r="D62" s="41">
        <v>400</v>
      </c>
      <c r="E62" s="40"/>
      <c r="F62" s="47"/>
    </row>
    <row r="63" spans="1:6" s="42" customFormat="1" x14ac:dyDescent="0.25">
      <c r="A63" s="40">
        <v>58</v>
      </c>
      <c r="B63" s="40" t="s">
        <v>65</v>
      </c>
      <c r="C63" s="41">
        <v>6500</v>
      </c>
      <c r="D63" s="41">
        <v>400</v>
      </c>
      <c r="E63" s="40"/>
      <c r="F63" s="47"/>
    </row>
    <row r="64" spans="1:6" s="42" customFormat="1" x14ac:dyDescent="0.25">
      <c r="A64" s="40">
        <v>59</v>
      </c>
      <c r="B64" s="40" t="s">
        <v>66</v>
      </c>
      <c r="C64" s="41">
        <v>6500</v>
      </c>
      <c r="D64" s="41">
        <v>400</v>
      </c>
      <c r="E64" s="40"/>
      <c r="F64" s="47"/>
    </row>
    <row r="65" spans="1:10" s="42" customFormat="1" x14ac:dyDescent="0.25">
      <c r="A65" s="40">
        <v>60</v>
      </c>
      <c r="B65" s="40" t="s">
        <v>67</v>
      </c>
      <c r="C65" s="41">
        <v>6500</v>
      </c>
      <c r="D65" s="41">
        <v>400</v>
      </c>
      <c r="E65" s="40"/>
      <c r="F65" s="47"/>
    </row>
    <row r="66" spans="1:10" s="42" customFormat="1" x14ac:dyDescent="0.25">
      <c r="A66" s="40">
        <v>61</v>
      </c>
      <c r="B66" s="40" t="s">
        <v>68</v>
      </c>
      <c r="C66" s="41">
        <v>6500</v>
      </c>
      <c r="D66" s="41">
        <v>400</v>
      </c>
      <c r="E66" s="40"/>
      <c r="F66" s="47"/>
    </row>
    <row r="67" spans="1:10" s="42" customFormat="1" x14ac:dyDescent="0.25">
      <c r="A67" s="40">
        <v>62</v>
      </c>
      <c r="B67" s="40" t="s">
        <v>69</v>
      </c>
      <c r="C67" s="41">
        <v>6500</v>
      </c>
      <c r="D67" s="41">
        <v>400</v>
      </c>
      <c r="E67" s="40"/>
      <c r="F67" s="47"/>
    </row>
    <row r="68" spans="1:10" x14ac:dyDescent="0.25">
      <c r="A68" s="1">
        <v>63</v>
      </c>
      <c r="B68" s="1" t="s">
        <v>104</v>
      </c>
      <c r="C68" s="13">
        <v>6500</v>
      </c>
      <c r="D68" s="13">
        <v>400</v>
      </c>
      <c r="E68" s="1"/>
      <c r="J68" s="2"/>
    </row>
    <row r="69" spans="1:10" x14ac:dyDescent="0.25">
      <c r="A69" s="1">
        <v>64</v>
      </c>
      <c r="B69" s="1" t="s">
        <v>125</v>
      </c>
      <c r="C69" s="13">
        <v>6500</v>
      </c>
      <c r="D69" s="45">
        <v>400</v>
      </c>
      <c r="E69" s="1"/>
    </row>
    <row r="70" spans="1:10" x14ac:dyDescent="0.25">
      <c r="A70" s="1">
        <v>65</v>
      </c>
      <c r="B70" s="1" t="s">
        <v>126</v>
      </c>
      <c r="C70" s="13">
        <v>6500</v>
      </c>
      <c r="D70" s="13">
        <v>400</v>
      </c>
      <c r="E70" s="1"/>
    </row>
    <row r="71" spans="1:10" s="42" customFormat="1" x14ac:dyDescent="0.25">
      <c r="A71" s="40">
        <v>66</v>
      </c>
      <c r="B71" s="40" t="s">
        <v>70</v>
      </c>
      <c r="C71" s="41">
        <v>6500</v>
      </c>
      <c r="D71" s="41">
        <v>400</v>
      </c>
      <c r="E71" s="40"/>
      <c r="F71" s="47"/>
    </row>
    <row r="72" spans="1:10" s="42" customFormat="1" x14ac:dyDescent="0.25">
      <c r="A72" s="40">
        <v>67</v>
      </c>
      <c r="B72" s="40" t="s">
        <v>71</v>
      </c>
      <c r="C72" s="41">
        <v>6500</v>
      </c>
      <c r="D72" s="41">
        <v>400</v>
      </c>
      <c r="E72" s="40"/>
      <c r="F72" s="47"/>
    </row>
    <row r="73" spans="1:10" s="42" customFormat="1" x14ac:dyDescent="0.25">
      <c r="A73" s="40">
        <v>68</v>
      </c>
      <c r="B73" s="40" t="s">
        <v>72</v>
      </c>
      <c r="C73" s="41">
        <v>6500</v>
      </c>
      <c r="D73" s="41">
        <v>400</v>
      </c>
      <c r="E73" s="40"/>
      <c r="F73" s="47"/>
    </row>
    <row r="74" spans="1:10" s="42" customFormat="1" x14ac:dyDescent="0.25">
      <c r="A74" s="40">
        <v>69</v>
      </c>
      <c r="B74" s="40" t="s">
        <v>73</v>
      </c>
      <c r="C74" s="41">
        <v>6500</v>
      </c>
      <c r="D74" s="45">
        <v>400</v>
      </c>
      <c r="E74" s="40"/>
      <c r="F74" s="47"/>
    </row>
    <row r="75" spans="1:10" x14ac:dyDescent="0.25">
      <c r="A75" s="1">
        <v>70</v>
      </c>
      <c r="B75" s="1" t="s">
        <v>127</v>
      </c>
      <c r="C75" s="13">
        <v>6500</v>
      </c>
      <c r="D75" s="45">
        <v>400</v>
      </c>
      <c r="E75" s="1"/>
    </row>
    <row r="76" spans="1:10" x14ac:dyDescent="0.25">
      <c r="A76" s="15"/>
      <c r="B76" s="15"/>
      <c r="C76" s="28"/>
      <c r="D76" s="15"/>
    </row>
    <row r="77" spans="1:10" x14ac:dyDescent="0.25">
      <c r="A77" s="15"/>
      <c r="B77" s="27" t="s">
        <v>10</v>
      </c>
      <c r="C77" s="20">
        <f>SUM(C6:C75)</f>
        <v>450000</v>
      </c>
      <c r="D77" s="20">
        <f>SUM(D6:D75)</f>
        <v>28000</v>
      </c>
    </row>
    <row r="78" spans="1:10" x14ac:dyDescent="0.25">
      <c r="A78" s="15"/>
      <c r="B78" s="26" t="s">
        <v>181</v>
      </c>
      <c r="C78" s="20"/>
      <c r="D78" s="20">
        <f>+D10+D12+D13+D19+D21+D29+D32</f>
        <v>2800</v>
      </c>
    </row>
    <row r="79" spans="1:10" x14ac:dyDescent="0.25">
      <c r="A79" s="15"/>
      <c r="B79" s="26" t="s">
        <v>188</v>
      </c>
      <c r="C79" s="20"/>
      <c r="D79" s="20">
        <f>+D69+D74+D75</f>
        <v>1200</v>
      </c>
    </row>
    <row r="80" spans="1:10" x14ac:dyDescent="0.25">
      <c r="A80" s="15"/>
      <c r="B80" s="26"/>
      <c r="C80" s="20">
        <f>C77-C78</f>
        <v>450000</v>
      </c>
      <c r="D80" s="20">
        <f>D77-D78-D79</f>
        <v>24000</v>
      </c>
    </row>
    <row r="81" spans="1:4" x14ac:dyDescent="0.25">
      <c r="A81" s="15"/>
      <c r="B81" s="15"/>
      <c r="C81" s="20"/>
      <c r="D81" s="19"/>
    </row>
    <row r="82" spans="1:4" x14ac:dyDescent="0.25">
      <c r="A82" s="15"/>
      <c r="B82" s="15"/>
      <c r="C82" s="20"/>
      <c r="D82" s="19"/>
    </row>
    <row r="83" spans="1:4" x14ac:dyDescent="0.25">
      <c r="A83" s="15"/>
      <c r="B83" t="s">
        <v>182</v>
      </c>
      <c r="C83" s="20">
        <f>52500</f>
        <v>52500</v>
      </c>
      <c r="D83" s="37">
        <f>D80</f>
        <v>24000</v>
      </c>
    </row>
    <row r="84" spans="1:4" x14ac:dyDescent="0.25">
      <c r="A84" s="15"/>
      <c r="B84" s="15"/>
      <c r="C84" s="20"/>
      <c r="D84" s="19"/>
    </row>
    <row r="85" spans="1:4" x14ac:dyDescent="0.25">
      <c r="A85" s="15"/>
      <c r="B85" s="15"/>
      <c r="C85" s="20"/>
      <c r="D85" s="19"/>
    </row>
    <row r="86" spans="1:4" ht="15.75" x14ac:dyDescent="0.25">
      <c r="A86" s="14"/>
      <c r="B86" s="22"/>
      <c r="C86" s="20"/>
      <c r="D86" s="16"/>
    </row>
    <row r="87" spans="1:4" ht="15.75" x14ac:dyDescent="0.25">
      <c r="A87" s="14"/>
      <c r="B87" s="22"/>
      <c r="C87" s="25"/>
      <c r="D87" s="16"/>
    </row>
    <row r="88" spans="1:4" x14ac:dyDescent="0.25">
      <c r="C88" s="25"/>
    </row>
    <row r="89" spans="1:4" x14ac:dyDescent="0.25">
      <c r="B89" s="2"/>
      <c r="C89" s="25"/>
      <c r="D89" s="19"/>
    </row>
    <row r="90" spans="1:4" x14ac:dyDescent="0.25">
      <c r="C90" s="25"/>
      <c r="D90" s="19"/>
    </row>
    <row r="91" spans="1:4" x14ac:dyDescent="0.25">
      <c r="B91" s="2"/>
      <c r="D91" s="21"/>
    </row>
  </sheetData>
  <autoFilter ref="A5:J75"/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G78"/>
  <sheetViews>
    <sheetView topLeftCell="A70" workbookViewId="0">
      <selection activeCell="G87" sqref="G87"/>
    </sheetView>
  </sheetViews>
  <sheetFormatPr baseColWidth="10" defaultRowHeight="15" x14ac:dyDescent="0.25"/>
  <cols>
    <col min="1" max="1" width="14.140625" customWidth="1"/>
    <col min="2" max="2" width="43.140625" customWidth="1"/>
    <col min="3" max="3" width="14.140625" customWidth="1"/>
    <col min="4" max="4" width="14.28515625" customWidth="1"/>
    <col min="5" max="5" width="13.28515625" customWidth="1"/>
  </cols>
  <sheetData>
    <row r="2" spans="1:6" x14ac:dyDescent="0.25">
      <c r="A2" s="2" t="s">
        <v>3</v>
      </c>
      <c r="B2" s="11" t="s">
        <v>11</v>
      </c>
    </row>
    <row r="3" spans="1:6" x14ac:dyDescent="0.25">
      <c r="A3" s="2" t="s">
        <v>2</v>
      </c>
      <c r="B3" s="11">
        <v>60</v>
      </c>
    </row>
    <row r="4" spans="1:6" ht="15.75" thickBot="1" x14ac:dyDescent="0.3">
      <c r="A4" s="2"/>
      <c r="B4" s="11" t="s">
        <v>142</v>
      </c>
    </row>
    <row r="5" spans="1:6" ht="30" x14ac:dyDescent="0.25">
      <c r="A5" s="5" t="s">
        <v>1</v>
      </c>
      <c r="B5" s="3" t="s">
        <v>0</v>
      </c>
      <c r="C5" s="4" t="s">
        <v>123</v>
      </c>
      <c r="D5" s="30" t="s">
        <v>143</v>
      </c>
      <c r="E5" s="35" t="s">
        <v>122</v>
      </c>
    </row>
    <row r="6" spans="1:6" x14ac:dyDescent="0.25">
      <c r="A6" s="40">
        <v>1</v>
      </c>
      <c r="B6" s="40" t="s">
        <v>80</v>
      </c>
      <c r="C6" s="43">
        <v>6500</v>
      </c>
      <c r="D6" s="36">
        <v>400</v>
      </c>
      <c r="E6" s="32">
        <v>820</v>
      </c>
      <c r="F6" s="47"/>
    </row>
    <row r="7" spans="1:6" x14ac:dyDescent="0.25">
      <c r="A7" s="40">
        <v>2</v>
      </c>
      <c r="B7" s="40" t="s">
        <v>79</v>
      </c>
      <c r="C7" s="43">
        <v>6500</v>
      </c>
      <c r="D7" s="36">
        <v>400</v>
      </c>
      <c r="E7" s="32">
        <v>820</v>
      </c>
      <c r="F7" s="47"/>
    </row>
    <row r="8" spans="1:6" x14ac:dyDescent="0.25">
      <c r="A8" s="40">
        <v>3</v>
      </c>
      <c r="B8" s="40" t="s">
        <v>81</v>
      </c>
      <c r="C8" s="43">
        <v>6500</v>
      </c>
      <c r="D8" s="36">
        <v>400</v>
      </c>
      <c r="E8" s="13">
        <v>820</v>
      </c>
      <c r="F8" s="47"/>
    </row>
    <row r="9" spans="1:6" s="42" customFormat="1" x14ac:dyDescent="0.25">
      <c r="A9" s="40">
        <v>4</v>
      </c>
      <c r="B9" s="40" t="s">
        <v>82</v>
      </c>
      <c r="C9" s="43">
        <v>6500</v>
      </c>
      <c r="D9" s="43">
        <v>400</v>
      </c>
      <c r="E9" s="41">
        <v>820</v>
      </c>
      <c r="F9" s="47"/>
    </row>
    <row r="10" spans="1:6" s="42" customFormat="1" x14ac:dyDescent="0.25">
      <c r="A10" s="40">
        <v>5</v>
      </c>
      <c r="B10" s="40" t="s">
        <v>87</v>
      </c>
      <c r="C10" s="43">
        <v>6500</v>
      </c>
      <c r="D10" s="43">
        <v>400</v>
      </c>
      <c r="E10" s="41">
        <v>820</v>
      </c>
      <c r="F10" s="47"/>
    </row>
    <row r="11" spans="1:6" s="42" customFormat="1" x14ac:dyDescent="0.25">
      <c r="A11" s="40">
        <v>6</v>
      </c>
      <c r="B11" s="40" t="s">
        <v>90</v>
      </c>
      <c r="C11" s="43">
        <v>6500</v>
      </c>
      <c r="D11" s="43">
        <v>400</v>
      </c>
      <c r="E11" s="41">
        <v>820</v>
      </c>
      <c r="F11" s="47"/>
    </row>
    <row r="12" spans="1:6" x14ac:dyDescent="0.25">
      <c r="A12" s="1">
        <v>7</v>
      </c>
      <c r="B12" s="1" t="s">
        <v>106</v>
      </c>
      <c r="C12" s="29">
        <v>6500</v>
      </c>
      <c r="D12" s="29">
        <v>400</v>
      </c>
      <c r="E12" s="13">
        <v>820</v>
      </c>
    </row>
    <row r="13" spans="1:6" s="42" customFormat="1" x14ac:dyDescent="0.25">
      <c r="A13" s="40">
        <v>8</v>
      </c>
      <c r="B13" s="40" t="s">
        <v>94</v>
      </c>
      <c r="C13" s="43">
        <v>6500</v>
      </c>
      <c r="D13" s="43">
        <v>400</v>
      </c>
      <c r="E13" s="41">
        <v>820</v>
      </c>
      <c r="F13" s="47"/>
    </row>
    <row r="14" spans="1:6" s="42" customFormat="1" x14ac:dyDescent="0.25">
      <c r="A14" s="40">
        <v>9</v>
      </c>
      <c r="B14" s="40" t="s">
        <v>96</v>
      </c>
      <c r="C14" s="43">
        <v>6500</v>
      </c>
      <c r="D14" s="43">
        <v>400</v>
      </c>
      <c r="E14" s="41">
        <v>820</v>
      </c>
      <c r="F14" s="47"/>
    </row>
    <row r="15" spans="1:6" s="42" customFormat="1" x14ac:dyDescent="0.25">
      <c r="A15" s="40">
        <v>10</v>
      </c>
      <c r="B15" s="40" t="s">
        <v>98</v>
      </c>
      <c r="C15" s="43">
        <v>6500</v>
      </c>
      <c r="D15" s="43">
        <v>400</v>
      </c>
      <c r="E15" s="41"/>
      <c r="F15" s="47"/>
    </row>
    <row r="16" spans="1:6" x14ac:dyDescent="0.25">
      <c r="A16" s="1">
        <v>11</v>
      </c>
      <c r="B16" s="1" t="s">
        <v>108</v>
      </c>
      <c r="C16" s="29">
        <v>6500</v>
      </c>
      <c r="D16" s="29">
        <v>400</v>
      </c>
      <c r="E16" s="13">
        <v>820</v>
      </c>
    </row>
    <row r="17" spans="1:6" x14ac:dyDescent="0.25">
      <c r="A17" s="1">
        <v>12</v>
      </c>
      <c r="B17" s="24" t="s">
        <v>128</v>
      </c>
      <c r="C17" s="29">
        <v>6500</v>
      </c>
      <c r="D17" s="46">
        <v>400</v>
      </c>
      <c r="E17" s="45">
        <v>820</v>
      </c>
    </row>
    <row r="18" spans="1:6" x14ac:dyDescent="0.25">
      <c r="A18" s="1">
        <v>13</v>
      </c>
      <c r="B18" s="24" t="s">
        <v>112</v>
      </c>
      <c r="C18" s="29">
        <v>6500</v>
      </c>
      <c r="D18" s="29">
        <v>400</v>
      </c>
      <c r="E18" s="13">
        <v>820</v>
      </c>
    </row>
    <row r="19" spans="1:6" x14ac:dyDescent="0.25">
      <c r="A19" s="1">
        <v>14</v>
      </c>
      <c r="B19" s="24" t="s">
        <v>110</v>
      </c>
      <c r="C19" s="29">
        <v>6500</v>
      </c>
      <c r="D19" s="29">
        <v>400</v>
      </c>
      <c r="E19" s="13">
        <v>820</v>
      </c>
    </row>
    <row r="20" spans="1:6" x14ac:dyDescent="0.25">
      <c r="A20" s="1">
        <v>15</v>
      </c>
      <c r="B20" s="24" t="s">
        <v>114</v>
      </c>
      <c r="C20" s="29">
        <v>6500</v>
      </c>
      <c r="D20" s="29">
        <v>400</v>
      </c>
      <c r="E20" s="13">
        <v>820</v>
      </c>
    </row>
    <row r="21" spans="1:6" x14ac:dyDescent="0.25">
      <c r="A21" s="1">
        <v>16</v>
      </c>
      <c r="B21" s="24" t="s">
        <v>129</v>
      </c>
      <c r="C21" s="29">
        <v>6500</v>
      </c>
      <c r="D21" s="29">
        <v>400</v>
      </c>
      <c r="E21" s="45">
        <v>820</v>
      </c>
    </row>
    <row r="22" spans="1:6" x14ac:dyDescent="0.25">
      <c r="A22" s="1">
        <v>17</v>
      </c>
      <c r="B22" s="24" t="s">
        <v>115</v>
      </c>
      <c r="C22" s="29">
        <v>6500</v>
      </c>
      <c r="D22" s="29">
        <v>400</v>
      </c>
      <c r="E22" s="13">
        <v>820</v>
      </c>
    </row>
    <row r="23" spans="1:6" x14ac:dyDescent="0.25">
      <c r="A23" s="1">
        <v>18</v>
      </c>
      <c r="B23" s="24" t="s">
        <v>118</v>
      </c>
      <c r="C23" s="29">
        <v>6500</v>
      </c>
      <c r="D23" s="29">
        <v>400</v>
      </c>
      <c r="E23" s="13">
        <v>820</v>
      </c>
    </row>
    <row r="24" spans="1:6" x14ac:dyDescent="0.25">
      <c r="A24" s="1">
        <v>19</v>
      </c>
      <c r="B24" s="24" t="s">
        <v>130</v>
      </c>
      <c r="C24" s="29">
        <v>6500</v>
      </c>
      <c r="D24" s="29">
        <v>400</v>
      </c>
      <c r="E24" s="13"/>
    </row>
    <row r="25" spans="1:6" x14ac:dyDescent="0.25">
      <c r="A25" s="1">
        <v>20</v>
      </c>
      <c r="B25" s="1" t="s">
        <v>131</v>
      </c>
      <c r="C25" s="36">
        <v>6500</v>
      </c>
      <c r="D25" s="36">
        <v>400</v>
      </c>
      <c r="E25" s="32">
        <v>820</v>
      </c>
    </row>
    <row r="26" spans="1:6" s="42" customFormat="1" x14ac:dyDescent="0.25">
      <c r="A26" s="40">
        <v>21</v>
      </c>
      <c r="B26" s="40" t="s">
        <v>76</v>
      </c>
      <c r="C26" s="43">
        <v>6500</v>
      </c>
      <c r="D26" s="43">
        <v>400</v>
      </c>
      <c r="E26" s="41">
        <v>820</v>
      </c>
      <c r="F26" s="47"/>
    </row>
    <row r="27" spans="1:6" x14ac:dyDescent="0.25">
      <c r="A27" s="40">
        <v>22</v>
      </c>
      <c r="B27" s="40" t="s">
        <v>83</v>
      </c>
      <c r="C27" s="43">
        <v>6500</v>
      </c>
      <c r="D27" s="36">
        <v>400</v>
      </c>
      <c r="E27" s="32">
        <v>820</v>
      </c>
      <c r="F27" s="47"/>
    </row>
    <row r="28" spans="1:6" x14ac:dyDescent="0.25">
      <c r="A28" s="40">
        <v>23</v>
      </c>
      <c r="B28" s="40" t="s">
        <v>85</v>
      </c>
      <c r="C28" s="43">
        <v>6500</v>
      </c>
      <c r="D28" s="36">
        <v>400</v>
      </c>
      <c r="E28" s="13">
        <v>820</v>
      </c>
      <c r="F28" s="47"/>
    </row>
    <row r="29" spans="1:6" x14ac:dyDescent="0.25">
      <c r="A29" s="40">
        <v>24</v>
      </c>
      <c r="B29" s="40" t="s">
        <v>86</v>
      </c>
      <c r="C29" s="43">
        <v>6500</v>
      </c>
      <c r="D29" s="36">
        <v>400</v>
      </c>
      <c r="E29" s="13"/>
      <c r="F29" s="47"/>
    </row>
    <row r="30" spans="1:6" s="42" customFormat="1" x14ac:dyDescent="0.25">
      <c r="A30" s="40">
        <v>25</v>
      </c>
      <c r="B30" s="40" t="s">
        <v>88</v>
      </c>
      <c r="C30" s="43">
        <v>6500</v>
      </c>
      <c r="D30" s="43">
        <v>400</v>
      </c>
      <c r="E30" s="41">
        <v>820</v>
      </c>
      <c r="F30" s="47"/>
    </row>
    <row r="31" spans="1:6" s="42" customFormat="1" x14ac:dyDescent="0.25">
      <c r="A31" s="40">
        <v>26</v>
      </c>
      <c r="B31" s="40" t="s">
        <v>89</v>
      </c>
      <c r="C31" s="43">
        <v>6500</v>
      </c>
      <c r="D31" s="43">
        <v>400</v>
      </c>
      <c r="E31" s="41">
        <v>820</v>
      </c>
      <c r="F31" s="47"/>
    </row>
    <row r="32" spans="1:6" s="42" customFormat="1" x14ac:dyDescent="0.25">
      <c r="A32" s="40">
        <v>27</v>
      </c>
      <c r="B32" s="40" t="s">
        <v>92</v>
      </c>
      <c r="C32" s="43">
        <v>6500</v>
      </c>
      <c r="D32" s="43">
        <v>400</v>
      </c>
      <c r="E32" s="41">
        <v>820</v>
      </c>
      <c r="F32" s="47"/>
    </row>
    <row r="33" spans="1:6" s="42" customFormat="1" x14ac:dyDescent="0.25">
      <c r="A33" s="40">
        <v>28</v>
      </c>
      <c r="B33" s="40" t="s">
        <v>93</v>
      </c>
      <c r="C33" s="43">
        <v>6500</v>
      </c>
      <c r="D33" s="43">
        <v>400</v>
      </c>
      <c r="E33" s="41">
        <v>820</v>
      </c>
      <c r="F33" s="47"/>
    </row>
    <row r="34" spans="1:6" x14ac:dyDescent="0.25">
      <c r="A34" s="1">
        <v>29</v>
      </c>
      <c r="B34" s="1" t="s">
        <v>109</v>
      </c>
      <c r="C34" s="29">
        <v>6500</v>
      </c>
      <c r="D34" s="29">
        <v>400</v>
      </c>
      <c r="E34" s="13">
        <v>820</v>
      </c>
    </row>
    <row r="35" spans="1:6" s="42" customFormat="1" x14ac:dyDescent="0.25">
      <c r="A35" s="40">
        <v>30</v>
      </c>
      <c r="B35" s="40" t="s">
        <v>99</v>
      </c>
      <c r="C35" s="43">
        <v>6500</v>
      </c>
      <c r="D35" s="43">
        <v>400</v>
      </c>
      <c r="E35" s="41">
        <v>820</v>
      </c>
      <c r="F35" s="47"/>
    </row>
    <row r="36" spans="1:6" s="42" customFormat="1" x14ac:dyDescent="0.25">
      <c r="A36" s="40">
        <v>31</v>
      </c>
      <c r="B36" s="40" t="s">
        <v>100</v>
      </c>
      <c r="C36" s="43">
        <v>6500</v>
      </c>
      <c r="D36" s="43">
        <v>400</v>
      </c>
      <c r="E36" s="41">
        <v>820</v>
      </c>
      <c r="F36" s="47"/>
    </row>
    <row r="37" spans="1:6" x14ac:dyDescent="0.25">
      <c r="A37" s="1">
        <v>32</v>
      </c>
      <c r="B37" s="24" t="s">
        <v>111</v>
      </c>
      <c r="C37" s="29">
        <v>6500</v>
      </c>
      <c r="D37" s="29">
        <v>400</v>
      </c>
      <c r="E37" s="13">
        <v>820</v>
      </c>
    </row>
    <row r="38" spans="1:6" s="42" customFormat="1" x14ac:dyDescent="0.25">
      <c r="A38" s="40">
        <v>33</v>
      </c>
      <c r="B38" s="40" t="s">
        <v>101</v>
      </c>
      <c r="C38" s="43">
        <v>6500</v>
      </c>
      <c r="D38" s="46">
        <v>400</v>
      </c>
      <c r="E38" s="41">
        <v>820</v>
      </c>
      <c r="F38" s="47"/>
    </row>
    <row r="39" spans="1:6" x14ac:dyDescent="0.25">
      <c r="A39" s="1">
        <v>34</v>
      </c>
      <c r="B39" s="24" t="s">
        <v>132</v>
      </c>
      <c r="C39" s="29">
        <v>6500</v>
      </c>
      <c r="D39" s="46">
        <v>400</v>
      </c>
      <c r="E39" s="45">
        <v>820</v>
      </c>
    </row>
    <row r="40" spans="1:6" x14ac:dyDescent="0.25">
      <c r="A40" s="1">
        <v>35</v>
      </c>
      <c r="B40" s="24" t="s">
        <v>113</v>
      </c>
      <c r="C40" s="29">
        <v>6500</v>
      </c>
      <c r="D40" s="29">
        <v>400</v>
      </c>
      <c r="E40" s="13">
        <v>820</v>
      </c>
    </row>
    <row r="41" spans="1:6" x14ac:dyDescent="0.25">
      <c r="A41" s="1">
        <v>36</v>
      </c>
      <c r="B41" s="24" t="s">
        <v>133</v>
      </c>
      <c r="C41" s="29">
        <v>6500</v>
      </c>
      <c r="D41" s="46">
        <v>400</v>
      </c>
      <c r="E41" s="13">
        <v>820</v>
      </c>
    </row>
    <row r="42" spans="1:6" x14ac:dyDescent="0.25">
      <c r="A42" s="1">
        <v>37</v>
      </c>
      <c r="B42" s="24" t="s">
        <v>134</v>
      </c>
      <c r="C42" s="29">
        <v>6500</v>
      </c>
      <c r="D42" s="46">
        <v>400</v>
      </c>
      <c r="E42" s="45">
        <v>820</v>
      </c>
    </row>
    <row r="43" spans="1:6" s="42" customFormat="1" x14ac:dyDescent="0.25">
      <c r="A43" s="40">
        <v>38</v>
      </c>
      <c r="B43" s="40" t="s">
        <v>97</v>
      </c>
      <c r="C43" s="43">
        <v>6500</v>
      </c>
      <c r="D43" s="43">
        <v>400</v>
      </c>
      <c r="E43" s="41">
        <v>820</v>
      </c>
      <c r="F43" s="47"/>
    </row>
    <row r="44" spans="1:6" s="42" customFormat="1" x14ac:dyDescent="0.25">
      <c r="A44" s="40">
        <v>39</v>
      </c>
      <c r="B44" s="40" t="s">
        <v>74</v>
      </c>
      <c r="C44" s="43">
        <v>6500</v>
      </c>
      <c r="D44" s="43">
        <v>400</v>
      </c>
      <c r="E44" s="41">
        <v>820</v>
      </c>
      <c r="F44" s="47"/>
    </row>
    <row r="45" spans="1:6" s="42" customFormat="1" x14ac:dyDescent="0.25">
      <c r="A45" s="40">
        <v>40</v>
      </c>
      <c r="B45" s="40" t="s">
        <v>75</v>
      </c>
      <c r="C45" s="43">
        <v>6500</v>
      </c>
      <c r="D45" s="43">
        <v>400</v>
      </c>
      <c r="E45" s="41">
        <v>820</v>
      </c>
      <c r="F45" s="47"/>
    </row>
    <row r="46" spans="1:6" s="42" customFormat="1" x14ac:dyDescent="0.25">
      <c r="A46" s="40">
        <v>41</v>
      </c>
      <c r="B46" s="40" t="s">
        <v>77</v>
      </c>
      <c r="C46" s="43">
        <v>6500</v>
      </c>
      <c r="D46" s="43">
        <v>400</v>
      </c>
      <c r="E46" s="41">
        <v>820</v>
      </c>
      <c r="F46" s="47"/>
    </row>
    <row r="47" spans="1:6" s="42" customFormat="1" x14ac:dyDescent="0.25">
      <c r="A47" s="40">
        <v>42</v>
      </c>
      <c r="B47" s="40" t="s">
        <v>32</v>
      </c>
      <c r="C47" s="43">
        <v>6500</v>
      </c>
      <c r="D47" s="43">
        <v>400</v>
      </c>
      <c r="E47" s="41">
        <v>820</v>
      </c>
      <c r="F47" s="47"/>
    </row>
    <row r="48" spans="1:6" s="42" customFormat="1" x14ac:dyDescent="0.25">
      <c r="A48" s="40">
        <v>43</v>
      </c>
      <c r="B48" s="40" t="s">
        <v>46</v>
      </c>
      <c r="C48" s="43">
        <v>6500</v>
      </c>
      <c r="D48" s="43">
        <v>400</v>
      </c>
      <c r="E48" s="41">
        <v>820</v>
      </c>
      <c r="F48" s="47"/>
    </row>
    <row r="49" spans="1:6" s="42" customFormat="1" x14ac:dyDescent="0.25">
      <c r="A49" s="40">
        <v>44</v>
      </c>
      <c r="B49" s="40" t="s">
        <v>84</v>
      </c>
      <c r="C49" s="43">
        <v>6500</v>
      </c>
      <c r="D49" s="43">
        <v>400</v>
      </c>
      <c r="E49" s="41">
        <v>820</v>
      </c>
      <c r="F49" s="47"/>
    </row>
    <row r="50" spans="1:6" s="42" customFormat="1" x14ac:dyDescent="0.25">
      <c r="A50" s="40">
        <v>45</v>
      </c>
      <c r="B50" s="40" t="s">
        <v>91</v>
      </c>
      <c r="C50" s="43">
        <v>6500</v>
      </c>
      <c r="D50" s="43">
        <v>400</v>
      </c>
      <c r="E50" s="41">
        <v>820</v>
      </c>
      <c r="F50" s="47"/>
    </row>
    <row r="51" spans="1:6" x14ac:dyDescent="0.25">
      <c r="A51" s="1">
        <v>46</v>
      </c>
      <c r="B51" s="1" t="s">
        <v>107</v>
      </c>
      <c r="C51" s="29">
        <v>6500</v>
      </c>
      <c r="D51" s="29">
        <v>400</v>
      </c>
      <c r="E51" s="13">
        <v>820</v>
      </c>
    </row>
    <row r="52" spans="1:6" x14ac:dyDescent="0.25">
      <c r="A52" s="1">
        <v>47</v>
      </c>
      <c r="B52" s="24" t="s">
        <v>135</v>
      </c>
      <c r="C52" s="29">
        <v>6500</v>
      </c>
      <c r="D52" s="29">
        <v>400</v>
      </c>
      <c r="E52" s="13">
        <v>820</v>
      </c>
    </row>
    <row r="53" spans="1:6" x14ac:dyDescent="0.25">
      <c r="A53" s="1">
        <v>48</v>
      </c>
      <c r="B53" s="24" t="s">
        <v>136</v>
      </c>
      <c r="C53" s="29">
        <v>6500</v>
      </c>
      <c r="D53" s="46">
        <v>400</v>
      </c>
      <c r="E53" s="45">
        <v>820</v>
      </c>
    </row>
    <row r="54" spans="1:6" x14ac:dyDescent="0.25">
      <c r="A54" s="1">
        <v>49</v>
      </c>
      <c r="B54" s="24" t="s">
        <v>119</v>
      </c>
      <c r="C54" s="29">
        <v>6500</v>
      </c>
      <c r="D54" s="29">
        <v>400</v>
      </c>
      <c r="E54" s="13">
        <v>820</v>
      </c>
    </row>
    <row r="55" spans="1:6" s="42" customFormat="1" x14ac:dyDescent="0.25">
      <c r="A55" s="40">
        <v>50</v>
      </c>
      <c r="B55" s="40" t="s">
        <v>68</v>
      </c>
      <c r="C55" s="43">
        <v>6500</v>
      </c>
      <c r="D55" s="43">
        <v>400</v>
      </c>
      <c r="E55" s="41">
        <v>820</v>
      </c>
      <c r="F55" s="47"/>
    </row>
    <row r="56" spans="1:6" s="42" customFormat="1" x14ac:dyDescent="0.25">
      <c r="A56" s="40">
        <v>51</v>
      </c>
      <c r="B56" s="40" t="s">
        <v>78</v>
      </c>
      <c r="C56" s="43">
        <v>6500</v>
      </c>
      <c r="D56" s="43">
        <v>400</v>
      </c>
      <c r="E56" s="41">
        <v>820</v>
      </c>
      <c r="F56" s="47"/>
    </row>
    <row r="57" spans="1:6" x14ac:dyDescent="0.25">
      <c r="A57" s="1">
        <v>52</v>
      </c>
      <c r="B57" s="33" t="s">
        <v>137</v>
      </c>
      <c r="C57" s="29">
        <v>6500</v>
      </c>
      <c r="D57" s="46">
        <v>400</v>
      </c>
      <c r="E57" s="45">
        <v>820</v>
      </c>
    </row>
    <row r="58" spans="1:6" x14ac:dyDescent="0.25">
      <c r="A58" s="1">
        <v>53</v>
      </c>
      <c r="B58" s="24" t="s">
        <v>138</v>
      </c>
      <c r="C58" s="29">
        <v>6500</v>
      </c>
      <c r="D58" s="29">
        <v>400</v>
      </c>
      <c r="E58" s="13"/>
    </row>
    <row r="59" spans="1:6" x14ac:dyDescent="0.25">
      <c r="A59" s="1">
        <v>54</v>
      </c>
      <c r="B59" s="24" t="s">
        <v>139</v>
      </c>
      <c r="C59" s="36">
        <v>6500</v>
      </c>
      <c r="D59" s="29">
        <v>400</v>
      </c>
      <c r="E59" s="32">
        <v>820</v>
      </c>
    </row>
    <row r="60" spans="1:6" x14ac:dyDescent="0.25">
      <c r="A60" s="1">
        <v>55</v>
      </c>
      <c r="B60" s="24" t="s">
        <v>140</v>
      </c>
      <c r="C60" s="36">
        <v>6500</v>
      </c>
      <c r="D60" s="29">
        <v>400</v>
      </c>
      <c r="E60" s="32">
        <v>820</v>
      </c>
    </row>
    <row r="61" spans="1:6" x14ac:dyDescent="0.25">
      <c r="A61" s="1">
        <v>56</v>
      </c>
      <c r="B61" s="24" t="s">
        <v>141</v>
      </c>
      <c r="C61" s="36">
        <v>6500</v>
      </c>
      <c r="D61" s="46">
        <v>400</v>
      </c>
      <c r="E61" s="32">
        <v>820</v>
      </c>
    </row>
    <row r="62" spans="1:6" x14ac:dyDescent="0.25">
      <c r="A62" s="1">
        <v>57</v>
      </c>
      <c r="B62" s="24" t="s">
        <v>116</v>
      </c>
      <c r="C62" s="29">
        <v>6500</v>
      </c>
      <c r="D62" s="29">
        <v>400</v>
      </c>
      <c r="E62" s="13">
        <v>820</v>
      </c>
    </row>
    <row r="63" spans="1:6" x14ac:dyDescent="0.25">
      <c r="A63" s="1">
        <v>58</v>
      </c>
      <c r="B63" s="34" t="s">
        <v>117</v>
      </c>
      <c r="C63" s="29">
        <v>6500</v>
      </c>
      <c r="D63" s="29">
        <v>400</v>
      </c>
      <c r="E63" s="13"/>
    </row>
    <row r="64" spans="1:6" s="42" customFormat="1" x14ac:dyDescent="0.25">
      <c r="A64" s="40">
        <v>59</v>
      </c>
      <c r="B64" s="40" t="s">
        <v>103</v>
      </c>
      <c r="C64" s="43">
        <v>6500</v>
      </c>
      <c r="D64" s="43">
        <v>400</v>
      </c>
      <c r="E64" s="41"/>
      <c r="F64" s="47"/>
    </row>
    <row r="65" spans="1:7" s="42" customFormat="1" x14ac:dyDescent="0.25">
      <c r="A65" s="40">
        <v>60</v>
      </c>
      <c r="B65" s="40" t="s">
        <v>95</v>
      </c>
      <c r="C65" s="43">
        <v>6500</v>
      </c>
      <c r="D65" s="43">
        <v>400</v>
      </c>
      <c r="E65" s="41">
        <v>820</v>
      </c>
      <c r="F65" s="47"/>
    </row>
    <row r="66" spans="1:7" s="42" customFormat="1" x14ac:dyDescent="0.25">
      <c r="A66" s="40">
        <v>61</v>
      </c>
      <c r="B66" s="40" t="s">
        <v>102</v>
      </c>
      <c r="C66" s="43">
        <v>6500</v>
      </c>
      <c r="D66" s="43">
        <v>400</v>
      </c>
      <c r="E66" s="41"/>
      <c r="F66" s="47"/>
    </row>
    <row r="67" spans="1:7" x14ac:dyDescent="0.25">
      <c r="A67" s="1">
        <v>62</v>
      </c>
      <c r="B67" s="24" t="s">
        <v>120</v>
      </c>
      <c r="C67" s="29">
        <v>6500</v>
      </c>
      <c r="D67" s="29">
        <v>400</v>
      </c>
      <c r="E67" s="13">
        <v>820</v>
      </c>
    </row>
    <row r="68" spans="1:7" x14ac:dyDescent="0.25">
      <c r="A68" s="1">
        <v>63</v>
      </c>
      <c r="B68" s="24" t="s">
        <v>144</v>
      </c>
      <c r="C68" s="29">
        <v>6500</v>
      </c>
      <c r="D68" s="46">
        <v>400</v>
      </c>
      <c r="E68" s="45">
        <v>820</v>
      </c>
    </row>
    <row r="69" spans="1:7" x14ac:dyDescent="0.25">
      <c r="A69" s="40">
        <v>64</v>
      </c>
      <c r="B69" s="40" t="s">
        <v>145</v>
      </c>
      <c r="C69" s="43">
        <v>6500</v>
      </c>
      <c r="D69" s="36">
        <v>400</v>
      </c>
      <c r="E69" s="32">
        <v>820</v>
      </c>
      <c r="F69" s="47"/>
    </row>
    <row r="70" spans="1:7" x14ac:dyDescent="0.25">
      <c r="A70" s="1">
        <v>65</v>
      </c>
      <c r="B70" s="24" t="s">
        <v>130</v>
      </c>
      <c r="C70" s="29">
        <v>6500</v>
      </c>
      <c r="D70" s="29">
        <v>400</v>
      </c>
      <c r="E70" s="45">
        <v>820</v>
      </c>
    </row>
    <row r="71" spans="1:7" x14ac:dyDescent="0.25">
      <c r="B71" s="2"/>
      <c r="D71" s="21"/>
    </row>
    <row r="72" spans="1:7" x14ac:dyDescent="0.25">
      <c r="B72" s="27" t="s">
        <v>10</v>
      </c>
      <c r="C72" s="6">
        <f>SUM(C6:C70)</f>
        <v>422500</v>
      </c>
      <c r="D72" s="6">
        <f>SUM(D6:D70)</f>
        <v>26000</v>
      </c>
      <c r="E72" s="6">
        <f>SUM(E6:E70)</f>
        <v>47560</v>
      </c>
    </row>
    <row r="73" spans="1:7" x14ac:dyDescent="0.25">
      <c r="B73" s="26" t="s">
        <v>181</v>
      </c>
      <c r="C73" s="6"/>
      <c r="D73" s="6">
        <f>+D6+D7+D8+D25+D27+D28+D29+D69</f>
        <v>3200</v>
      </c>
      <c r="E73" s="6">
        <f>+E6+E7+E25+E27+E59+E60+E61+E69</f>
        <v>6560</v>
      </c>
      <c r="G73" s="6"/>
    </row>
    <row r="74" spans="1:7" x14ac:dyDescent="0.25">
      <c r="B74" s="26" t="s">
        <v>189</v>
      </c>
      <c r="C74" s="6"/>
      <c r="D74" s="6">
        <f>+D17+D38+D39+D41+D42+D53+D57+D61+D68</f>
        <v>3600</v>
      </c>
      <c r="E74" s="6">
        <f>+E17+E21+E39+E42+E53+E57+E68+E70</f>
        <v>6560</v>
      </c>
      <c r="G74" s="6"/>
    </row>
    <row r="75" spans="1:7" x14ac:dyDescent="0.25">
      <c r="C75" s="6">
        <f>C72-C73</f>
        <v>422500</v>
      </c>
      <c r="D75" s="6">
        <f>D72-D73-D74</f>
        <v>19200</v>
      </c>
      <c r="E75" s="6">
        <f>E72-E73-E74</f>
        <v>34440</v>
      </c>
    </row>
    <row r="78" spans="1:7" x14ac:dyDescent="0.25">
      <c r="B78" t="s">
        <v>182</v>
      </c>
      <c r="C78" s="6">
        <f>28*2500</f>
        <v>70000</v>
      </c>
      <c r="D78" s="6">
        <f>D75</f>
        <v>19200</v>
      </c>
      <c r="E78" s="6">
        <f>E75</f>
        <v>34440</v>
      </c>
    </row>
  </sheetData>
  <autoFilter ref="A5:G70"/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F50"/>
  <sheetViews>
    <sheetView tabSelected="1" topLeftCell="A40" workbookViewId="0">
      <selection activeCell="H41" sqref="H41"/>
    </sheetView>
  </sheetViews>
  <sheetFormatPr baseColWidth="10" defaultRowHeight="15" x14ac:dyDescent="0.25"/>
  <cols>
    <col min="1" max="1" width="14.140625" customWidth="1"/>
    <col min="2" max="2" width="43.140625" customWidth="1"/>
    <col min="3" max="3" width="14.140625" customWidth="1"/>
    <col min="4" max="4" width="14.28515625" customWidth="1"/>
    <col min="5" max="5" width="13.28515625" customWidth="1"/>
  </cols>
  <sheetData>
    <row r="2" spans="1:5" x14ac:dyDescent="0.25">
      <c r="A2" s="2" t="s">
        <v>3</v>
      </c>
      <c r="B2" s="11" t="s">
        <v>11</v>
      </c>
    </row>
    <row r="3" spans="1:5" x14ac:dyDescent="0.25">
      <c r="A3" s="2" t="s">
        <v>2</v>
      </c>
      <c r="B3" s="11">
        <v>38</v>
      </c>
    </row>
    <row r="4" spans="1:5" ht="15.75" thickBot="1" x14ac:dyDescent="0.3">
      <c r="A4" s="2"/>
      <c r="B4" s="11" t="s">
        <v>183</v>
      </c>
    </row>
    <row r="5" spans="1:5" ht="30" x14ac:dyDescent="0.25">
      <c r="A5" s="5" t="s">
        <v>1</v>
      </c>
      <c r="B5" s="3" t="s">
        <v>0</v>
      </c>
      <c r="C5" s="4" t="s">
        <v>123</v>
      </c>
      <c r="D5" s="30" t="s">
        <v>143</v>
      </c>
      <c r="E5" s="35" t="s">
        <v>122</v>
      </c>
    </row>
    <row r="6" spans="1:5" s="39" customFormat="1" x14ac:dyDescent="0.25">
      <c r="A6" s="38">
        <v>1</v>
      </c>
      <c r="B6" s="38" t="s">
        <v>146</v>
      </c>
      <c r="C6" s="36">
        <v>6500</v>
      </c>
      <c r="D6" s="36">
        <v>400</v>
      </c>
      <c r="E6" s="32"/>
    </row>
    <row r="7" spans="1:5" s="39" customFormat="1" x14ac:dyDescent="0.25">
      <c r="A7" s="38">
        <v>2</v>
      </c>
      <c r="B7" s="38" t="s">
        <v>147</v>
      </c>
      <c r="C7" s="36">
        <v>6500</v>
      </c>
      <c r="D7" s="36">
        <v>400</v>
      </c>
      <c r="E7" s="32">
        <v>820</v>
      </c>
    </row>
    <row r="8" spans="1:5" s="39" customFormat="1" x14ac:dyDescent="0.25">
      <c r="A8" s="38">
        <v>3</v>
      </c>
      <c r="B8" s="38" t="s">
        <v>148</v>
      </c>
      <c r="C8" s="36">
        <v>6500</v>
      </c>
      <c r="D8" s="36">
        <v>400</v>
      </c>
      <c r="E8" s="32"/>
    </row>
    <row r="9" spans="1:5" x14ac:dyDescent="0.25">
      <c r="A9" s="1">
        <v>4</v>
      </c>
      <c r="B9" s="24" t="s">
        <v>149</v>
      </c>
      <c r="C9" s="29">
        <v>6500</v>
      </c>
      <c r="D9" s="29">
        <v>400</v>
      </c>
      <c r="E9" s="13"/>
    </row>
    <row r="10" spans="1:5" x14ac:dyDescent="0.25">
      <c r="A10" s="1">
        <v>5</v>
      </c>
      <c r="B10" s="24" t="s">
        <v>150</v>
      </c>
      <c r="C10" s="29">
        <v>6500</v>
      </c>
      <c r="D10" s="29">
        <v>400</v>
      </c>
      <c r="E10" s="13"/>
    </row>
    <row r="11" spans="1:5" x14ac:dyDescent="0.25">
      <c r="A11" s="1">
        <v>6</v>
      </c>
      <c r="B11" s="24" t="s">
        <v>151</v>
      </c>
      <c r="C11" s="29">
        <v>6500</v>
      </c>
      <c r="D11" s="29">
        <v>400</v>
      </c>
      <c r="E11" s="13"/>
    </row>
    <row r="12" spans="1:5" s="39" customFormat="1" x14ac:dyDescent="0.25">
      <c r="A12" s="38">
        <v>7</v>
      </c>
      <c r="B12" s="38" t="s">
        <v>152</v>
      </c>
      <c r="C12" s="36">
        <v>6500</v>
      </c>
      <c r="D12" s="36">
        <v>400</v>
      </c>
      <c r="E12" s="32"/>
    </row>
    <row r="13" spans="1:5" s="39" customFormat="1" x14ac:dyDescent="0.25">
      <c r="A13" s="38">
        <v>8</v>
      </c>
      <c r="B13" s="38" t="s">
        <v>153</v>
      </c>
      <c r="C13" s="36">
        <v>6500</v>
      </c>
      <c r="D13" s="36">
        <v>400</v>
      </c>
      <c r="E13" s="32"/>
    </row>
    <row r="14" spans="1:5" s="39" customFormat="1" x14ac:dyDescent="0.25">
      <c r="A14" s="38">
        <v>9</v>
      </c>
      <c r="B14" s="38" t="s">
        <v>154</v>
      </c>
      <c r="C14" s="36">
        <v>6500</v>
      </c>
      <c r="D14" s="36">
        <v>400</v>
      </c>
      <c r="E14" s="32"/>
    </row>
    <row r="15" spans="1:5" x14ac:dyDescent="0.25">
      <c r="A15" s="1">
        <v>10</v>
      </c>
      <c r="B15" s="24" t="s">
        <v>155</v>
      </c>
      <c r="C15" s="29">
        <v>6500</v>
      </c>
      <c r="D15" s="29">
        <v>400</v>
      </c>
      <c r="E15" s="13"/>
    </row>
    <row r="16" spans="1:5" x14ac:dyDescent="0.25">
      <c r="A16" s="1">
        <v>11</v>
      </c>
      <c r="B16" s="24" t="s">
        <v>156</v>
      </c>
      <c r="C16" s="29">
        <v>6500</v>
      </c>
      <c r="D16" s="29">
        <v>400</v>
      </c>
      <c r="E16" s="13"/>
    </row>
    <row r="17" spans="1:6" s="39" customFormat="1" x14ac:dyDescent="0.25">
      <c r="A17" s="38">
        <v>12</v>
      </c>
      <c r="B17" s="38" t="s">
        <v>157</v>
      </c>
      <c r="C17" s="36">
        <v>6500</v>
      </c>
      <c r="D17" s="36">
        <v>400</v>
      </c>
      <c r="E17" s="32"/>
    </row>
    <row r="18" spans="1:6" x14ac:dyDescent="0.25">
      <c r="A18" s="1">
        <v>13</v>
      </c>
      <c r="B18" s="24" t="s">
        <v>158</v>
      </c>
      <c r="C18" s="29">
        <v>6500</v>
      </c>
      <c r="D18" s="29">
        <v>400</v>
      </c>
      <c r="E18" s="13"/>
    </row>
    <row r="19" spans="1:6" x14ac:dyDescent="0.25">
      <c r="A19" s="1">
        <v>14</v>
      </c>
      <c r="B19" s="24" t="s">
        <v>159</v>
      </c>
      <c r="C19" s="29">
        <v>6500</v>
      </c>
      <c r="D19" s="29">
        <v>400</v>
      </c>
      <c r="E19" s="13"/>
    </row>
    <row r="20" spans="1:6" s="39" customFormat="1" x14ac:dyDescent="0.25">
      <c r="A20" s="38">
        <v>15</v>
      </c>
      <c r="B20" s="38" t="s">
        <v>160</v>
      </c>
      <c r="C20" s="36">
        <v>6500</v>
      </c>
      <c r="D20" s="36">
        <v>400</v>
      </c>
      <c r="E20" s="32"/>
    </row>
    <row r="21" spans="1:6" x14ac:dyDescent="0.25">
      <c r="A21" s="1">
        <v>16</v>
      </c>
      <c r="B21" s="24" t="s">
        <v>161</v>
      </c>
      <c r="C21" s="29">
        <v>6500</v>
      </c>
      <c r="D21" s="29">
        <v>400</v>
      </c>
      <c r="E21" s="13"/>
    </row>
    <row r="22" spans="1:6" s="39" customFormat="1" x14ac:dyDescent="0.25">
      <c r="A22" s="38">
        <v>17</v>
      </c>
      <c r="B22" s="38" t="s">
        <v>162</v>
      </c>
      <c r="C22" s="36">
        <v>6500</v>
      </c>
      <c r="D22" s="36">
        <v>400</v>
      </c>
      <c r="E22" s="32"/>
    </row>
    <row r="23" spans="1:6" x14ac:dyDescent="0.25">
      <c r="A23" s="1">
        <v>18</v>
      </c>
      <c r="B23" s="24" t="s">
        <v>163</v>
      </c>
      <c r="C23" s="29">
        <v>6500</v>
      </c>
      <c r="D23" s="29">
        <v>400</v>
      </c>
      <c r="E23" s="13"/>
    </row>
    <row r="24" spans="1:6" s="39" customFormat="1" x14ac:dyDescent="0.25">
      <c r="A24" s="38">
        <v>19</v>
      </c>
      <c r="B24" s="38" t="s">
        <v>164</v>
      </c>
      <c r="C24" s="36">
        <v>6500</v>
      </c>
      <c r="D24" s="36">
        <v>400</v>
      </c>
      <c r="E24" s="32"/>
    </row>
    <row r="25" spans="1:6" s="39" customFormat="1" x14ac:dyDescent="0.25">
      <c r="A25" s="38">
        <v>20</v>
      </c>
      <c r="B25" s="38" t="s">
        <v>165</v>
      </c>
      <c r="C25" s="36">
        <v>6500</v>
      </c>
      <c r="D25" s="36">
        <v>400</v>
      </c>
      <c r="E25" s="32"/>
    </row>
    <row r="26" spans="1:6" s="39" customFormat="1" x14ac:dyDescent="0.25">
      <c r="A26" s="38">
        <v>21</v>
      </c>
      <c r="B26" s="38" t="s">
        <v>166</v>
      </c>
      <c r="C26" s="36">
        <v>6500</v>
      </c>
      <c r="D26" s="36">
        <v>400</v>
      </c>
      <c r="E26" s="32"/>
    </row>
    <row r="27" spans="1:6" x14ac:dyDescent="0.25">
      <c r="A27" s="38">
        <v>22</v>
      </c>
      <c r="B27" s="38" t="s">
        <v>167</v>
      </c>
      <c r="C27" s="36">
        <v>6500</v>
      </c>
      <c r="D27" s="29">
        <v>400</v>
      </c>
      <c r="E27" s="32">
        <v>820</v>
      </c>
      <c r="F27" t="s">
        <v>190</v>
      </c>
    </row>
    <row r="28" spans="1:6" s="39" customFormat="1" x14ac:dyDescent="0.25">
      <c r="A28" s="38">
        <v>23</v>
      </c>
      <c r="B28" s="38" t="s">
        <v>153</v>
      </c>
      <c r="C28" s="36">
        <v>6500</v>
      </c>
      <c r="D28" s="36">
        <v>400</v>
      </c>
      <c r="E28" s="32"/>
    </row>
    <row r="29" spans="1:6" s="39" customFormat="1" x14ac:dyDescent="0.25">
      <c r="A29" s="38">
        <v>24</v>
      </c>
      <c r="B29" s="38" t="s">
        <v>51</v>
      </c>
      <c r="C29" s="36">
        <v>6500</v>
      </c>
      <c r="D29" s="36">
        <v>400</v>
      </c>
      <c r="E29" s="32"/>
    </row>
    <row r="30" spans="1:6" x14ac:dyDescent="0.25">
      <c r="A30" s="1">
        <v>25</v>
      </c>
      <c r="B30" s="24" t="s">
        <v>168</v>
      </c>
      <c r="C30" s="29">
        <v>6500</v>
      </c>
      <c r="D30" s="29">
        <v>400</v>
      </c>
      <c r="E30" s="13"/>
    </row>
    <row r="31" spans="1:6" x14ac:dyDescent="0.25">
      <c r="A31" s="1">
        <v>26</v>
      </c>
      <c r="B31" s="24" t="s">
        <v>150</v>
      </c>
      <c r="C31" s="29">
        <v>6500</v>
      </c>
      <c r="D31" s="29">
        <v>400</v>
      </c>
      <c r="E31" s="13"/>
    </row>
    <row r="32" spans="1:6" x14ac:dyDescent="0.25">
      <c r="A32" s="1">
        <v>27</v>
      </c>
      <c r="B32" s="24" t="s">
        <v>169</v>
      </c>
      <c r="C32" s="29">
        <v>6500</v>
      </c>
      <c r="D32" s="29">
        <v>400</v>
      </c>
      <c r="E32" s="13"/>
    </row>
    <row r="33" spans="1:5" s="21" customFormat="1" x14ac:dyDescent="0.25">
      <c r="A33" s="38">
        <v>28</v>
      </c>
      <c r="B33" s="38" t="s">
        <v>170</v>
      </c>
      <c r="C33" s="36">
        <v>6500</v>
      </c>
      <c r="D33" s="29">
        <v>400</v>
      </c>
      <c r="E33" s="13"/>
    </row>
    <row r="34" spans="1:5" x14ac:dyDescent="0.25">
      <c r="A34" s="1">
        <v>29</v>
      </c>
      <c r="B34" s="24" t="s">
        <v>171</v>
      </c>
      <c r="C34" s="29">
        <v>6500</v>
      </c>
      <c r="D34" s="29">
        <v>400</v>
      </c>
      <c r="E34" s="13"/>
    </row>
    <row r="35" spans="1:5" x14ac:dyDescent="0.25">
      <c r="A35" s="1">
        <v>30</v>
      </c>
      <c r="B35" s="24" t="s">
        <v>172</v>
      </c>
      <c r="C35" s="29">
        <v>6500</v>
      </c>
      <c r="D35" s="29">
        <v>400</v>
      </c>
      <c r="E35" s="13"/>
    </row>
    <row r="36" spans="1:5" x14ac:dyDescent="0.25">
      <c r="A36" s="1">
        <v>31</v>
      </c>
      <c r="B36" s="24" t="s">
        <v>173</v>
      </c>
      <c r="C36" s="29">
        <v>6500</v>
      </c>
      <c r="D36" s="29">
        <v>400</v>
      </c>
      <c r="E36" s="13"/>
    </row>
    <row r="37" spans="1:5" x14ac:dyDescent="0.25">
      <c r="A37" s="1">
        <v>32</v>
      </c>
      <c r="B37" s="24" t="s">
        <v>174</v>
      </c>
      <c r="C37" s="29">
        <v>6500</v>
      </c>
      <c r="D37" s="29">
        <v>400</v>
      </c>
      <c r="E37" s="13"/>
    </row>
    <row r="38" spans="1:5" x14ac:dyDescent="0.25">
      <c r="A38" s="1">
        <v>33</v>
      </c>
      <c r="B38" s="24" t="s">
        <v>175</v>
      </c>
      <c r="C38" s="29">
        <v>6500</v>
      </c>
      <c r="D38" s="29">
        <v>400</v>
      </c>
      <c r="E38" s="13"/>
    </row>
    <row r="39" spans="1:5" x14ac:dyDescent="0.25">
      <c r="A39" s="1">
        <v>34</v>
      </c>
      <c r="B39" s="24" t="s">
        <v>176</v>
      </c>
      <c r="C39" s="29">
        <v>6500</v>
      </c>
      <c r="D39" s="29">
        <v>400</v>
      </c>
      <c r="E39" s="13"/>
    </row>
    <row r="40" spans="1:5" x14ac:dyDescent="0.25">
      <c r="A40" s="1">
        <v>35</v>
      </c>
      <c r="B40" s="24" t="s">
        <v>177</v>
      </c>
      <c r="C40" s="29">
        <v>6500</v>
      </c>
      <c r="D40" s="29">
        <v>400</v>
      </c>
      <c r="E40" s="13"/>
    </row>
    <row r="41" spans="1:5" x14ac:dyDescent="0.25">
      <c r="A41" s="38">
        <v>36</v>
      </c>
      <c r="B41" s="38" t="s">
        <v>178</v>
      </c>
      <c r="C41" s="36">
        <v>6500</v>
      </c>
      <c r="D41" s="29">
        <v>400</v>
      </c>
      <c r="E41" s="13">
        <v>820</v>
      </c>
    </row>
    <row r="42" spans="1:5" x14ac:dyDescent="0.25">
      <c r="A42" s="1">
        <v>37</v>
      </c>
      <c r="B42" s="24" t="s">
        <v>179</v>
      </c>
      <c r="C42" s="29">
        <v>6500</v>
      </c>
      <c r="D42" s="29">
        <v>400</v>
      </c>
      <c r="E42" s="13"/>
    </row>
    <row r="43" spans="1:5" x14ac:dyDescent="0.25">
      <c r="A43" s="1">
        <v>38</v>
      </c>
      <c r="B43" s="24" t="s">
        <v>180</v>
      </c>
      <c r="C43" s="29">
        <v>6500</v>
      </c>
      <c r="D43" s="29">
        <v>400</v>
      </c>
      <c r="E43" s="13"/>
    </row>
    <row r="46" spans="1:5" x14ac:dyDescent="0.25">
      <c r="B46" s="27" t="s">
        <v>10</v>
      </c>
      <c r="C46" s="6">
        <f>SUM(C6:C45)</f>
        <v>247000</v>
      </c>
      <c r="D46" s="6">
        <f t="shared" ref="D46:E46" si="0">SUM(D6:D45)</f>
        <v>15200</v>
      </c>
      <c r="E46" s="6">
        <f t="shared" si="0"/>
        <v>2460</v>
      </c>
    </row>
    <row r="47" spans="1:5" x14ac:dyDescent="0.25">
      <c r="B47" s="26" t="s">
        <v>181</v>
      </c>
      <c r="C47" s="6">
        <f>C27+C6+C7+C8+C12+C13+C14+C17+C20+C22+C24+C25+C26+C28+C29+C33+C41</f>
        <v>110500</v>
      </c>
      <c r="D47" s="6">
        <f>+D6+D7+D8+D12+D13+D14+D17+D20+D22+D24+D25+D26+D28+D29</f>
        <v>5600</v>
      </c>
      <c r="E47" s="6">
        <f>+E7+E27</f>
        <v>1640</v>
      </c>
    </row>
    <row r="50" spans="2:5" x14ac:dyDescent="0.25">
      <c r="B50" t="s">
        <v>182</v>
      </c>
      <c r="C50" s="6">
        <f>21*2500</f>
        <v>52500</v>
      </c>
      <c r="D50" s="6">
        <f>D46-D47</f>
        <v>9600</v>
      </c>
      <c r="E50" s="6">
        <f>E46-E47</f>
        <v>820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8"/>
  <sheetViews>
    <sheetView workbookViewId="0">
      <selection activeCell="C25" sqref="C25"/>
    </sheetView>
  </sheetViews>
  <sheetFormatPr baseColWidth="10" defaultRowHeight="15" x14ac:dyDescent="0.25"/>
  <cols>
    <col min="2" max="2" width="29.85546875" customWidth="1"/>
    <col min="3" max="3" width="28.140625" style="6" customWidth="1"/>
  </cols>
  <sheetData>
    <row r="3" spans="1:7" x14ac:dyDescent="0.25">
      <c r="B3" s="2" t="s">
        <v>4</v>
      </c>
    </row>
    <row r="4" spans="1:7" x14ac:dyDescent="0.25">
      <c r="B4" s="7" t="s">
        <v>187</v>
      </c>
    </row>
    <row r="5" spans="1:7" x14ac:dyDescent="0.25">
      <c r="B5" s="8"/>
    </row>
    <row r="6" spans="1:7" x14ac:dyDescent="0.25">
      <c r="B6" s="9" t="s">
        <v>5</v>
      </c>
    </row>
    <row r="7" spans="1:7" x14ac:dyDescent="0.25">
      <c r="B7" t="s">
        <v>184</v>
      </c>
      <c r="C7" s="23">
        <f>+'1ER PAQUETE '!C83+'1ER PAQUETE '!D83</f>
        <v>76500</v>
      </c>
      <c r="E7" s="6"/>
    </row>
    <row r="8" spans="1:7" x14ac:dyDescent="0.25">
      <c r="B8" t="s">
        <v>185</v>
      </c>
      <c r="C8" s="23">
        <f>+'2DO PAQUETE '!C78+'2DO PAQUETE '!D78+'2DO PAQUETE '!E78</f>
        <v>123640</v>
      </c>
      <c r="E8" s="6"/>
      <c r="G8" s="6"/>
    </row>
    <row r="9" spans="1:7" ht="16.5" x14ac:dyDescent="0.3">
      <c r="A9" s="17"/>
      <c r="B9" t="s">
        <v>186</v>
      </c>
      <c r="C9" s="6">
        <f>+'3ER PAQUETE'!C50+'3ER PAQUETE'!D50</f>
        <v>62100</v>
      </c>
      <c r="G9" s="6"/>
    </row>
    <row r="10" spans="1:7" ht="16.5" x14ac:dyDescent="0.3">
      <c r="A10" s="17"/>
      <c r="B10" s="18"/>
      <c r="C10" s="18"/>
    </row>
    <row r="11" spans="1:7" x14ac:dyDescent="0.25">
      <c r="B11" t="s">
        <v>6</v>
      </c>
      <c r="C11" s="6">
        <f>+C7+C8+C9</f>
        <v>262240</v>
      </c>
    </row>
    <row r="12" spans="1:7" x14ac:dyDescent="0.25">
      <c r="B12" t="s">
        <v>7</v>
      </c>
      <c r="C12" s="6">
        <f>+C11</f>
        <v>262240</v>
      </c>
    </row>
    <row r="13" spans="1:7" x14ac:dyDescent="0.25">
      <c r="B13" t="s">
        <v>8</v>
      </c>
      <c r="C13" s="6">
        <f>+C12*0.16</f>
        <v>41958.400000000001</v>
      </c>
    </row>
    <row r="14" spans="1:7" x14ac:dyDescent="0.25">
      <c r="B14" t="s">
        <v>9</v>
      </c>
      <c r="C14" s="10">
        <f>+C12+C13</f>
        <v>304198.40000000002</v>
      </c>
    </row>
    <row r="18" spans="7:7" x14ac:dyDescent="0.25">
      <c r="G18" t="s">
        <v>12</v>
      </c>
    </row>
  </sheetData>
  <pageMargins left="0.7" right="0.7" top="0.75" bottom="0.75" header="0.3" footer="0.3"/>
  <pageSetup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1ER PAQUETE </vt:lpstr>
      <vt:lpstr>2DO PAQUETE </vt:lpstr>
      <vt:lpstr>3ER PAQUETE</vt:lpstr>
      <vt:lpstr>REMANENTE TITULACION </vt:lpstr>
      <vt:lpstr>Hoja1</vt:lpstr>
      <vt:lpstr>'REMANENTE TITULACION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ING..GRACIELA</dc:creator>
  <cp:lastModifiedBy>auxcontable</cp:lastModifiedBy>
  <cp:lastPrinted>2019-10-22T22:30:59Z</cp:lastPrinted>
  <dcterms:created xsi:type="dcterms:W3CDTF">2019-06-26T17:36:04Z</dcterms:created>
  <dcterms:modified xsi:type="dcterms:W3CDTF">2019-10-24T22:31:10Z</dcterms:modified>
</cp:coreProperties>
</file>