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/>
  <bookViews>
    <workbookView xWindow="0" yWindow="0" windowWidth="19200" windowHeight="7050" activeTab="3"/>
  </bookViews>
  <sheets>
    <sheet name="MVIB-6" sheetId="5" r:id="rId1"/>
    <sheet name="MCVT-3" sheetId="6" r:id="rId2"/>
    <sheet name="MAC-14 " sheetId="7" r:id="rId3"/>
    <sheet name="MCVT-4" sheetId="8" r:id="rId4"/>
    <sheet name="VARIAS " sheetId="9" r:id="rId5"/>
    <sheet name="REMANENTE MAYO " sheetId="2" r:id="rId6"/>
  </sheets>
  <definedNames>
    <definedName name="_xlnm.Print_Area" localSheetId="5">'REMANENTE MAYO '!$A$2:$E$26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1" i="2" l="1"/>
  <c r="C17" i="2" l="1"/>
  <c r="C11" i="2"/>
  <c r="F17" i="9"/>
  <c r="F16" i="9"/>
  <c r="F15" i="9"/>
  <c r="F14" i="9"/>
  <c r="C10" i="2"/>
  <c r="C9" i="2"/>
  <c r="C8" i="2"/>
  <c r="C7" i="2"/>
  <c r="C12" i="2" s="1"/>
  <c r="C18" i="2" s="1"/>
  <c r="F36" i="5"/>
  <c r="F35" i="5"/>
  <c r="C20" i="2" l="1"/>
  <c r="F25" i="8"/>
  <c r="F33" i="5" l="1"/>
  <c r="F17" i="7" l="1"/>
  <c r="F29" i="6"/>
  <c r="F34" i="5"/>
  <c r="C22" i="2" l="1"/>
  <c r="C23" i="2" s="1"/>
</calcChain>
</file>

<file path=xl/comments1.xml><?xml version="1.0" encoding="utf-8"?>
<comments xmlns="http://schemas.openxmlformats.org/spreadsheetml/2006/main">
  <authors>
    <author>ARELI</author>
  </authors>
  <commentList>
    <comment ref="C28" authorId="0">
      <text>
        <r>
          <rPr>
            <b/>
            <sz val="9"/>
            <color indexed="81"/>
            <rFont val="Tahoma"/>
            <family val="2"/>
          </rPr>
          <t>ARELI:</t>
        </r>
        <r>
          <rPr>
            <sz val="9"/>
            <color indexed="81"/>
            <rFont val="Tahoma"/>
            <family val="2"/>
          </rPr>
          <t xml:space="preserve">
alumna de equivalencia externa  MVII - MVIIyBN</t>
        </r>
      </text>
    </comment>
  </commentList>
</comments>
</file>

<file path=xl/sharedStrings.xml><?xml version="1.0" encoding="utf-8"?>
<sst xmlns="http://schemas.openxmlformats.org/spreadsheetml/2006/main" count="440" uniqueCount="219">
  <si>
    <t>MATRÍCULA</t>
  </si>
  <si>
    <t>NOMBRE DEL ALUMNO</t>
  </si>
  <si>
    <t>ADEUDO</t>
  </si>
  <si>
    <t>FECHA</t>
  </si>
  <si>
    <t>INSTITUTO TECNOLOGICO DE LA CONSTRUCCIÓN</t>
  </si>
  <si>
    <t>NÚMERO CONSECUTIVO</t>
  </si>
  <si>
    <t>CUATRIMESTRE O SEMESTRE (NO CICLO)</t>
  </si>
  <si>
    <t>% BECA</t>
  </si>
  <si>
    <t xml:space="preserve">MAESTRÍA EN </t>
  </si>
  <si>
    <t>NÚMERO DE ALUMNOS</t>
  </si>
  <si>
    <t xml:space="preserve">REVISÓ </t>
  </si>
  <si>
    <t>ELABORÓ</t>
  </si>
  <si>
    <t xml:space="preserve"> SEDE </t>
  </si>
  <si>
    <t>PAGO</t>
  </si>
  <si>
    <t>INSTITUTO TECNOLOGICO DE LA CONSTRUCCIÓN.</t>
  </si>
  <si>
    <t>DEPOSITOS MAESTRIAS</t>
  </si>
  <si>
    <t>COSTOS MAESTRIAS</t>
  </si>
  <si>
    <t xml:space="preserve">SALDO A LA DELEGACION </t>
  </si>
  <si>
    <t>REMANENTE NETO</t>
  </si>
  <si>
    <t>SUBTOTAL</t>
  </si>
  <si>
    <t xml:space="preserve">MAS IVA  </t>
  </si>
  <si>
    <t xml:space="preserve">IMPORTE A FACTURAR </t>
  </si>
  <si>
    <t>ANALISIS MAESTRIA SEDE             MES  MAYO</t>
  </si>
  <si>
    <t>MCVT-4 2019 LEÓN</t>
  </si>
  <si>
    <t>MAC-14 2019 LEÓN</t>
  </si>
  <si>
    <t xml:space="preserve">TOTAL </t>
  </si>
  <si>
    <t xml:space="preserve">DISEÑO GEOMETRICO DE VIAS TERRESTRES </t>
  </si>
  <si>
    <t xml:space="preserve">ECONOMIA ADMINISTRATIVA </t>
  </si>
  <si>
    <t xml:space="preserve">MATERIA </t>
  </si>
  <si>
    <t xml:space="preserve">VALUACIÓN INMOBILIARIA </t>
  </si>
  <si>
    <t>LEÓN GUANAJUATO</t>
  </si>
  <si>
    <t>3ER</t>
  </si>
  <si>
    <t>18-20109</t>
  </si>
  <si>
    <t>DEPOSITO DE         161802010956 SUC. V  Referencia Númerica:       1802010956 Autorización: 00790388</t>
  </si>
  <si>
    <t>DEPOSITO DE         161802010224 SUC. ES Referencia Númerica:       1802010224 Autorización: 00973682</t>
  </si>
  <si>
    <t>DEPOSITO DE         161802010510 SUC. IR Referencia Númerica:       1802010510 Autorización: 00267290</t>
  </si>
  <si>
    <t>ORALIA LEON SANDOVAL                     Referencia Númerica: D INT 2010733    Autorización: 00067370</t>
  </si>
  <si>
    <t>DEPOSITO DE         161802011067 SUC. EM Referencia Númerica:       1802011067 Autorización: 00866619</t>
  </si>
  <si>
    <t>DEPOSITO DE         161802011067 SUC. EM Referencia Númerica:       1802011067 Autorización: 00866624</t>
  </si>
  <si>
    <t>DEPOSITO DE         161802010956 SUC. V  Referencia Númerica:       1802010956 Autorización: 00799788</t>
  </si>
  <si>
    <t>DEPOSITO DE         161802010956 SUC. V  Referencia Númerica:       1802010956 Autorización: 00799783</t>
  </si>
  <si>
    <t>DEPOSITO DE         161802010956 SUC. V  Referencia Númerica:       1802010956 Autorización: 00799793</t>
  </si>
  <si>
    <t>DEPOSITO DE         160083102511 SUC. EM Referencia Númerica:       0083102511 Autorización: 00870220</t>
  </si>
  <si>
    <t>DEPOSITO DE         160083102511 SUC. EM Referencia Númerica:       0083102511 Autorización: 00870239</t>
  </si>
  <si>
    <t>DEPOSITO DE         161802010670 SUC. V  Referencia Númerica:       1802010670 Autorización: 00801429</t>
  </si>
  <si>
    <t>DEPOSITO DE         161802010670 SUC. V  Referencia Númerica:       1802010670 Autorización: 00800862</t>
  </si>
  <si>
    <t>DEPOSITO DE         161802011290 SUC. SU Referencia Númerica:       1802011290 Autorización: 00813229</t>
  </si>
  <si>
    <t>DEPOSITO DE         161802011290 SUC. SU Referencia Númerica:       1802011290 Autorización: 00813311</t>
  </si>
  <si>
    <t>CERTIFICADO ORALIA LEON SANDOVAL         Referencia Númerica: D INT 2010733    Autorización: 00988977</t>
  </si>
  <si>
    <t>PAGO TITULACION ORALIA LEON SANDOVAL     Referencia Númerica: D INT 2010733    Autorización: 00989168</t>
  </si>
  <si>
    <t>DEPOSITO DE         161802010510 SUC. IR Referencia Númerica:       1802010510 Autorización: 00277035</t>
  </si>
  <si>
    <t xml:space="preserve">CLAVES RASTREO </t>
  </si>
  <si>
    <t>18-20102</t>
  </si>
  <si>
    <t>18-20105</t>
  </si>
  <si>
    <t xml:space="preserve">TOTAL GENERAL </t>
  </si>
  <si>
    <t>MVIBN-6  2018 IRAPUATO</t>
  </si>
  <si>
    <t>MCVT-3 2018 LEÓN</t>
  </si>
  <si>
    <t>MGP-7, MVIBN, (VARIAS)</t>
  </si>
  <si>
    <t>18-20107</t>
  </si>
  <si>
    <t>18-20110</t>
  </si>
  <si>
    <t>18-20106</t>
  </si>
  <si>
    <t>18-20112</t>
  </si>
  <si>
    <t>LEON SANDOVAL NOHEMI</t>
  </si>
  <si>
    <t xml:space="preserve">CONSTRUCCIÓN DE VIAS TERRESTRES </t>
  </si>
  <si>
    <t>MENSUALIDAD DE MAYO                      Referencia Númerica: D INT 0030519    Autorización: 00953179</t>
  </si>
  <si>
    <t>Tres mil ciento cinco                    Referencia Númerica: D INT 0190503    Autorización: 00843856</t>
  </si>
  <si>
    <t>DEPOSITO DE         161802012545 SUC. SA Referencia Númerica:       1802012545 Autorización: 00941146</t>
  </si>
  <si>
    <t>MCVT Mayo 2019                           Referencia Númerica: D INT 2013514    Autorización: 00089617</t>
  </si>
  <si>
    <t>Colegiatura                              Referencia Númerica: D INT 0190505    Autorización: 00311285</t>
  </si>
  <si>
    <t>DEPOSITO DE         161802012831 SUC. GU Referencia Númerica:       1802012831 Autorización: 00674075</t>
  </si>
  <si>
    <t>Tres mil novecientos cuarenta y cinco    Referencia Númerica: D INT 0190515    Autorización: 00543360</t>
  </si>
  <si>
    <t>DEPOSITO DE         160093102511 SUC. SI Referencia Númerica:       0093102511 Autorización: 00277969</t>
  </si>
  <si>
    <t>PAGO MCVT MAYO 161802012991              Referencia Númerica: D INT 2012991    Autorización: 00540269</t>
  </si>
  <si>
    <t>DEPOSITO S.B.C.     160083102511 SUC. SA Referencia Númerica:       0083102511 Autorización: 00003980</t>
  </si>
  <si>
    <t>MCVT Junio 2019                          Referencia Númerica: D INT 2013514    Autorización: 00287710</t>
  </si>
  <si>
    <t>18-20122</t>
  </si>
  <si>
    <t>18-20133</t>
  </si>
  <si>
    <t>18-20125</t>
  </si>
  <si>
    <t>18-20135</t>
  </si>
  <si>
    <t>18-10718</t>
  </si>
  <si>
    <t>18-20128</t>
  </si>
  <si>
    <t>18-20131</t>
  </si>
  <si>
    <t>18-20129</t>
  </si>
  <si>
    <t>18-20119</t>
  </si>
  <si>
    <r>
      <t xml:space="preserve">ALVAREZ PEREZ GERMAN EZEQUIEL </t>
    </r>
    <r>
      <rPr>
        <b/>
        <sz val="12"/>
        <rFont val="Calibri"/>
        <family val="2"/>
        <scheme val="minor"/>
      </rPr>
      <t>MAC/BN</t>
    </r>
  </si>
  <si>
    <t>CABRERA PEREZ JOSE</t>
  </si>
  <si>
    <t>CHAVEZ HUERTA ALBERTO</t>
  </si>
  <si>
    <t>FIGUEROA HERNANDEZ OSCAR</t>
  </si>
  <si>
    <t>GUERRERO BERMUDEZ NORMA ELIZABETH</t>
  </si>
  <si>
    <t>LEON SANDOVAL ORALIA</t>
  </si>
  <si>
    <t>MORELOS CEJA FERNANDO</t>
  </si>
  <si>
    <t>OGAZ TORRES ALEJANDRO</t>
  </si>
  <si>
    <t>PEREZ MARES LOURDES LILIANA</t>
  </si>
  <si>
    <t>RODRIGUEZ SERRANO JESSICA</t>
  </si>
  <si>
    <t>ROQUE CASTAÑEDA ROBERTO MIGUEL</t>
  </si>
  <si>
    <t>VEGA MARTINEZ VIVIANA MORGOT</t>
  </si>
  <si>
    <t>17-1001</t>
  </si>
  <si>
    <t>18-20100</t>
  </si>
  <si>
    <t>18-20104</t>
  </si>
  <si>
    <t>18-20108</t>
  </si>
  <si>
    <t>18-20111</t>
  </si>
  <si>
    <t>18-20113</t>
  </si>
  <si>
    <t>18-20115</t>
  </si>
  <si>
    <t>-</t>
  </si>
  <si>
    <t>NAREZ RODRIGUEZ MARIA DE LOS ANGELES</t>
  </si>
  <si>
    <t>MOLINA MORAÑON EFRAIN</t>
  </si>
  <si>
    <t>MURGUIA QUIROZ MARIA GUADALUPE</t>
  </si>
  <si>
    <t>CERVANTES PEREZ FELIPE</t>
  </si>
  <si>
    <t>DUEÑEZ GARCIA ALEJANDRO</t>
  </si>
  <si>
    <t>LOPEZ GONZALEZ JUAN JOSE</t>
  </si>
  <si>
    <t>RODRIGUEZ MORALES JUANA BEATRIZ</t>
  </si>
  <si>
    <t>GARCIA RIOS JORGE</t>
  </si>
  <si>
    <t>HERNANDEZ TELLEZ ALFREDO</t>
  </si>
  <si>
    <t>ORTEGA HERRERA AARON</t>
  </si>
  <si>
    <t>HERNANDEZ ESPINOZA JUAN CARLOS</t>
  </si>
  <si>
    <t>MALAGON AVILA EFRAIN</t>
  </si>
  <si>
    <t>GARCIA ESPINOZA ESTEBAN EDUARDO</t>
  </si>
  <si>
    <t>ORTEGA SALINAS J. GUADALUPE</t>
  </si>
  <si>
    <t>ESPINOZA URBITA LUCI YASMIN</t>
  </si>
  <si>
    <t>PARKMAN CARVAJAL PABLO SAMUEL</t>
  </si>
  <si>
    <t>SANCHEZ CASARRUBIA RICARDO</t>
  </si>
  <si>
    <t>RIVERA VICTOR MANUEL</t>
  </si>
  <si>
    <t>CORONA PEÑA ANA GABRIELA</t>
  </si>
  <si>
    <t>18-20136</t>
  </si>
  <si>
    <t>18-20117</t>
  </si>
  <si>
    <t>18-20118</t>
  </si>
  <si>
    <t>18-20123</t>
  </si>
  <si>
    <t>18-20124</t>
  </si>
  <si>
    <t>18-20126</t>
  </si>
  <si>
    <t>18-20127</t>
  </si>
  <si>
    <t>18-20130</t>
  </si>
  <si>
    <t>18-20134</t>
  </si>
  <si>
    <t xml:space="preserve">NO IDENTIFICADO </t>
  </si>
  <si>
    <t xml:space="preserve">ADMINISTRACIÓN DE LA CONSTRUCCION </t>
  </si>
  <si>
    <t>GARCIA MARTINEZ ALEJANDRA CELINA</t>
  </si>
  <si>
    <t>QUINTANA DELGADO FRANCISCO DE JESUS</t>
  </si>
  <si>
    <t>GONZALEZ MARQUEZ VIANEY PAULINA</t>
  </si>
  <si>
    <t>RODRIGUEZ RODRIGUEZ JUAN MARCOS</t>
  </si>
  <si>
    <t>CAZARES CABALLERO ANGEL EDUARDO</t>
  </si>
  <si>
    <t>TORRES GRANADOS RAFAEL</t>
  </si>
  <si>
    <t>VERA MEDIA FRANCISCO JAVIER</t>
  </si>
  <si>
    <t>FLORES RABAGO ANDREA</t>
  </si>
  <si>
    <t>19-20298</t>
  </si>
  <si>
    <t>19-20300</t>
  </si>
  <si>
    <t>19-20299</t>
  </si>
  <si>
    <t>19-20301</t>
  </si>
  <si>
    <t>19-20295</t>
  </si>
  <si>
    <t>19-20302</t>
  </si>
  <si>
    <t>19-20304</t>
  </si>
  <si>
    <t>19-20305</t>
  </si>
  <si>
    <t>2DO</t>
  </si>
  <si>
    <t>REF161902170654 MAESTRIA VIANE           Referencia Númerica: D INT 0004450    Autorización: 00662468</t>
  </si>
  <si>
    <t>6525301                                  Referencia Númerica: D INT 9364600    Autorización: 00494216</t>
  </si>
  <si>
    <t>AECC MAESTRIA MAYO                       Referencia Númerica: D INT 0030519    Autorización: 00301724</t>
  </si>
  <si>
    <t>DEPOSITO DE         161902170940 SUC. TR Referencia Númerica:       1902170940 Autorización: 00308608</t>
  </si>
  <si>
    <t>COLEGIATURA MAESTRIA ABRIL 19 ARQ ANDREA Referencia Númerica: D INT 0280519    Autorización: 00190931</t>
  </si>
  <si>
    <t>19-20309</t>
  </si>
  <si>
    <t>19-20318</t>
  </si>
  <si>
    <t>19-20306</t>
  </si>
  <si>
    <t>19-20307</t>
  </si>
  <si>
    <t>19-20308</t>
  </si>
  <si>
    <t>19-20310</t>
  </si>
  <si>
    <t>19-20312</t>
  </si>
  <si>
    <t>19-20313</t>
  </si>
  <si>
    <t>19-20315</t>
  </si>
  <si>
    <t>19-20317</t>
  </si>
  <si>
    <t>19-20319</t>
  </si>
  <si>
    <t>19-20314</t>
  </si>
  <si>
    <t>19-20316</t>
  </si>
  <si>
    <t>19-20311</t>
  </si>
  <si>
    <t xml:space="preserve"> CARDENAS NUÑEZ JOSE RUBEN</t>
  </si>
  <si>
    <t xml:space="preserve"> SANCHEZ ZUÑIGA MARTHA ESTHER</t>
  </si>
  <si>
    <t>ALVAREZ MACIAS JESUS ABRAHAM</t>
  </si>
  <si>
    <t>ANDRADE GALVAN FERNANDO</t>
  </si>
  <si>
    <t xml:space="preserve">ARCIGA RAMIREZ LUIS DANIEL </t>
  </si>
  <si>
    <t xml:space="preserve">DE ALBA SERRANO ROBERTO CARLOS </t>
  </si>
  <si>
    <t xml:space="preserve">HUICHAPA NAVARRO RAMON OLIVO </t>
  </si>
  <si>
    <t>LOPEZ OLAEZ JORGE LUIS</t>
  </si>
  <si>
    <t>NEGRETE NEGRETE SALVADOR</t>
  </si>
  <si>
    <t>SANCHEZ RIVERA IMER GEOVANI</t>
  </si>
  <si>
    <t>VEGA AGUILAR MAYRA GUADALUPE</t>
  </si>
  <si>
    <t>LOREDO NEGRETE DIANA FERNANDA</t>
  </si>
  <si>
    <t>RAMIREZ SALAZAR FERNANDO</t>
  </si>
  <si>
    <t>ESTRADA SALAS JORGE HUGO</t>
  </si>
  <si>
    <t>161902169535                             Referencia Númerica: D INT 0010519    Autorización: 00734385</t>
  </si>
  <si>
    <t>DEPOSITO DE         161902169249 SUC. ZI Referencia Númerica:       1902169249 Autorización: 00128035</t>
  </si>
  <si>
    <t>DEPOSITO DE         161902169821 SUC. ZI Referencia Númerica:       1902169821 Autorización: 00128025</t>
  </si>
  <si>
    <t>161902169472                             Referencia Númerica: D INT 0305193    Autorización: 00953522</t>
  </si>
  <si>
    <t>DEPOSITO DE         160083102511 SUC. EM Referencia Númerica:       0083102511 Autorización: 00865739</t>
  </si>
  <si>
    <t>DEPOSITO DE         161902170082 SUC. GA Referencia Númerica:       1902170082 Autorización: 00251310</t>
  </si>
  <si>
    <t>DEPOSITO DE         50519 SUC. BCA.ELECT Referencia Númerica:       0000050519 Autorización: 00042662</t>
  </si>
  <si>
    <t>DEPOSITO DE         161902169312 SUC. SU Referencia Númerica:       1902169312 Autorización: 00571911</t>
  </si>
  <si>
    <t>pago mayo                                Referencia Númerica: D INT 2168915    Autorización: 00603239</t>
  </si>
  <si>
    <t>DEPOSITO DE         161902169026 SUC. C. Referencia Númerica:       1902169026 Autorización: 00678783</t>
  </si>
  <si>
    <t>161902169981                             Referencia Númerica: D INT 1705191    Autorización: 00370704</t>
  </si>
  <si>
    <t>DEPOSITO DE         161902169026 SUC. MA Referencia Númerica:       1902169026 Autorización: 00257126</t>
  </si>
  <si>
    <t>DEPOSITO DE         161902169026 SUC. MA Referencia Númerica:       1902169026 Autorización: 00257131</t>
  </si>
  <si>
    <t xml:space="preserve">(-) MENOS </t>
  </si>
  <si>
    <t>(+) MAS</t>
  </si>
  <si>
    <t xml:space="preserve">SERVICIOS CMIC </t>
  </si>
  <si>
    <t xml:space="preserve">TOTAL SERVICIOS ITC </t>
  </si>
  <si>
    <t xml:space="preserve">A CMIC NOS CORRESPONDEN LOS PAGOS DE CERTIFICADOS Y 2500 DE CADA PAGO DE TITULACIÓN </t>
  </si>
  <si>
    <t>CARRILO HERNANDEZ JOVANA EDITH</t>
  </si>
  <si>
    <t>18-10547</t>
  </si>
  <si>
    <t>DEPOSITO DE         161801126073 SUC. SU Referencia Númerica:       1801126073 Autorización: 00763886</t>
  </si>
  <si>
    <t xml:space="preserve">VARIAS </t>
  </si>
  <si>
    <t>MGP-7</t>
  </si>
  <si>
    <t>FRIAS CARMONA DAVID FERNANDO</t>
  </si>
  <si>
    <t>18-10554</t>
  </si>
  <si>
    <t>DEPOSITO DE          SUC. SALAMANCA,GTO  Referencia Númerica:       0000000000 Autorización: 00676182</t>
  </si>
  <si>
    <t>PEREZ RAMIREZ CINTYA IVONNE</t>
  </si>
  <si>
    <t>MVIIBN-IRA</t>
  </si>
  <si>
    <t>DEPOSITO DE         161301076685 SUC. SU Referencia Númerica:       1301076685 Autorización: 00799985</t>
  </si>
  <si>
    <t>ANA PAULINA LOUSTALOF LACLETTE TORRES</t>
  </si>
  <si>
    <t>anticipo maestria cmic                   Referencia Númerica: D INT 0000001    Autorización: 00805232</t>
  </si>
  <si>
    <t xml:space="preserve">POR APERTURAR </t>
  </si>
  <si>
    <t xml:space="preserve">INCRIPCIÓN </t>
  </si>
  <si>
    <t>JAEL JEZABEL MEXICANO LOPEZ</t>
  </si>
  <si>
    <t xml:space="preserve"> (NO SE CONTABILIZO EN EL AÑO YA QUE NO SE HABIA DETECTADO POR FALTA DE COMPROBANTE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</si>
</sst>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"/>
      <family val="2"/>
    </font>
    <font>
      <b/>
      <sz val="7"/>
      <color rgb="FFFF0000"/>
      <name val="Arial Unicode MS"/>
      <family val="2"/>
    </font>
    <font>
      <sz val="8"/>
      <name val="Arial Unicode MS"/>
      <family val="2"/>
    </font>
    <font>
      <b/>
      <sz val="11"/>
      <color rgb="FFFF0000"/>
      <name val="Calibri"/>
      <family val="2"/>
      <scheme val="minor"/>
    </font>
    <font>
      <sz val="9"/>
      <color theme="1"/>
      <name val="Arial Unicode MS"/>
      <family val="2"/>
    </font>
    <font>
      <b/>
      <sz val="11"/>
      <name val="Arial Unicode MS"/>
      <family val="2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1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0" fillId="0" borderId="0"/>
  </cellStyleXfs>
  <cellXfs count="54">
    <xf numFmtId="0" fontId="0" fillId="0" borderId="0" xfId="0"/>
    <xf numFmtId="0" fontId="0" fillId="0" borderId="2" xfId="0" applyBorder="1"/>
    <xf numFmtId="0" fontId="1" fillId="0" borderId="0" xfId="0" applyFont="1"/>
    <xf numFmtId="0" fontId="1" fillId="2" borderId="3" xfId="0" applyFont="1" applyFill="1" applyBorder="1" applyAlignment="1">
      <alignment wrapText="1"/>
    </xf>
    <xf numFmtId="14" fontId="1" fillId="0" borderId="0" xfId="0" applyNumberFormat="1" applyFont="1"/>
    <xf numFmtId="0" fontId="0" fillId="0" borderId="2" xfId="0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0" fillId="0" borderId="2" xfId="0" applyNumberFormat="1" applyBorder="1"/>
    <xf numFmtId="44" fontId="0" fillId="0" borderId="0" xfId="0" applyNumberFormat="1"/>
    <xf numFmtId="17" fontId="1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0" applyNumberFormat="1" applyFont="1"/>
    <xf numFmtId="4" fontId="5" fillId="0" borderId="0" xfId="17" applyNumberFormat="1" applyFont="1"/>
    <xf numFmtId="0" fontId="7" fillId="0" borderId="0" xfId="0" applyFont="1" applyAlignment="1">
      <alignment horizontal="right"/>
    </xf>
    <xf numFmtId="14" fontId="7" fillId="0" borderId="0" xfId="0" applyNumberFormat="1" applyFont="1"/>
    <xf numFmtId="0" fontId="1" fillId="2" borderId="4" xfId="0" applyFont="1" applyFill="1" applyBorder="1" applyAlignment="1">
      <alignment horizontal="center" vertical="center"/>
    </xf>
    <xf numFmtId="4" fontId="8" fillId="0" borderId="2" xfId="0" applyNumberFormat="1" applyFont="1" applyFill="1" applyBorder="1"/>
    <xf numFmtId="9" fontId="0" fillId="0" borderId="2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4" fontId="0" fillId="0" borderId="0" xfId="0" applyNumberFormat="1" applyBorder="1"/>
    <xf numFmtId="44" fontId="0" fillId="0" borderId="5" xfId="0" applyNumberFormat="1" applyBorder="1"/>
    <xf numFmtId="0" fontId="9" fillId="0" borderId="0" xfId="17" applyFont="1" applyAlignment="1">
      <alignment horizontal="right"/>
    </xf>
    <xf numFmtId="49" fontId="6" fillId="0" borderId="0" xfId="17" applyNumberFormat="1" applyFont="1"/>
    <xf numFmtId="0" fontId="0" fillId="0" borderId="0" xfId="0" applyFill="1" applyBorder="1" applyAlignment="1">
      <alignment horizontal="center"/>
    </xf>
    <xf numFmtId="0" fontId="8" fillId="0" borderId="0" xfId="0" applyFont="1" applyFill="1" applyBorder="1" applyAlignment="1">
      <alignment vertical="top"/>
    </xf>
    <xf numFmtId="4" fontId="8" fillId="0" borderId="0" xfId="0" applyNumberFormat="1" applyFont="1" applyFill="1" applyBorder="1"/>
    <xf numFmtId="9" fontId="0" fillId="0" borderId="6" xfId="0" applyNumberFormat="1" applyBorder="1" applyAlignment="1">
      <alignment horizontal="center"/>
    </xf>
    <xf numFmtId="14" fontId="8" fillId="0" borderId="2" xfId="0" applyNumberFormat="1" applyFont="1" applyFill="1" applyBorder="1"/>
    <xf numFmtId="0" fontId="0" fillId="0" borderId="0" xfId="0" applyFill="1"/>
    <xf numFmtId="0" fontId="1" fillId="2" borderId="7" xfId="0" applyFont="1" applyFill="1" applyBorder="1" applyAlignment="1">
      <alignment horizontal="center" vertical="center"/>
    </xf>
    <xf numFmtId="17" fontId="1" fillId="0" borderId="2" xfId="0" applyNumberFormat="1" applyFont="1" applyFill="1" applyBorder="1" applyAlignment="1">
      <alignment horizontal="center" vertical="center" wrapText="1"/>
    </xf>
    <xf numFmtId="164" fontId="11" fillId="3" borderId="2" xfId="110" applyNumberFormat="1" applyFont="1" applyFill="1" applyBorder="1"/>
    <xf numFmtId="164" fontId="11" fillId="0" borderId="2" xfId="110" applyNumberFormat="1" applyFont="1" applyBorder="1"/>
    <xf numFmtId="164" fontId="11" fillId="3" borderId="2" xfId="110" applyNumberFormat="1" applyFont="1" applyFill="1" applyBorder="1" applyAlignment="1">
      <alignment horizontal="center" vertical="center"/>
    </xf>
    <xf numFmtId="164" fontId="11" fillId="0" borderId="2" xfId="110" applyNumberFormat="1" applyFont="1" applyBorder="1" applyAlignment="1">
      <alignment horizontal="center" vertical="center"/>
    </xf>
    <xf numFmtId="9" fontId="0" fillId="0" borderId="0" xfId="0" applyNumberFormat="1" applyBorder="1" applyAlignment="1">
      <alignment horizontal="center"/>
    </xf>
    <xf numFmtId="14" fontId="8" fillId="0" borderId="0" xfId="0" applyNumberFormat="1" applyFont="1" applyFill="1" applyBorder="1"/>
    <xf numFmtId="164" fontId="11" fillId="0" borderId="0" xfId="110" applyNumberFormat="1" applyFont="1" applyBorder="1"/>
    <xf numFmtId="0" fontId="8" fillId="0" borderId="2" xfId="0" applyFont="1" applyFill="1" applyBorder="1" applyAlignment="1">
      <alignment vertical="top"/>
    </xf>
    <xf numFmtId="0" fontId="8" fillId="0" borderId="6" xfId="0" applyFont="1" applyFill="1" applyBorder="1" applyAlignment="1">
      <alignment vertical="top"/>
    </xf>
    <xf numFmtId="0" fontId="16" fillId="0" borderId="2" xfId="0" applyFont="1" applyBorder="1" applyAlignment="1">
      <alignment vertical="center" wrapText="1"/>
    </xf>
    <xf numFmtId="164" fontId="15" fillId="0" borderId="2" xfId="110" applyNumberFormat="1" applyFont="1" applyBorder="1" applyAlignment="1">
      <alignment horizontal="center" vertical="center"/>
    </xf>
    <xf numFmtId="164" fontId="15" fillId="0" borderId="2" xfId="110" applyNumberFormat="1" applyFont="1" applyBorder="1" applyAlignment="1">
      <alignment horizontal="center"/>
    </xf>
    <xf numFmtId="4" fontId="0" fillId="0" borderId="5" xfId="0" applyNumberFormat="1" applyBorder="1"/>
    <xf numFmtId="0" fontId="1" fillId="0" borderId="0" xfId="0" applyFont="1" applyFill="1" applyBorder="1" applyAlignment="1">
      <alignment horizontal="center"/>
    </xf>
    <xf numFmtId="44" fontId="0" fillId="0" borderId="8" xfId="0" applyNumberFormat="1" applyBorder="1"/>
    <xf numFmtId="4" fontId="0" fillId="0" borderId="0" xfId="0" applyNumberFormat="1" applyBorder="1"/>
  </cellXfs>
  <cellStyles count="1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Normal" xfId="0" builtinId="0"/>
    <cellStyle name="Normal 2" xfId="110"/>
    <cellStyle name="Normal 3" xfId="17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40"/>
  <sheetViews>
    <sheetView workbookViewId="0">
      <selection activeCell="C37" sqref="C37"/>
    </sheetView>
  </sheetViews>
  <sheetFormatPr baseColWidth="10" defaultRowHeight="15" x14ac:dyDescent="0.25"/>
  <cols>
    <col min="1" max="1" width="14.7109375" customWidth="1"/>
    <col min="3" max="3" width="47.28515625" customWidth="1"/>
    <col min="4" max="4" width="20.7109375" customWidth="1"/>
    <col min="5" max="5" width="17.7109375" customWidth="1"/>
    <col min="6" max="6" width="14.140625" customWidth="1"/>
    <col min="9" max="9" width="99" customWidth="1"/>
  </cols>
  <sheetData>
    <row r="2" spans="1:9" x14ac:dyDescent="0.25">
      <c r="C2" s="2" t="s">
        <v>4</v>
      </c>
      <c r="D2" s="2"/>
      <c r="E2" s="2"/>
    </row>
    <row r="3" spans="1:9" x14ac:dyDescent="0.25">
      <c r="B3" s="2" t="s">
        <v>3</v>
      </c>
      <c r="C3" s="20">
        <v>43656</v>
      </c>
      <c r="D3" s="4"/>
      <c r="E3" s="4"/>
    </row>
    <row r="4" spans="1:9" x14ac:dyDescent="0.25">
      <c r="B4" s="2" t="s">
        <v>8</v>
      </c>
      <c r="C4" s="19" t="s">
        <v>29</v>
      </c>
      <c r="D4" s="2"/>
      <c r="E4" s="2"/>
    </row>
    <row r="5" spans="1:9" x14ac:dyDescent="0.25">
      <c r="B5" s="2" t="s">
        <v>12</v>
      </c>
      <c r="C5" s="19" t="s">
        <v>30</v>
      </c>
      <c r="D5" s="2"/>
      <c r="E5" s="2"/>
    </row>
    <row r="6" spans="1:9" ht="15.75" thickBot="1" x14ac:dyDescent="0.3">
      <c r="B6" s="2" t="s">
        <v>9</v>
      </c>
      <c r="C6" s="19">
        <v>14</v>
      </c>
      <c r="D6" s="2"/>
      <c r="E6" s="2"/>
    </row>
    <row r="7" spans="1:9" ht="30" x14ac:dyDescent="0.25">
      <c r="A7" s="12" t="s">
        <v>5</v>
      </c>
      <c r="B7" s="6" t="s">
        <v>0</v>
      </c>
      <c r="C7" s="6" t="s">
        <v>1</v>
      </c>
      <c r="D7" s="3" t="s">
        <v>6</v>
      </c>
      <c r="E7" s="7" t="s">
        <v>7</v>
      </c>
      <c r="F7" s="10" t="s">
        <v>13</v>
      </c>
      <c r="G7" s="10" t="s">
        <v>3</v>
      </c>
      <c r="H7" s="11" t="s">
        <v>2</v>
      </c>
      <c r="I7" s="36" t="s">
        <v>51</v>
      </c>
    </row>
    <row r="8" spans="1:9" ht="15.75" x14ac:dyDescent="0.25">
      <c r="A8" s="5">
        <v>1</v>
      </c>
      <c r="B8" s="40" t="s">
        <v>96</v>
      </c>
      <c r="C8" s="38" t="s">
        <v>84</v>
      </c>
      <c r="D8" s="5" t="s">
        <v>31</v>
      </c>
      <c r="E8" s="23">
        <v>0</v>
      </c>
      <c r="F8" s="37" t="s">
        <v>103</v>
      </c>
      <c r="G8" s="37" t="s">
        <v>103</v>
      </c>
      <c r="H8" s="22">
        <v>0</v>
      </c>
      <c r="I8" s="8"/>
    </row>
    <row r="9" spans="1:9" ht="15.75" x14ac:dyDescent="0.25">
      <c r="A9" s="5">
        <v>2</v>
      </c>
      <c r="B9" s="41" t="s">
        <v>97</v>
      </c>
      <c r="C9" s="39" t="s">
        <v>85</v>
      </c>
      <c r="D9" s="5" t="s">
        <v>31</v>
      </c>
      <c r="E9" s="23">
        <v>0</v>
      </c>
      <c r="F9" s="37" t="s">
        <v>103</v>
      </c>
      <c r="G9" s="37"/>
      <c r="H9" s="22">
        <v>14765</v>
      </c>
      <c r="I9" s="8"/>
    </row>
    <row r="10" spans="1:9" ht="15.75" x14ac:dyDescent="0.25">
      <c r="A10" s="5">
        <v>3</v>
      </c>
      <c r="B10" s="41" t="s">
        <v>52</v>
      </c>
      <c r="C10" s="39" t="s">
        <v>86</v>
      </c>
      <c r="D10" s="5" t="s">
        <v>31</v>
      </c>
      <c r="E10" s="23">
        <v>0</v>
      </c>
      <c r="F10" s="22">
        <v>3243</v>
      </c>
      <c r="G10" s="8">
        <v>43587</v>
      </c>
      <c r="H10" s="22">
        <v>0</v>
      </c>
      <c r="I10" s="8" t="s">
        <v>34</v>
      </c>
    </row>
    <row r="11" spans="1:9" ht="15.75" x14ac:dyDescent="0.25">
      <c r="A11" s="5">
        <v>4</v>
      </c>
      <c r="B11" s="41" t="s">
        <v>98</v>
      </c>
      <c r="C11" s="39" t="s">
        <v>87</v>
      </c>
      <c r="D11" s="5" t="s">
        <v>31</v>
      </c>
      <c r="E11" s="23">
        <v>1</v>
      </c>
      <c r="F11" s="37" t="s">
        <v>103</v>
      </c>
      <c r="G11" s="37" t="s">
        <v>103</v>
      </c>
      <c r="H11" s="22">
        <v>0</v>
      </c>
      <c r="I11" s="8"/>
    </row>
    <row r="12" spans="1:9" ht="15.75" x14ac:dyDescent="0.25">
      <c r="A12" s="5">
        <v>5</v>
      </c>
      <c r="B12" s="41" t="s">
        <v>53</v>
      </c>
      <c r="C12" s="39" t="s">
        <v>88</v>
      </c>
      <c r="D12" s="5" t="s">
        <v>31</v>
      </c>
      <c r="E12" s="23">
        <v>0</v>
      </c>
      <c r="F12" s="22">
        <v>4494</v>
      </c>
      <c r="G12" s="8">
        <v>43588</v>
      </c>
      <c r="H12" s="22">
        <v>0</v>
      </c>
      <c r="I12" s="8" t="s">
        <v>35</v>
      </c>
    </row>
    <row r="13" spans="1:9" ht="15.75" x14ac:dyDescent="0.25">
      <c r="A13" s="5"/>
      <c r="B13" s="41" t="s">
        <v>53</v>
      </c>
      <c r="C13" s="39" t="s">
        <v>88</v>
      </c>
      <c r="D13" s="5" t="s">
        <v>31</v>
      </c>
      <c r="E13" s="23">
        <v>0</v>
      </c>
      <c r="F13" s="22">
        <v>820</v>
      </c>
      <c r="G13" s="8">
        <v>43616</v>
      </c>
      <c r="H13" s="22">
        <v>0</v>
      </c>
      <c r="I13" s="8" t="s">
        <v>50</v>
      </c>
    </row>
    <row r="14" spans="1:9" ht="15.75" x14ac:dyDescent="0.25">
      <c r="A14" s="5">
        <v>6</v>
      </c>
      <c r="B14" s="41" t="s">
        <v>60</v>
      </c>
      <c r="C14" s="39" t="s">
        <v>62</v>
      </c>
      <c r="D14" s="5" t="s">
        <v>31</v>
      </c>
      <c r="E14" s="23">
        <v>1</v>
      </c>
      <c r="F14" s="22">
        <v>820</v>
      </c>
      <c r="G14" s="8">
        <v>43614</v>
      </c>
      <c r="H14" s="22">
        <v>0</v>
      </c>
      <c r="I14" s="8" t="s">
        <v>44</v>
      </c>
    </row>
    <row r="15" spans="1:9" ht="15.75" x14ac:dyDescent="0.25">
      <c r="A15" s="5"/>
      <c r="B15" s="41" t="s">
        <v>60</v>
      </c>
      <c r="C15" s="39" t="s">
        <v>62</v>
      </c>
      <c r="D15" s="5" t="s">
        <v>31</v>
      </c>
      <c r="E15" s="23">
        <v>1</v>
      </c>
      <c r="F15" s="22">
        <v>6500</v>
      </c>
      <c r="G15" s="8">
        <v>43614</v>
      </c>
      <c r="H15" s="22">
        <v>0</v>
      </c>
      <c r="I15" s="8" t="s">
        <v>45</v>
      </c>
    </row>
    <row r="16" spans="1:9" ht="15.75" x14ac:dyDescent="0.25">
      <c r="A16" s="5">
        <v>7</v>
      </c>
      <c r="B16" s="41" t="s">
        <v>58</v>
      </c>
      <c r="C16" s="39" t="s">
        <v>89</v>
      </c>
      <c r="D16" s="5" t="s">
        <v>31</v>
      </c>
      <c r="E16" s="23">
        <v>0</v>
      </c>
      <c r="F16" s="22">
        <v>3243</v>
      </c>
      <c r="G16" s="8">
        <v>43591</v>
      </c>
      <c r="H16" s="22">
        <v>0</v>
      </c>
      <c r="I16" s="8" t="s">
        <v>36</v>
      </c>
    </row>
    <row r="17" spans="1:9" ht="15.75" x14ac:dyDescent="0.25">
      <c r="A17" s="5"/>
      <c r="B17" s="41" t="s">
        <v>58</v>
      </c>
      <c r="C17" s="39" t="s">
        <v>89</v>
      </c>
      <c r="D17" s="5" t="s">
        <v>31</v>
      </c>
      <c r="E17" s="23">
        <v>0</v>
      </c>
      <c r="F17" s="22">
        <v>850</v>
      </c>
      <c r="G17" s="8">
        <v>43615</v>
      </c>
      <c r="H17" s="22">
        <v>0</v>
      </c>
      <c r="I17" s="8" t="s">
        <v>48</v>
      </c>
    </row>
    <row r="18" spans="1:9" ht="15.75" x14ac:dyDescent="0.25">
      <c r="A18" s="5"/>
      <c r="B18" s="41" t="s">
        <v>58</v>
      </c>
      <c r="C18" s="39" t="s">
        <v>89</v>
      </c>
      <c r="D18" s="5" t="s">
        <v>31</v>
      </c>
      <c r="E18" s="23">
        <v>0</v>
      </c>
      <c r="F18" s="22">
        <v>6500</v>
      </c>
      <c r="G18" s="8">
        <v>43615</v>
      </c>
      <c r="H18" s="22">
        <v>0</v>
      </c>
      <c r="I18" s="8" t="s">
        <v>49</v>
      </c>
    </row>
    <row r="19" spans="1:9" ht="15.75" x14ac:dyDescent="0.25">
      <c r="A19" s="5">
        <v>8</v>
      </c>
      <c r="B19" s="41" t="s">
        <v>99</v>
      </c>
      <c r="C19" s="39" t="s">
        <v>90</v>
      </c>
      <c r="D19" s="5" t="s">
        <v>31</v>
      </c>
      <c r="E19" s="23">
        <v>0</v>
      </c>
      <c r="F19" s="37" t="s">
        <v>103</v>
      </c>
      <c r="G19" s="37" t="s">
        <v>103</v>
      </c>
      <c r="H19" s="22">
        <v>0</v>
      </c>
      <c r="I19" s="8"/>
    </row>
    <row r="20" spans="1:9" ht="15.75" x14ac:dyDescent="0.25">
      <c r="A20" s="5">
        <v>9</v>
      </c>
      <c r="B20" s="41" t="s">
        <v>32</v>
      </c>
      <c r="C20" s="39" t="s">
        <v>104</v>
      </c>
      <c r="D20" s="5" t="s">
        <v>31</v>
      </c>
      <c r="E20" s="23">
        <v>0</v>
      </c>
      <c r="F20" s="22">
        <v>5052.5</v>
      </c>
      <c r="G20" s="8">
        <v>43587</v>
      </c>
      <c r="H20" s="22">
        <v>0</v>
      </c>
      <c r="I20" s="8" t="s">
        <v>33</v>
      </c>
    </row>
    <row r="21" spans="1:9" ht="15.75" x14ac:dyDescent="0.25">
      <c r="A21" s="5"/>
      <c r="B21" s="41" t="s">
        <v>32</v>
      </c>
      <c r="C21" s="39" t="s">
        <v>104</v>
      </c>
      <c r="D21" s="5" t="s">
        <v>31</v>
      </c>
      <c r="E21" s="23">
        <v>0</v>
      </c>
      <c r="F21" s="22">
        <v>820</v>
      </c>
      <c r="G21" s="8">
        <v>43612</v>
      </c>
      <c r="H21" s="22">
        <v>0</v>
      </c>
      <c r="I21" s="8" t="s">
        <v>39</v>
      </c>
    </row>
    <row r="22" spans="1:9" ht="15.75" x14ac:dyDescent="0.25">
      <c r="A22" s="5"/>
      <c r="B22" s="41" t="s">
        <v>32</v>
      </c>
      <c r="C22" s="39" t="s">
        <v>104</v>
      </c>
      <c r="D22" s="5" t="s">
        <v>31</v>
      </c>
      <c r="E22" s="23">
        <v>0</v>
      </c>
      <c r="F22" s="22">
        <v>5052.5</v>
      </c>
      <c r="G22" s="8">
        <v>43612</v>
      </c>
      <c r="H22" s="22">
        <v>0</v>
      </c>
      <c r="I22" s="8" t="s">
        <v>40</v>
      </c>
    </row>
    <row r="23" spans="1:9" ht="15.75" x14ac:dyDescent="0.25">
      <c r="A23" s="5"/>
      <c r="B23" s="41" t="s">
        <v>32</v>
      </c>
      <c r="C23" s="39" t="s">
        <v>104</v>
      </c>
      <c r="D23" s="5" t="s">
        <v>31</v>
      </c>
      <c r="E23" s="23">
        <v>0</v>
      </c>
      <c r="F23" s="22">
        <v>6500</v>
      </c>
      <c r="G23" s="8">
        <v>43612</v>
      </c>
      <c r="H23" s="22">
        <v>0</v>
      </c>
      <c r="I23" s="8" t="s">
        <v>41</v>
      </c>
    </row>
    <row r="24" spans="1:9" ht="15.75" x14ac:dyDescent="0.25">
      <c r="A24" s="5">
        <v>10</v>
      </c>
      <c r="B24" s="41" t="s">
        <v>59</v>
      </c>
      <c r="C24" s="39" t="s">
        <v>91</v>
      </c>
      <c r="D24" s="5" t="s">
        <v>31</v>
      </c>
      <c r="E24" s="23">
        <v>0</v>
      </c>
      <c r="F24" s="22">
        <v>5793.75</v>
      </c>
      <c r="G24" s="8">
        <v>43593</v>
      </c>
      <c r="H24" s="22">
        <v>0</v>
      </c>
      <c r="I24" s="8" t="s">
        <v>37</v>
      </c>
    </row>
    <row r="25" spans="1:9" ht="15.75" x14ac:dyDescent="0.25">
      <c r="A25" s="5"/>
      <c r="B25" s="41" t="s">
        <v>59</v>
      </c>
      <c r="C25" s="39" t="s">
        <v>91</v>
      </c>
      <c r="D25" s="5" t="s">
        <v>31</v>
      </c>
      <c r="E25" s="23">
        <v>0</v>
      </c>
      <c r="F25" s="22">
        <v>5375</v>
      </c>
      <c r="G25" s="8">
        <v>43593</v>
      </c>
      <c r="H25" s="22">
        <v>0</v>
      </c>
      <c r="I25" s="8" t="s">
        <v>38</v>
      </c>
    </row>
    <row r="26" spans="1:9" ht="15.75" x14ac:dyDescent="0.25">
      <c r="A26" s="5"/>
      <c r="B26" s="41" t="s">
        <v>59</v>
      </c>
      <c r="C26" s="39" t="s">
        <v>91</v>
      </c>
      <c r="D26" s="5" t="s">
        <v>31</v>
      </c>
      <c r="E26" s="23">
        <v>0</v>
      </c>
      <c r="F26" s="22">
        <v>820</v>
      </c>
      <c r="G26" s="8">
        <v>43614</v>
      </c>
      <c r="H26" s="22">
        <v>0</v>
      </c>
      <c r="I26" s="8" t="s">
        <v>42</v>
      </c>
    </row>
    <row r="27" spans="1:9" ht="15.75" x14ac:dyDescent="0.25">
      <c r="A27" s="5"/>
      <c r="B27" s="41" t="s">
        <v>59</v>
      </c>
      <c r="C27" s="39" t="s">
        <v>91</v>
      </c>
      <c r="D27" s="5" t="s">
        <v>31</v>
      </c>
      <c r="E27" s="23">
        <v>0</v>
      </c>
      <c r="F27" s="22">
        <v>6500</v>
      </c>
      <c r="G27" s="8">
        <v>43614</v>
      </c>
      <c r="H27" s="22">
        <v>0</v>
      </c>
      <c r="I27" s="8" t="s">
        <v>43</v>
      </c>
    </row>
    <row r="28" spans="1:9" s="35" customFormat="1" ht="15.75" x14ac:dyDescent="0.25">
      <c r="A28" s="5">
        <v>11</v>
      </c>
      <c r="B28" s="41" t="s">
        <v>100</v>
      </c>
      <c r="C28" s="39" t="s">
        <v>92</v>
      </c>
      <c r="D28" s="5" t="s">
        <v>31</v>
      </c>
      <c r="E28" s="23">
        <v>0</v>
      </c>
      <c r="F28" s="37" t="s">
        <v>103</v>
      </c>
      <c r="G28" s="37" t="s">
        <v>103</v>
      </c>
      <c r="H28" s="22">
        <v>11317.5</v>
      </c>
      <c r="I28" s="8"/>
    </row>
    <row r="29" spans="1:9" s="35" customFormat="1" ht="15.75" x14ac:dyDescent="0.25">
      <c r="A29" s="5">
        <v>12</v>
      </c>
      <c r="B29" s="41" t="s">
        <v>61</v>
      </c>
      <c r="C29" s="39" t="s">
        <v>93</v>
      </c>
      <c r="D29" s="5" t="s">
        <v>31</v>
      </c>
      <c r="E29" s="23">
        <v>0</v>
      </c>
      <c r="F29" s="22">
        <v>10000</v>
      </c>
      <c r="G29" s="8">
        <v>43615</v>
      </c>
      <c r="H29" s="22">
        <v>0</v>
      </c>
      <c r="I29" s="8" t="s">
        <v>46</v>
      </c>
    </row>
    <row r="30" spans="1:9" s="35" customFormat="1" ht="15.75" x14ac:dyDescent="0.25">
      <c r="A30" s="5"/>
      <c r="B30" s="41" t="s">
        <v>61</v>
      </c>
      <c r="C30" s="39" t="s">
        <v>93</v>
      </c>
      <c r="D30" s="5" t="s">
        <v>31</v>
      </c>
      <c r="E30" s="23">
        <v>0</v>
      </c>
      <c r="F30" s="22">
        <v>1317</v>
      </c>
      <c r="G30" s="8">
        <v>43615</v>
      </c>
      <c r="H30" s="22">
        <v>0</v>
      </c>
      <c r="I30" s="8" t="s">
        <v>47</v>
      </c>
    </row>
    <row r="31" spans="1:9" s="35" customFormat="1" ht="15.75" x14ac:dyDescent="0.25">
      <c r="A31" s="5">
        <v>13</v>
      </c>
      <c r="B31" s="41" t="s">
        <v>101</v>
      </c>
      <c r="C31" s="39" t="s">
        <v>94</v>
      </c>
      <c r="D31" s="5" t="s">
        <v>31</v>
      </c>
      <c r="E31" s="23">
        <v>0</v>
      </c>
      <c r="F31" s="37" t="s">
        <v>103</v>
      </c>
      <c r="G31" s="37" t="s">
        <v>103</v>
      </c>
      <c r="H31" s="22">
        <v>0</v>
      </c>
      <c r="I31" s="8"/>
    </row>
    <row r="32" spans="1:9" s="35" customFormat="1" ht="15.75" x14ac:dyDescent="0.25">
      <c r="A32" s="5">
        <v>14</v>
      </c>
      <c r="B32" s="41" t="s">
        <v>102</v>
      </c>
      <c r="C32" s="39" t="s">
        <v>95</v>
      </c>
      <c r="D32" s="5" t="s">
        <v>31</v>
      </c>
      <c r="E32" s="23">
        <v>0</v>
      </c>
      <c r="F32" s="37" t="s">
        <v>103</v>
      </c>
      <c r="G32" s="37" t="s">
        <v>103</v>
      </c>
      <c r="H32" s="22">
        <v>6062.5</v>
      </c>
      <c r="I32" s="8"/>
    </row>
    <row r="33" spans="1:9" ht="15.75" thickBot="1" x14ac:dyDescent="0.3">
      <c r="A33" s="24"/>
      <c r="B33" s="25"/>
      <c r="C33" s="25"/>
      <c r="D33" s="24"/>
      <c r="E33" s="24" t="s">
        <v>25</v>
      </c>
      <c r="F33" s="50">
        <f>SUM(F8:F32)</f>
        <v>73700.75</v>
      </c>
      <c r="G33" s="26"/>
      <c r="H33" s="26"/>
      <c r="I33" s="26"/>
    </row>
    <row r="34" spans="1:9" ht="16.5" thickTop="1" thickBot="1" x14ac:dyDescent="0.3">
      <c r="D34" s="51" t="s">
        <v>197</v>
      </c>
      <c r="E34" t="s">
        <v>200</v>
      </c>
      <c r="F34" s="27">
        <f>+F13+F14+F15+F17+F18+F21+F23+F26+F27</f>
        <v>30130</v>
      </c>
    </row>
    <row r="35" spans="1:9" ht="16.5" thickTop="1" thickBot="1" x14ac:dyDescent="0.3">
      <c r="D35" s="51" t="s">
        <v>198</v>
      </c>
      <c r="E35" t="s">
        <v>199</v>
      </c>
      <c r="F35" s="52">
        <f>4130+10000</f>
        <v>14130</v>
      </c>
      <c r="H35" t="s">
        <v>201</v>
      </c>
    </row>
    <row r="36" spans="1:9" ht="15.75" thickTop="1" x14ac:dyDescent="0.25">
      <c r="E36" t="s">
        <v>54</v>
      </c>
      <c r="F36" s="9">
        <f>F33-F34+F35</f>
        <v>57700.75</v>
      </c>
    </row>
    <row r="38" spans="1:9" x14ac:dyDescent="0.25">
      <c r="B38" s="2" t="s">
        <v>11</v>
      </c>
      <c r="C38" s="2"/>
      <c r="D38" s="2" t="s">
        <v>10</v>
      </c>
      <c r="E38" s="2"/>
    </row>
    <row r="40" spans="1:9" x14ac:dyDescent="0.25">
      <c r="F40" s="9"/>
    </row>
  </sheetData>
  <pageMargins left="0.7" right="0.7" top="0.75" bottom="0.75" header="0.3" footer="0.3"/>
  <pageSetup orientation="portrait" horizontalDpi="4294967294" verticalDpi="4294967294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5"/>
  <sheetViews>
    <sheetView topLeftCell="A12" workbookViewId="0">
      <selection activeCell="H9" sqref="H9"/>
    </sheetView>
  </sheetViews>
  <sheetFormatPr baseColWidth="10" defaultRowHeight="15" x14ac:dyDescent="0.25"/>
  <cols>
    <col min="1" max="1" width="14.7109375" customWidth="1"/>
    <col min="3" max="3" width="43.140625" customWidth="1"/>
    <col min="4" max="4" width="20.7109375" customWidth="1"/>
    <col min="5" max="5" width="17.7109375" customWidth="1"/>
    <col min="6" max="6" width="14.140625" customWidth="1"/>
    <col min="9" max="9" width="99" customWidth="1"/>
  </cols>
  <sheetData>
    <row r="2" spans="1:9" x14ac:dyDescent="0.25">
      <c r="C2" s="2" t="s">
        <v>4</v>
      </c>
      <c r="D2" s="2"/>
      <c r="E2" s="2"/>
    </row>
    <row r="3" spans="1:9" x14ac:dyDescent="0.25">
      <c r="B3" s="2" t="s">
        <v>3</v>
      </c>
      <c r="C3" s="20">
        <v>43656</v>
      </c>
      <c r="D3" s="4"/>
      <c r="E3" s="4"/>
    </row>
    <row r="4" spans="1:9" x14ac:dyDescent="0.25">
      <c r="B4" s="2" t="s">
        <v>8</v>
      </c>
      <c r="C4" s="19" t="s">
        <v>63</v>
      </c>
      <c r="D4" s="2"/>
      <c r="E4" s="2"/>
    </row>
    <row r="5" spans="1:9" x14ac:dyDescent="0.25">
      <c r="B5" s="2" t="s">
        <v>12</v>
      </c>
      <c r="C5" s="19" t="s">
        <v>30</v>
      </c>
      <c r="D5" s="2"/>
      <c r="E5" s="2"/>
    </row>
    <row r="6" spans="1:9" ht="15.75" thickBot="1" x14ac:dyDescent="0.3">
      <c r="B6" s="2" t="s">
        <v>9</v>
      </c>
      <c r="C6" s="19">
        <v>18</v>
      </c>
      <c r="D6" s="2"/>
      <c r="E6" s="2"/>
    </row>
    <row r="7" spans="1:9" ht="30" x14ac:dyDescent="0.25">
      <c r="A7" s="12" t="s">
        <v>5</v>
      </c>
      <c r="B7" s="6" t="s">
        <v>0</v>
      </c>
      <c r="C7" s="6" t="s">
        <v>1</v>
      </c>
      <c r="D7" s="3" t="s">
        <v>6</v>
      </c>
      <c r="E7" s="7" t="s">
        <v>7</v>
      </c>
      <c r="F7" s="10" t="s">
        <v>13</v>
      </c>
      <c r="G7" s="10" t="s">
        <v>3</v>
      </c>
      <c r="H7" s="11" t="s">
        <v>2</v>
      </c>
      <c r="I7" s="21" t="s">
        <v>51</v>
      </c>
    </row>
    <row r="8" spans="1:9" ht="15.75" x14ac:dyDescent="0.25">
      <c r="A8" s="5">
        <v>1</v>
      </c>
      <c r="B8" s="41" t="s">
        <v>124</v>
      </c>
      <c r="C8" s="39" t="s">
        <v>105</v>
      </c>
      <c r="D8" s="5" t="s">
        <v>31</v>
      </c>
      <c r="E8" s="33">
        <v>0</v>
      </c>
      <c r="F8" s="37" t="s">
        <v>103</v>
      </c>
      <c r="G8" s="37" t="s">
        <v>103</v>
      </c>
      <c r="H8" s="22">
        <v>0</v>
      </c>
      <c r="I8" s="8"/>
    </row>
    <row r="9" spans="1:9" ht="15.75" x14ac:dyDescent="0.25">
      <c r="A9" s="5">
        <v>2</v>
      </c>
      <c r="B9" s="41" t="s">
        <v>125</v>
      </c>
      <c r="C9" s="39" t="s">
        <v>106</v>
      </c>
      <c r="D9" s="5" t="s">
        <v>31</v>
      </c>
      <c r="E9" s="33">
        <v>0</v>
      </c>
      <c r="F9" s="37" t="s">
        <v>103</v>
      </c>
      <c r="G9" s="37" t="s">
        <v>103</v>
      </c>
      <c r="H9" s="22">
        <v>3772.5</v>
      </c>
      <c r="I9" s="8"/>
    </row>
    <row r="10" spans="1:9" ht="15.75" x14ac:dyDescent="0.25">
      <c r="A10" s="5">
        <v>3</v>
      </c>
      <c r="B10" s="41" t="s">
        <v>83</v>
      </c>
      <c r="C10" s="39" t="s">
        <v>107</v>
      </c>
      <c r="D10" s="5" t="s">
        <v>31</v>
      </c>
      <c r="E10" s="33">
        <v>0</v>
      </c>
      <c r="F10" s="22">
        <v>3600</v>
      </c>
      <c r="G10" s="34">
        <v>43615</v>
      </c>
      <c r="H10" s="22">
        <v>0</v>
      </c>
      <c r="I10" s="45" t="s">
        <v>73</v>
      </c>
    </row>
    <row r="11" spans="1:9" ht="15.75" x14ac:dyDescent="0.25">
      <c r="A11" s="5">
        <v>4</v>
      </c>
      <c r="B11" s="41" t="s">
        <v>75</v>
      </c>
      <c r="C11" s="39" t="s">
        <v>108</v>
      </c>
      <c r="D11" s="5" t="s">
        <v>31</v>
      </c>
      <c r="E11" s="33">
        <v>0</v>
      </c>
      <c r="F11" s="22">
        <v>3243</v>
      </c>
      <c r="G11" s="43">
        <v>43588</v>
      </c>
      <c r="H11" s="22">
        <v>0</v>
      </c>
      <c r="I11" s="31" t="s">
        <v>64</v>
      </c>
    </row>
    <row r="12" spans="1:9" ht="15.75" x14ac:dyDescent="0.25">
      <c r="A12" s="5">
        <v>5</v>
      </c>
      <c r="B12" s="41" t="s">
        <v>126</v>
      </c>
      <c r="C12" s="39" t="s">
        <v>109</v>
      </c>
      <c r="D12" s="5" t="s">
        <v>31</v>
      </c>
      <c r="E12" s="33">
        <v>0</v>
      </c>
      <c r="F12" s="37" t="s">
        <v>103</v>
      </c>
      <c r="G12" s="37" t="s">
        <v>103</v>
      </c>
      <c r="H12" s="22">
        <v>0</v>
      </c>
      <c r="I12" s="8"/>
    </row>
    <row r="13" spans="1:9" ht="15.75" x14ac:dyDescent="0.25">
      <c r="A13" s="5">
        <v>6</v>
      </c>
      <c r="B13" s="41" t="s">
        <v>127</v>
      </c>
      <c r="C13" s="39" t="s">
        <v>110</v>
      </c>
      <c r="D13" s="5" t="s">
        <v>31</v>
      </c>
      <c r="E13" s="33">
        <v>0</v>
      </c>
      <c r="F13" s="37" t="s">
        <v>103</v>
      </c>
      <c r="G13" s="37" t="s">
        <v>103</v>
      </c>
      <c r="H13" s="22">
        <v>0</v>
      </c>
      <c r="I13" s="8"/>
    </row>
    <row r="14" spans="1:9" ht="15.75" x14ac:dyDescent="0.25">
      <c r="A14" s="5">
        <v>7</v>
      </c>
      <c r="B14" s="41" t="s">
        <v>77</v>
      </c>
      <c r="C14" s="39" t="s">
        <v>111</v>
      </c>
      <c r="D14" s="5" t="s">
        <v>31</v>
      </c>
      <c r="E14" s="33">
        <v>0</v>
      </c>
      <c r="F14" s="22">
        <v>3450</v>
      </c>
      <c r="G14" s="34">
        <v>43588</v>
      </c>
      <c r="H14" s="22">
        <v>0</v>
      </c>
      <c r="I14" s="31" t="s">
        <v>66</v>
      </c>
    </row>
    <row r="15" spans="1:9" ht="15.75" x14ac:dyDescent="0.25">
      <c r="A15" s="5">
        <v>8</v>
      </c>
      <c r="B15" s="40" t="s">
        <v>128</v>
      </c>
      <c r="C15" s="38" t="s">
        <v>112</v>
      </c>
      <c r="D15" s="5" t="s">
        <v>31</v>
      </c>
      <c r="E15" s="33">
        <v>0</v>
      </c>
      <c r="F15" s="37" t="s">
        <v>103</v>
      </c>
      <c r="G15" s="37" t="s">
        <v>103</v>
      </c>
      <c r="H15" s="22">
        <v>0</v>
      </c>
      <c r="I15" s="8"/>
    </row>
    <row r="16" spans="1:9" ht="15.75" x14ac:dyDescent="0.25">
      <c r="A16" s="5">
        <v>9</v>
      </c>
      <c r="B16" s="41" t="s">
        <v>129</v>
      </c>
      <c r="C16" s="39" t="s">
        <v>113</v>
      </c>
      <c r="D16" s="5" t="s">
        <v>31</v>
      </c>
      <c r="E16" s="33">
        <v>0</v>
      </c>
      <c r="F16" s="22"/>
      <c r="G16" s="34"/>
      <c r="H16" s="22">
        <v>0</v>
      </c>
      <c r="I16" s="8"/>
    </row>
    <row r="17" spans="1:9" ht="15.75" x14ac:dyDescent="0.25">
      <c r="A17" s="5">
        <v>10</v>
      </c>
      <c r="B17" s="41" t="s">
        <v>80</v>
      </c>
      <c r="C17" s="39" t="s">
        <v>114</v>
      </c>
      <c r="D17" s="5" t="s">
        <v>31</v>
      </c>
      <c r="E17" s="33">
        <v>0</v>
      </c>
      <c r="F17" s="22">
        <v>3450</v>
      </c>
      <c r="G17" s="34">
        <v>43598</v>
      </c>
      <c r="H17" s="22">
        <v>0</v>
      </c>
      <c r="I17" s="8" t="s">
        <v>69</v>
      </c>
    </row>
    <row r="18" spans="1:9" ht="15.75" x14ac:dyDescent="0.25">
      <c r="A18" s="5">
        <v>11</v>
      </c>
      <c r="B18" s="41" t="s">
        <v>82</v>
      </c>
      <c r="C18" s="39" t="s">
        <v>115</v>
      </c>
      <c r="D18" s="5" t="s">
        <v>31</v>
      </c>
      <c r="E18" s="33">
        <v>0</v>
      </c>
      <c r="F18" s="22">
        <v>3450</v>
      </c>
      <c r="G18" s="34">
        <v>43600</v>
      </c>
      <c r="H18" s="22">
        <v>0</v>
      </c>
      <c r="I18" s="8" t="s">
        <v>72</v>
      </c>
    </row>
    <row r="19" spans="1:9" ht="15.75" x14ac:dyDescent="0.25">
      <c r="A19" s="5">
        <v>12</v>
      </c>
      <c r="B19" s="41" t="s">
        <v>130</v>
      </c>
      <c r="C19" s="39" t="s">
        <v>116</v>
      </c>
      <c r="D19" s="5" t="s">
        <v>31</v>
      </c>
      <c r="E19" s="33">
        <v>0</v>
      </c>
      <c r="F19" s="22">
        <v>14410.5</v>
      </c>
      <c r="G19" s="34">
        <v>43593</v>
      </c>
      <c r="H19" s="22">
        <v>0</v>
      </c>
      <c r="I19" s="8" t="s">
        <v>132</v>
      </c>
    </row>
    <row r="20" spans="1:9" ht="15.75" x14ac:dyDescent="0.25">
      <c r="A20" s="5">
        <v>13</v>
      </c>
      <c r="B20" s="41" t="s">
        <v>81</v>
      </c>
      <c r="C20" s="39" t="s">
        <v>117</v>
      </c>
      <c r="D20" s="5" t="s">
        <v>31</v>
      </c>
      <c r="E20" s="33">
        <v>0</v>
      </c>
      <c r="F20" s="22">
        <v>3450</v>
      </c>
      <c r="G20" s="34">
        <v>43600</v>
      </c>
      <c r="H20" s="22">
        <v>0</v>
      </c>
      <c r="I20" s="45" t="s">
        <v>71</v>
      </c>
    </row>
    <row r="21" spans="1:9" ht="15.75" x14ac:dyDescent="0.25">
      <c r="A21" s="5">
        <v>14</v>
      </c>
      <c r="B21" s="41" t="s">
        <v>76</v>
      </c>
      <c r="C21" s="39" t="s">
        <v>118</v>
      </c>
      <c r="D21" s="5" t="s">
        <v>31</v>
      </c>
      <c r="E21" s="33">
        <v>0</v>
      </c>
      <c r="F21" s="22">
        <v>3105</v>
      </c>
      <c r="G21" s="34">
        <v>43588</v>
      </c>
      <c r="H21" s="22">
        <v>0</v>
      </c>
      <c r="I21" s="31" t="s">
        <v>65</v>
      </c>
    </row>
    <row r="22" spans="1:9" ht="15.75" x14ac:dyDescent="0.25">
      <c r="A22" s="5"/>
      <c r="B22" s="41" t="s">
        <v>76</v>
      </c>
      <c r="C22" s="39" t="s">
        <v>118</v>
      </c>
      <c r="D22" s="5" t="s">
        <v>31</v>
      </c>
      <c r="E22" s="33">
        <v>0</v>
      </c>
      <c r="F22" s="22">
        <v>3945</v>
      </c>
      <c r="G22" s="34">
        <v>43600</v>
      </c>
      <c r="H22" s="22"/>
      <c r="I22" s="45" t="s">
        <v>70</v>
      </c>
    </row>
    <row r="23" spans="1:9" ht="15.75" x14ac:dyDescent="0.25">
      <c r="A23" s="5">
        <v>15</v>
      </c>
      <c r="B23" s="41" t="s">
        <v>131</v>
      </c>
      <c r="C23" s="39" t="s">
        <v>119</v>
      </c>
      <c r="D23" s="5" t="s">
        <v>31</v>
      </c>
      <c r="E23" s="33">
        <v>0</v>
      </c>
      <c r="F23" s="37" t="s">
        <v>103</v>
      </c>
      <c r="G23" s="37" t="s">
        <v>103</v>
      </c>
      <c r="H23" s="22">
        <v>0</v>
      </c>
      <c r="I23" s="8"/>
    </row>
    <row r="24" spans="1:9" ht="15.75" x14ac:dyDescent="0.25">
      <c r="A24" s="5">
        <v>16</v>
      </c>
      <c r="B24" s="40" t="s">
        <v>78</v>
      </c>
      <c r="C24" s="38" t="s">
        <v>120</v>
      </c>
      <c r="D24" s="5" t="s">
        <v>31</v>
      </c>
      <c r="E24" s="33">
        <v>0</v>
      </c>
      <c r="F24" s="22">
        <v>3243</v>
      </c>
      <c r="G24" s="34">
        <v>43588</v>
      </c>
      <c r="H24" s="22">
        <v>0</v>
      </c>
      <c r="I24" s="45" t="s">
        <v>67</v>
      </c>
    </row>
    <row r="25" spans="1:9" ht="15.75" x14ac:dyDescent="0.25">
      <c r="A25" s="5"/>
      <c r="B25" s="40" t="s">
        <v>78</v>
      </c>
      <c r="C25" s="38" t="s">
        <v>120</v>
      </c>
      <c r="D25" s="5" t="s">
        <v>31</v>
      </c>
      <c r="E25" s="33">
        <v>0</v>
      </c>
      <c r="F25" s="22">
        <v>3243</v>
      </c>
      <c r="G25" s="43">
        <v>43616</v>
      </c>
      <c r="H25" s="22"/>
      <c r="I25" s="45" t="s">
        <v>74</v>
      </c>
    </row>
    <row r="26" spans="1:9" ht="15.75" x14ac:dyDescent="0.25">
      <c r="A26" s="5">
        <v>17</v>
      </c>
      <c r="B26" s="41" t="s">
        <v>123</v>
      </c>
      <c r="C26" s="39" t="s">
        <v>121</v>
      </c>
      <c r="D26" s="5" t="s">
        <v>31</v>
      </c>
      <c r="E26" s="33">
        <v>0</v>
      </c>
      <c r="F26" s="37" t="s">
        <v>103</v>
      </c>
      <c r="G26" s="37" t="s">
        <v>103</v>
      </c>
      <c r="H26" s="22">
        <v>0</v>
      </c>
      <c r="I26" s="8"/>
    </row>
    <row r="27" spans="1:9" ht="15.75" x14ac:dyDescent="0.25">
      <c r="A27" s="5">
        <v>18</v>
      </c>
      <c r="B27" s="41" t="s">
        <v>79</v>
      </c>
      <c r="C27" s="39" t="s">
        <v>122</v>
      </c>
      <c r="D27" s="5" t="s">
        <v>31</v>
      </c>
      <c r="E27" s="33">
        <v>0</v>
      </c>
      <c r="F27" s="22">
        <v>3243</v>
      </c>
      <c r="G27" s="34">
        <v>43591</v>
      </c>
      <c r="H27" s="22">
        <v>0</v>
      </c>
      <c r="I27" s="46" t="s">
        <v>68</v>
      </c>
    </row>
    <row r="28" spans="1:9" ht="15.75" x14ac:dyDescent="0.25">
      <c r="A28" s="24"/>
      <c r="B28" s="30"/>
      <c r="C28" s="44"/>
      <c r="D28" s="24"/>
      <c r="E28" s="42"/>
      <c r="F28" s="32"/>
      <c r="G28" s="43"/>
      <c r="H28" s="32"/>
      <c r="I28" s="26"/>
    </row>
    <row r="29" spans="1:9" ht="15.75" x14ac:dyDescent="0.25">
      <c r="A29" s="24"/>
      <c r="B29" s="25"/>
      <c r="C29" s="44"/>
      <c r="D29" s="24"/>
      <c r="E29" s="24" t="s">
        <v>25</v>
      </c>
      <c r="F29" s="32">
        <f>SUM(F8:F27)</f>
        <v>51832.5</v>
      </c>
      <c r="G29" s="26"/>
      <c r="H29" s="26"/>
      <c r="I29" s="26"/>
    </row>
    <row r="30" spans="1:9" x14ac:dyDescent="0.25">
      <c r="F30" s="13"/>
    </row>
    <row r="31" spans="1:9" x14ac:dyDescent="0.25">
      <c r="B31" s="2" t="s">
        <v>11</v>
      </c>
      <c r="C31" s="2"/>
      <c r="D31" s="2" t="s">
        <v>10</v>
      </c>
      <c r="E31" s="2"/>
      <c r="I31" s="31"/>
    </row>
    <row r="32" spans="1:9" x14ac:dyDescent="0.25">
      <c r="I32" s="31"/>
    </row>
    <row r="33" spans="9:9" x14ac:dyDescent="0.25">
      <c r="I33" s="35"/>
    </row>
    <row r="34" spans="9:9" x14ac:dyDescent="0.25">
      <c r="I34" s="35"/>
    </row>
    <row r="35" spans="9:9" x14ac:dyDescent="0.25">
      <c r="I35" s="35"/>
    </row>
  </sheetData>
  <pageMargins left="0.7" right="0.7" top="0.75" bottom="0.75" header="0.3" footer="0.3"/>
  <pageSetup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3"/>
  <sheetViews>
    <sheetView topLeftCell="A4" workbookViewId="0">
      <selection activeCell="C23" sqref="C23"/>
    </sheetView>
  </sheetViews>
  <sheetFormatPr baseColWidth="10" defaultRowHeight="15" x14ac:dyDescent="0.25"/>
  <cols>
    <col min="1" max="1" width="14.7109375" customWidth="1"/>
    <col min="3" max="3" width="43.140625" customWidth="1"/>
    <col min="4" max="4" width="20.7109375" customWidth="1"/>
    <col min="5" max="5" width="17.7109375" customWidth="1"/>
    <col min="6" max="6" width="14.140625" customWidth="1"/>
    <col min="9" max="9" width="99" customWidth="1"/>
  </cols>
  <sheetData>
    <row r="2" spans="1:9" x14ac:dyDescent="0.25">
      <c r="C2" s="2" t="s">
        <v>4</v>
      </c>
      <c r="D2" s="2"/>
      <c r="E2" s="2"/>
    </row>
    <row r="3" spans="1:9" x14ac:dyDescent="0.25">
      <c r="B3" s="2" t="s">
        <v>3</v>
      </c>
      <c r="C3" s="20">
        <v>43656</v>
      </c>
      <c r="D3" s="4"/>
      <c r="E3" s="4"/>
    </row>
    <row r="4" spans="1:9" x14ac:dyDescent="0.25">
      <c r="B4" s="2" t="s">
        <v>8</v>
      </c>
      <c r="C4" s="19" t="s">
        <v>133</v>
      </c>
      <c r="D4" s="2"/>
      <c r="E4" s="2"/>
    </row>
    <row r="5" spans="1:9" x14ac:dyDescent="0.25">
      <c r="B5" s="2" t="s">
        <v>12</v>
      </c>
      <c r="C5" s="19" t="s">
        <v>30</v>
      </c>
      <c r="D5" s="2"/>
      <c r="E5" s="2"/>
    </row>
    <row r="6" spans="1:9" ht="15.75" thickBot="1" x14ac:dyDescent="0.3">
      <c r="B6" s="2" t="s">
        <v>9</v>
      </c>
      <c r="C6" s="19">
        <v>8</v>
      </c>
      <c r="D6" s="2"/>
      <c r="E6" s="2"/>
    </row>
    <row r="7" spans="1:9" ht="30" x14ac:dyDescent="0.25">
      <c r="A7" s="12" t="s">
        <v>5</v>
      </c>
      <c r="B7" s="6" t="s">
        <v>0</v>
      </c>
      <c r="C7" s="6" t="s">
        <v>1</v>
      </c>
      <c r="D7" s="3" t="s">
        <v>6</v>
      </c>
      <c r="E7" s="7" t="s">
        <v>7</v>
      </c>
      <c r="F7" s="10" t="s">
        <v>13</v>
      </c>
      <c r="G7" s="10" t="s">
        <v>3</v>
      </c>
      <c r="H7" s="11" t="s">
        <v>2</v>
      </c>
      <c r="I7" s="21" t="s">
        <v>51</v>
      </c>
    </row>
    <row r="8" spans="1:9" x14ac:dyDescent="0.25">
      <c r="A8" s="1">
        <v>1</v>
      </c>
      <c r="B8" s="48" t="s">
        <v>142</v>
      </c>
      <c r="C8" s="1" t="s">
        <v>134</v>
      </c>
      <c r="D8" s="5" t="s">
        <v>150</v>
      </c>
      <c r="E8" s="33">
        <v>0</v>
      </c>
      <c r="F8" s="37" t="s">
        <v>103</v>
      </c>
      <c r="G8" s="37" t="s">
        <v>103</v>
      </c>
      <c r="H8" s="22">
        <v>0</v>
      </c>
      <c r="I8" s="8"/>
    </row>
    <row r="9" spans="1:9" x14ac:dyDescent="0.25">
      <c r="A9" s="1">
        <v>2</v>
      </c>
      <c r="B9" s="48" t="s">
        <v>143</v>
      </c>
      <c r="C9" s="1" t="s">
        <v>135</v>
      </c>
      <c r="D9" s="5" t="s">
        <v>150</v>
      </c>
      <c r="E9" s="33">
        <v>0</v>
      </c>
      <c r="F9" s="37" t="s">
        <v>103</v>
      </c>
      <c r="G9" s="37" t="s">
        <v>103</v>
      </c>
      <c r="H9" s="22">
        <v>0</v>
      </c>
      <c r="I9" s="8"/>
    </row>
    <row r="10" spans="1:9" x14ac:dyDescent="0.25">
      <c r="A10" s="1">
        <v>3</v>
      </c>
      <c r="B10" s="48" t="s">
        <v>144</v>
      </c>
      <c r="C10" s="1" t="s">
        <v>136</v>
      </c>
      <c r="D10" s="5" t="s">
        <v>150</v>
      </c>
      <c r="E10" s="33">
        <v>0</v>
      </c>
      <c r="F10" s="22">
        <v>4475</v>
      </c>
      <c r="G10" s="34">
        <v>43601</v>
      </c>
      <c r="H10" s="22">
        <v>0</v>
      </c>
      <c r="I10" s="45" t="s">
        <v>151</v>
      </c>
    </row>
    <row r="11" spans="1:9" x14ac:dyDescent="0.25">
      <c r="A11" s="1">
        <v>4</v>
      </c>
      <c r="B11" s="48" t="s">
        <v>145</v>
      </c>
      <c r="C11" s="1" t="s">
        <v>137</v>
      </c>
      <c r="D11" s="5" t="s">
        <v>150</v>
      </c>
      <c r="E11" s="33">
        <v>0</v>
      </c>
      <c r="F11" s="22">
        <v>3450</v>
      </c>
      <c r="G11" s="34">
        <v>43591</v>
      </c>
      <c r="H11" s="22">
        <v>0</v>
      </c>
      <c r="I11" s="45" t="s">
        <v>152</v>
      </c>
    </row>
    <row r="12" spans="1:9" x14ac:dyDescent="0.25">
      <c r="A12" s="1">
        <v>5</v>
      </c>
      <c r="B12" s="48" t="s">
        <v>146</v>
      </c>
      <c r="C12" s="1" t="s">
        <v>138</v>
      </c>
      <c r="D12" s="5" t="s">
        <v>150</v>
      </c>
      <c r="E12" s="33">
        <v>0</v>
      </c>
      <c r="F12" s="22">
        <v>3250</v>
      </c>
      <c r="G12" s="34">
        <v>43588</v>
      </c>
      <c r="H12" s="22">
        <v>0</v>
      </c>
      <c r="I12" s="45" t="s">
        <v>153</v>
      </c>
    </row>
    <row r="13" spans="1:9" x14ac:dyDescent="0.25">
      <c r="A13" s="1">
        <v>6</v>
      </c>
      <c r="B13" s="48" t="s">
        <v>147</v>
      </c>
      <c r="C13" s="1" t="s">
        <v>139</v>
      </c>
      <c r="D13" s="5" t="s">
        <v>150</v>
      </c>
      <c r="E13" s="33">
        <v>0</v>
      </c>
      <c r="F13" s="22">
        <v>3600</v>
      </c>
      <c r="G13" s="34">
        <v>43602</v>
      </c>
      <c r="H13" s="22">
        <v>0</v>
      </c>
      <c r="I13" s="45" t="s">
        <v>154</v>
      </c>
    </row>
    <row r="14" spans="1:9" x14ac:dyDescent="0.25">
      <c r="A14" s="1">
        <v>7</v>
      </c>
      <c r="B14" s="48" t="s">
        <v>148</v>
      </c>
      <c r="C14" s="47" t="s">
        <v>140</v>
      </c>
      <c r="D14" s="5" t="s">
        <v>150</v>
      </c>
      <c r="E14" s="33">
        <v>1</v>
      </c>
      <c r="F14" s="37" t="s">
        <v>103</v>
      </c>
      <c r="G14" s="37" t="s">
        <v>103</v>
      </c>
      <c r="H14" s="22">
        <v>0</v>
      </c>
      <c r="I14" s="31"/>
    </row>
    <row r="15" spans="1:9" x14ac:dyDescent="0.25">
      <c r="A15" s="1">
        <v>8</v>
      </c>
      <c r="B15" s="48" t="s">
        <v>149</v>
      </c>
      <c r="C15" s="47" t="s">
        <v>141</v>
      </c>
      <c r="D15" s="5" t="s">
        <v>150</v>
      </c>
      <c r="E15" s="33">
        <v>0</v>
      </c>
      <c r="F15" s="22">
        <v>5793.75</v>
      </c>
      <c r="G15" s="34">
        <v>43613</v>
      </c>
      <c r="H15" s="22">
        <v>0</v>
      </c>
      <c r="I15" s="45" t="s">
        <v>155</v>
      </c>
    </row>
    <row r="16" spans="1:9" ht="15.75" x14ac:dyDescent="0.25">
      <c r="A16" s="24"/>
      <c r="B16" s="30"/>
      <c r="C16" s="44"/>
      <c r="D16" s="24"/>
      <c r="E16" s="42"/>
      <c r="F16" s="32"/>
      <c r="G16" s="43"/>
      <c r="H16" s="32"/>
      <c r="I16" s="26"/>
    </row>
    <row r="17" spans="1:9" ht="15.75" x14ac:dyDescent="0.25">
      <c r="A17" s="24"/>
      <c r="B17" s="25"/>
      <c r="C17" s="44"/>
      <c r="D17" s="24"/>
      <c r="E17" s="24" t="s">
        <v>25</v>
      </c>
      <c r="F17" s="32">
        <f>SUM(F8:F15)</f>
        <v>20568.75</v>
      </c>
      <c r="G17" s="26"/>
      <c r="H17" s="26"/>
      <c r="I17" s="26"/>
    </row>
    <row r="18" spans="1:9" x14ac:dyDescent="0.25">
      <c r="F18" s="13"/>
    </row>
    <row r="19" spans="1:9" x14ac:dyDescent="0.25">
      <c r="B19" s="2" t="s">
        <v>11</v>
      </c>
      <c r="C19" s="2"/>
      <c r="D19" s="2" t="s">
        <v>10</v>
      </c>
      <c r="E19" s="2"/>
      <c r="I19" s="31"/>
    </row>
    <row r="20" spans="1:9" x14ac:dyDescent="0.25">
      <c r="I20" s="31"/>
    </row>
    <row r="21" spans="1:9" x14ac:dyDescent="0.25">
      <c r="I21" s="35"/>
    </row>
    <row r="22" spans="1:9" x14ac:dyDescent="0.25">
      <c r="I22" s="35"/>
    </row>
    <row r="23" spans="1:9" x14ac:dyDescent="0.25">
      <c r="I23" s="35"/>
    </row>
  </sheetData>
  <conditionalFormatting sqref="C8:C10">
    <cfRule type="duplicateValues" dxfId="1" priority="2"/>
  </conditionalFormatting>
  <conditionalFormatting sqref="B12">
    <cfRule type="duplicateValues" dxfId="0" priority="1"/>
  </conditionalFormatting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1"/>
  <sheetViews>
    <sheetView tabSelected="1" topLeftCell="A10" workbookViewId="0">
      <selection activeCell="F27" sqref="F27"/>
    </sheetView>
  </sheetViews>
  <sheetFormatPr baseColWidth="10" defaultRowHeight="15" x14ac:dyDescent="0.25"/>
  <cols>
    <col min="1" max="1" width="14.7109375" customWidth="1"/>
    <col min="3" max="3" width="43.140625" customWidth="1"/>
    <col min="4" max="4" width="20.7109375" customWidth="1"/>
    <col min="5" max="5" width="17.7109375" customWidth="1"/>
    <col min="6" max="6" width="14.140625" customWidth="1"/>
    <col min="9" max="9" width="99" customWidth="1"/>
  </cols>
  <sheetData>
    <row r="2" spans="1:9" x14ac:dyDescent="0.25">
      <c r="C2" s="2" t="s">
        <v>4</v>
      </c>
      <c r="D2" s="2"/>
      <c r="E2" s="2"/>
    </row>
    <row r="3" spans="1:9" x14ac:dyDescent="0.25">
      <c r="B3" s="2" t="s">
        <v>3</v>
      </c>
      <c r="C3" s="20">
        <v>43656</v>
      </c>
      <c r="D3" s="4"/>
      <c r="E3" s="4"/>
    </row>
    <row r="4" spans="1:9" x14ac:dyDescent="0.25">
      <c r="B4" s="2" t="s">
        <v>8</v>
      </c>
      <c r="C4" s="19" t="s">
        <v>63</v>
      </c>
      <c r="D4" s="2"/>
      <c r="E4" s="2"/>
    </row>
    <row r="5" spans="1:9" x14ac:dyDescent="0.25">
      <c r="B5" s="2" t="s">
        <v>12</v>
      </c>
      <c r="C5" s="19" t="s">
        <v>30</v>
      </c>
      <c r="D5" s="2"/>
      <c r="E5" s="2"/>
    </row>
    <row r="6" spans="1:9" ht="15.75" thickBot="1" x14ac:dyDescent="0.3">
      <c r="B6" s="2" t="s">
        <v>9</v>
      </c>
      <c r="C6" s="19">
        <v>18</v>
      </c>
      <c r="D6" s="2"/>
      <c r="E6" s="2"/>
    </row>
    <row r="7" spans="1:9" ht="30" x14ac:dyDescent="0.25">
      <c r="A7" s="12" t="s">
        <v>5</v>
      </c>
      <c r="B7" s="6" t="s">
        <v>0</v>
      </c>
      <c r="C7" s="6" t="s">
        <v>1</v>
      </c>
      <c r="D7" s="3" t="s">
        <v>6</v>
      </c>
      <c r="E7" s="7" t="s">
        <v>7</v>
      </c>
      <c r="F7" s="10" t="s">
        <v>13</v>
      </c>
      <c r="G7" s="10" t="s">
        <v>3</v>
      </c>
      <c r="H7" s="11" t="s">
        <v>2</v>
      </c>
      <c r="I7" s="21" t="s">
        <v>51</v>
      </c>
    </row>
    <row r="8" spans="1:9" x14ac:dyDescent="0.25">
      <c r="A8" s="1">
        <v>1</v>
      </c>
      <c r="B8" s="49" t="s">
        <v>156</v>
      </c>
      <c r="C8" s="1" t="s">
        <v>170</v>
      </c>
      <c r="D8" s="5" t="s">
        <v>150</v>
      </c>
      <c r="E8" s="33">
        <v>0</v>
      </c>
      <c r="F8" s="37" t="s">
        <v>103</v>
      </c>
      <c r="G8" s="37" t="s">
        <v>103</v>
      </c>
      <c r="H8" s="22">
        <v>3600</v>
      </c>
      <c r="I8" s="8"/>
    </row>
    <row r="9" spans="1:9" x14ac:dyDescent="0.25">
      <c r="A9" s="1">
        <v>2</v>
      </c>
      <c r="B9" s="49" t="s">
        <v>157</v>
      </c>
      <c r="C9" s="1" t="s">
        <v>171</v>
      </c>
      <c r="D9" s="5" t="s">
        <v>150</v>
      </c>
      <c r="E9" s="33">
        <v>0</v>
      </c>
      <c r="F9" s="22">
        <v>3600</v>
      </c>
      <c r="G9" s="34">
        <v>43602</v>
      </c>
      <c r="H9" s="22">
        <v>0</v>
      </c>
      <c r="I9" s="45" t="s">
        <v>194</v>
      </c>
    </row>
    <row r="10" spans="1:9" x14ac:dyDescent="0.25">
      <c r="A10" s="1">
        <v>3</v>
      </c>
      <c r="B10" s="49" t="s">
        <v>158</v>
      </c>
      <c r="C10" s="1" t="s">
        <v>172</v>
      </c>
      <c r="D10" s="5" t="s">
        <v>150</v>
      </c>
      <c r="E10" s="33">
        <v>0</v>
      </c>
      <c r="F10" s="37" t="s">
        <v>103</v>
      </c>
      <c r="G10" s="37" t="s">
        <v>103</v>
      </c>
      <c r="H10" s="22">
        <v>0</v>
      </c>
      <c r="I10" s="45"/>
    </row>
    <row r="11" spans="1:9" x14ac:dyDescent="0.25">
      <c r="A11" s="1">
        <v>4</v>
      </c>
      <c r="B11" s="49" t="s">
        <v>159</v>
      </c>
      <c r="C11" s="1" t="s">
        <v>173</v>
      </c>
      <c r="D11" s="5" t="s">
        <v>150</v>
      </c>
      <c r="E11" s="33">
        <v>0</v>
      </c>
      <c r="F11" s="22">
        <v>3450</v>
      </c>
      <c r="G11" s="43">
        <v>43595</v>
      </c>
      <c r="H11" s="22">
        <v>0</v>
      </c>
      <c r="I11" s="45" t="s">
        <v>192</v>
      </c>
    </row>
    <row r="12" spans="1:9" x14ac:dyDescent="0.25">
      <c r="A12" s="1">
        <v>5</v>
      </c>
      <c r="B12" s="49" t="s">
        <v>160</v>
      </c>
      <c r="C12" s="1" t="s">
        <v>174</v>
      </c>
      <c r="D12" s="5" t="s">
        <v>150</v>
      </c>
      <c r="E12" s="33">
        <v>0</v>
      </c>
      <c r="F12" s="22">
        <v>3772.05</v>
      </c>
      <c r="G12" s="34">
        <v>43595</v>
      </c>
      <c r="H12" s="22">
        <v>0</v>
      </c>
      <c r="I12" s="45" t="s">
        <v>193</v>
      </c>
    </row>
    <row r="13" spans="1:9" x14ac:dyDescent="0.25">
      <c r="A13" s="1"/>
      <c r="B13" s="49" t="s">
        <v>160</v>
      </c>
      <c r="C13" s="1" t="s">
        <v>174</v>
      </c>
      <c r="D13" s="5" t="s">
        <v>150</v>
      </c>
      <c r="E13" s="33">
        <v>0</v>
      </c>
      <c r="F13" s="22">
        <v>3600</v>
      </c>
      <c r="G13" s="34">
        <v>43612</v>
      </c>
      <c r="H13" s="22">
        <v>0</v>
      </c>
      <c r="I13" s="45" t="s">
        <v>195</v>
      </c>
    </row>
    <row r="14" spans="1:9" x14ac:dyDescent="0.25">
      <c r="A14" s="1"/>
      <c r="B14" s="49" t="s">
        <v>160</v>
      </c>
      <c r="C14" s="1" t="s">
        <v>174</v>
      </c>
      <c r="D14" s="5" t="s">
        <v>150</v>
      </c>
      <c r="E14" s="33">
        <v>0</v>
      </c>
      <c r="F14" s="22">
        <v>3243</v>
      </c>
      <c r="G14" s="34">
        <v>43612</v>
      </c>
      <c r="H14" s="22">
        <v>0</v>
      </c>
      <c r="I14" s="45" t="s">
        <v>196</v>
      </c>
    </row>
    <row r="15" spans="1:9" x14ac:dyDescent="0.25">
      <c r="A15" s="1">
        <v>6</v>
      </c>
      <c r="B15" s="49" t="s">
        <v>161</v>
      </c>
      <c r="C15" s="1" t="s">
        <v>175</v>
      </c>
      <c r="D15" s="5" t="s">
        <v>150</v>
      </c>
      <c r="E15" s="33">
        <v>0</v>
      </c>
      <c r="F15" s="22">
        <v>3243</v>
      </c>
      <c r="G15" s="34">
        <v>43587</v>
      </c>
      <c r="H15" s="22">
        <v>0</v>
      </c>
      <c r="I15" s="45" t="s">
        <v>185</v>
      </c>
    </row>
    <row r="16" spans="1:9" x14ac:dyDescent="0.25">
      <c r="A16" s="1">
        <v>7</v>
      </c>
      <c r="B16" s="49" t="s">
        <v>162</v>
      </c>
      <c r="C16" s="1" t="s">
        <v>176</v>
      </c>
      <c r="D16" s="5" t="s">
        <v>150</v>
      </c>
      <c r="E16" s="33">
        <v>0</v>
      </c>
      <c r="F16" s="22">
        <v>3450</v>
      </c>
      <c r="G16" s="34">
        <v>43591</v>
      </c>
      <c r="H16" s="22">
        <v>0</v>
      </c>
      <c r="I16" s="45" t="s">
        <v>191</v>
      </c>
    </row>
    <row r="17" spans="1:9" x14ac:dyDescent="0.25">
      <c r="A17" s="1">
        <v>8</v>
      </c>
      <c r="B17" s="49" t="s">
        <v>163</v>
      </c>
      <c r="C17" s="1" t="s">
        <v>177</v>
      </c>
      <c r="D17" s="5" t="s">
        <v>150</v>
      </c>
      <c r="E17" s="33">
        <v>0</v>
      </c>
      <c r="F17" s="22">
        <v>3243</v>
      </c>
      <c r="G17" s="34">
        <v>43588</v>
      </c>
      <c r="H17" s="22">
        <v>0</v>
      </c>
      <c r="I17" s="45" t="s">
        <v>187</v>
      </c>
    </row>
    <row r="18" spans="1:9" x14ac:dyDescent="0.25">
      <c r="A18" s="1">
        <v>9</v>
      </c>
      <c r="B18" s="49" t="s">
        <v>164</v>
      </c>
      <c r="C18" s="1" t="s">
        <v>178</v>
      </c>
      <c r="D18" s="5" t="s">
        <v>150</v>
      </c>
      <c r="E18" s="33">
        <v>0</v>
      </c>
      <c r="F18" s="22">
        <v>3243</v>
      </c>
      <c r="G18" s="34">
        <v>43588</v>
      </c>
      <c r="H18" s="22">
        <v>0</v>
      </c>
      <c r="I18" s="45" t="s">
        <v>188</v>
      </c>
    </row>
    <row r="19" spans="1:9" x14ac:dyDescent="0.25">
      <c r="A19" s="1">
        <v>10</v>
      </c>
      <c r="B19" s="49" t="s">
        <v>165</v>
      </c>
      <c r="C19" s="1" t="s">
        <v>179</v>
      </c>
      <c r="D19" s="5" t="s">
        <v>150</v>
      </c>
      <c r="E19" s="33">
        <v>0</v>
      </c>
      <c r="F19" s="22">
        <v>3243</v>
      </c>
      <c r="G19" s="34">
        <v>43587</v>
      </c>
      <c r="H19" s="22">
        <v>0</v>
      </c>
      <c r="I19" s="45" t="s">
        <v>186</v>
      </c>
    </row>
    <row r="20" spans="1:9" x14ac:dyDescent="0.25">
      <c r="A20" s="1">
        <v>11</v>
      </c>
      <c r="B20" s="49" t="s">
        <v>166</v>
      </c>
      <c r="C20" s="1" t="s">
        <v>180</v>
      </c>
      <c r="D20" s="5" t="s">
        <v>150</v>
      </c>
      <c r="E20" s="33">
        <v>0</v>
      </c>
      <c r="F20" s="22">
        <v>3243</v>
      </c>
      <c r="G20" s="34">
        <v>43591</v>
      </c>
      <c r="H20" s="22">
        <v>0</v>
      </c>
      <c r="I20" s="45" t="s">
        <v>189</v>
      </c>
    </row>
    <row r="21" spans="1:9" x14ac:dyDescent="0.25">
      <c r="A21" s="1">
        <v>12</v>
      </c>
      <c r="B21" s="49" t="s">
        <v>167</v>
      </c>
      <c r="C21" s="1" t="s">
        <v>181</v>
      </c>
      <c r="D21" s="5" t="s">
        <v>150</v>
      </c>
      <c r="E21" s="33">
        <v>0</v>
      </c>
      <c r="F21" s="22">
        <v>3250</v>
      </c>
      <c r="G21" s="34">
        <v>43587</v>
      </c>
      <c r="H21" s="22">
        <v>0</v>
      </c>
      <c r="I21" s="45" t="s">
        <v>184</v>
      </c>
    </row>
    <row r="22" spans="1:9" x14ac:dyDescent="0.25">
      <c r="A22" s="1">
        <v>13</v>
      </c>
      <c r="B22" s="49" t="s">
        <v>168</v>
      </c>
      <c r="C22" s="1" t="s">
        <v>182</v>
      </c>
      <c r="D22" s="5" t="s">
        <v>150</v>
      </c>
      <c r="E22" s="33">
        <v>0</v>
      </c>
      <c r="F22" s="22">
        <v>3243</v>
      </c>
      <c r="G22" s="34">
        <v>43591</v>
      </c>
      <c r="H22" s="22">
        <v>0</v>
      </c>
      <c r="I22" s="45" t="s">
        <v>190</v>
      </c>
    </row>
    <row r="23" spans="1:9" x14ac:dyDescent="0.25">
      <c r="A23" s="1">
        <v>14</v>
      </c>
      <c r="B23" s="49" t="s">
        <v>169</v>
      </c>
      <c r="C23" s="1" t="s">
        <v>183</v>
      </c>
      <c r="D23" s="5" t="s">
        <v>150</v>
      </c>
      <c r="E23" s="33">
        <v>0</v>
      </c>
      <c r="F23" s="37" t="s">
        <v>103</v>
      </c>
      <c r="G23" s="37" t="s">
        <v>103</v>
      </c>
      <c r="H23" s="22">
        <v>11835</v>
      </c>
      <c r="I23" s="45"/>
    </row>
    <row r="24" spans="1:9" ht="15.75" x14ac:dyDescent="0.25">
      <c r="A24" s="24"/>
      <c r="B24" s="30"/>
      <c r="C24" s="44"/>
      <c r="D24" s="24"/>
      <c r="E24" s="42"/>
      <c r="F24" s="32"/>
      <c r="G24" s="43"/>
      <c r="H24" s="32"/>
      <c r="I24" s="26"/>
    </row>
    <row r="25" spans="1:9" ht="15.75" x14ac:dyDescent="0.25">
      <c r="A25" s="24"/>
      <c r="B25" s="25"/>
      <c r="C25" s="44"/>
      <c r="D25" s="24"/>
      <c r="E25" s="24" t="s">
        <v>25</v>
      </c>
      <c r="F25" s="32">
        <f>SUM(F8:F23)</f>
        <v>43823.05</v>
      </c>
      <c r="G25" s="26"/>
      <c r="H25" s="26"/>
      <c r="I25" s="26"/>
    </row>
    <row r="26" spans="1:9" x14ac:dyDescent="0.25">
      <c r="F26" s="13"/>
    </row>
    <row r="27" spans="1:9" x14ac:dyDescent="0.25">
      <c r="B27" s="2" t="s">
        <v>11</v>
      </c>
      <c r="C27" s="2"/>
      <c r="D27" s="2" t="s">
        <v>10</v>
      </c>
      <c r="E27" s="2"/>
      <c r="I27" s="31"/>
    </row>
    <row r="28" spans="1:9" x14ac:dyDescent="0.25">
      <c r="I28" s="31"/>
    </row>
    <row r="29" spans="1:9" x14ac:dyDescent="0.25">
      <c r="I29" s="35"/>
    </row>
    <row r="30" spans="1:9" x14ac:dyDescent="0.25">
      <c r="I30" s="35"/>
    </row>
    <row r="31" spans="1:9" x14ac:dyDescent="0.25">
      <c r="I31" s="35"/>
    </row>
  </sheetData>
  <pageMargins left="0.7" right="0.7" top="0.75" bottom="0.75" header="0.3" footer="0.3"/>
  <pageSetup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"/>
  <sheetViews>
    <sheetView topLeftCell="A4" workbookViewId="0">
      <selection activeCell="E23" sqref="E23"/>
    </sheetView>
  </sheetViews>
  <sheetFormatPr baseColWidth="10" defaultRowHeight="15" x14ac:dyDescent="0.25"/>
  <cols>
    <col min="1" max="1" width="14.7109375" customWidth="1"/>
    <col min="3" max="3" width="43.140625" customWidth="1"/>
    <col min="4" max="4" width="20.7109375" customWidth="1"/>
    <col min="5" max="5" width="17.7109375" customWidth="1"/>
    <col min="6" max="6" width="14.140625" customWidth="1"/>
    <col min="9" max="9" width="99" customWidth="1"/>
  </cols>
  <sheetData>
    <row r="2" spans="1:9" x14ac:dyDescent="0.25">
      <c r="C2" s="2" t="s">
        <v>4</v>
      </c>
      <c r="D2" s="2"/>
      <c r="E2" s="2"/>
    </row>
    <row r="3" spans="1:9" x14ac:dyDescent="0.25">
      <c r="B3" s="2" t="s">
        <v>3</v>
      </c>
      <c r="C3" s="20">
        <v>43656</v>
      </c>
      <c r="D3" s="4"/>
      <c r="E3" s="4"/>
    </row>
    <row r="4" spans="1:9" x14ac:dyDescent="0.25">
      <c r="B4" s="2" t="s">
        <v>8</v>
      </c>
      <c r="C4" s="19" t="s">
        <v>205</v>
      </c>
      <c r="D4" s="2"/>
      <c r="E4" s="2"/>
    </row>
    <row r="5" spans="1:9" x14ac:dyDescent="0.25">
      <c r="B5" s="2" t="s">
        <v>12</v>
      </c>
      <c r="C5" s="19" t="s">
        <v>30</v>
      </c>
      <c r="D5" s="2"/>
      <c r="E5" s="2"/>
    </row>
    <row r="6" spans="1:9" ht="15.75" thickBot="1" x14ac:dyDescent="0.3">
      <c r="B6" s="2" t="s">
        <v>9</v>
      </c>
      <c r="C6" s="19"/>
      <c r="D6" s="2"/>
      <c r="E6" s="2"/>
    </row>
    <row r="7" spans="1:9" ht="30" x14ac:dyDescent="0.25">
      <c r="A7" s="12" t="s">
        <v>5</v>
      </c>
      <c r="B7" s="6" t="s">
        <v>0</v>
      </c>
      <c r="C7" s="6" t="s">
        <v>1</v>
      </c>
      <c r="D7" s="3" t="s">
        <v>6</v>
      </c>
      <c r="E7" s="7" t="s">
        <v>7</v>
      </c>
      <c r="F7" s="10" t="s">
        <v>13</v>
      </c>
      <c r="G7" s="10" t="s">
        <v>3</v>
      </c>
      <c r="H7" s="11" t="s">
        <v>2</v>
      </c>
      <c r="I7" s="21" t="s">
        <v>51</v>
      </c>
    </row>
    <row r="8" spans="1:9" x14ac:dyDescent="0.25">
      <c r="A8" s="1">
        <v>1</v>
      </c>
      <c r="B8" s="49" t="s">
        <v>203</v>
      </c>
      <c r="C8" s="1" t="s">
        <v>202</v>
      </c>
      <c r="D8" s="5" t="s">
        <v>206</v>
      </c>
      <c r="E8" s="33">
        <v>0</v>
      </c>
      <c r="F8" s="22">
        <v>2500</v>
      </c>
      <c r="G8" s="34">
        <v>43612</v>
      </c>
      <c r="H8" s="22">
        <v>0</v>
      </c>
      <c r="I8" s="45" t="s">
        <v>204</v>
      </c>
    </row>
    <row r="9" spans="1:9" x14ac:dyDescent="0.25">
      <c r="A9" s="1">
        <v>2</v>
      </c>
      <c r="B9" s="49" t="s">
        <v>208</v>
      </c>
      <c r="C9" s="1" t="s">
        <v>207</v>
      </c>
      <c r="D9" s="5" t="s">
        <v>206</v>
      </c>
      <c r="E9" s="33">
        <v>0</v>
      </c>
      <c r="F9" s="22">
        <v>820</v>
      </c>
      <c r="G9" s="34">
        <v>43614</v>
      </c>
      <c r="H9" s="22">
        <v>0</v>
      </c>
      <c r="I9" s="31" t="s">
        <v>209</v>
      </c>
    </row>
    <row r="10" spans="1:9" x14ac:dyDescent="0.25">
      <c r="A10" s="1">
        <v>3</v>
      </c>
      <c r="B10" s="49">
        <v>13010766</v>
      </c>
      <c r="C10" s="1" t="s">
        <v>210</v>
      </c>
      <c r="D10" s="5" t="s">
        <v>211</v>
      </c>
      <c r="E10" s="33">
        <v>0</v>
      </c>
      <c r="F10" s="22">
        <v>6500</v>
      </c>
      <c r="G10" s="34">
        <v>43614</v>
      </c>
      <c r="H10" s="22">
        <v>0</v>
      </c>
      <c r="I10" s="45" t="s">
        <v>212</v>
      </c>
    </row>
    <row r="11" spans="1:9" x14ac:dyDescent="0.25">
      <c r="A11" s="1">
        <v>4</v>
      </c>
      <c r="B11" s="49" t="s">
        <v>216</v>
      </c>
      <c r="C11" s="1" t="s">
        <v>213</v>
      </c>
      <c r="D11" s="5" t="s">
        <v>215</v>
      </c>
      <c r="E11" s="33">
        <v>0</v>
      </c>
      <c r="F11" s="22">
        <v>1000</v>
      </c>
      <c r="G11" s="34">
        <v>43595</v>
      </c>
      <c r="H11" s="22">
        <v>0</v>
      </c>
      <c r="I11" s="45" t="s">
        <v>214</v>
      </c>
    </row>
    <row r="12" spans="1:9" x14ac:dyDescent="0.25">
      <c r="A12" s="1">
        <v>5</v>
      </c>
      <c r="B12" s="49" t="s">
        <v>216</v>
      </c>
      <c r="C12" s="1" t="s">
        <v>217</v>
      </c>
      <c r="D12" s="5" t="s">
        <v>215</v>
      </c>
      <c r="E12" s="33">
        <v>0</v>
      </c>
      <c r="F12" s="22">
        <v>3200</v>
      </c>
      <c r="G12" s="34">
        <v>43340</v>
      </c>
      <c r="H12" s="22">
        <v>0</v>
      </c>
      <c r="I12" s="45" t="s">
        <v>218</v>
      </c>
    </row>
    <row r="13" spans="1:9" ht="15.75" x14ac:dyDescent="0.25">
      <c r="A13" s="24"/>
      <c r="B13" s="30"/>
      <c r="C13" s="44"/>
      <c r="D13" s="24"/>
      <c r="E13" s="42"/>
      <c r="F13" s="32"/>
      <c r="G13" s="43"/>
      <c r="H13" s="32"/>
      <c r="I13" s="26"/>
    </row>
    <row r="14" spans="1:9" ht="16.5" thickBot="1" x14ac:dyDescent="0.3">
      <c r="A14" s="24"/>
      <c r="B14" s="25"/>
      <c r="C14" s="44"/>
      <c r="D14" s="24"/>
      <c r="E14" s="24" t="s">
        <v>25</v>
      </c>
      <c r="F14" s="27">
        <f>SUM(F8:F12)</f>
        <v>14020</v>
      </c>
      <c r="G14" s="26"/>
      <c r="H14" s="26"/>
      <c r="I14" s="26"/>
    </row>
    <row r="15" spans="1:9" ht="16.5" thickTop="1" thickBot="1" x14ac:dyDescent="0.3">
      <c r="D15" s="51" t="s">
        <v>197</v>
      </c>
      <c r="E15" t="s">
        <v>200</v>
      </c>
      <c r="F15" s="27">
        <f>+F9+F10</f>
        <v>7320</v>
      </c>
    </row>
    <row r="16" spans="1:9" ht="16.5" thickTop="1" thickBot="1" x14ac:dyDescent="0.3">
      <c r="B16" s="2"/>
      <c r="C16" s="2"/>
      <c r="D16" s="51" t="s">
        <v>198</v>
      </c>
      <c r="E16" t="s">
        <v>199</v>
      </c>
      <c r="F16" s="27">
        <f>F9+2500</f>
        <v>3320</v>
      </c>
      <c r="I16" s="31"/>
    </row>
    <row r="17" spans="2:9" ht="15.75" thickTop="1" x14ac:dyDescent="0.25">
      <c r="E17" t="s">
        <v>54</v>
      </c>
      <c r="F17" s="9">
        <f>+F14-F15+F16</f>
        <v>10020</v>
      </c>
      <c r="I17" s="31"/>
    </row>
    <row r="18" spans="2:9" x14ac:dyDescent="0.25">
      <c r="I18" s="35"/>
    </row>
    <row r="19" spans="2:9" x14ac:dyDescent="0.25">
      <c r="I19" s="35"/>
    </row>
    <row r="20" spans="2:9" x14ac:dyDescent="0.25">
      <c r="B20" s="2" t="s">
        <v>11</v>
      </c>
      <c r="C20" s="2"/>
      <c r="D20" s="2" t="s">
        <v>10</v>
      </c>
      <c r="I20" s="35"/>
    </row>
  </sheetData>
  <pageMargins left="0.7" right="0.7" top="0.75" bottom="0.75" header="0.3" footer="0.3"/>
  <pageSetup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23"/>
  <sheetViews>
    <sheetView topLeftCell="A4" workbookViewId="0">
      <selection activeCell="F23" sqref="F23"/>
    </sheetView>
  </sheetViews>
  <sheetFormatPr baseColWidth="10" defaultRowHeight="15" x14ac:dyDescent="0.25"/>
  <cols>
    <col min="2" max="2" width="29.85546875" customWidth="1"/>
    <col min="3" max="3" width="28.140625" style="13" customWidth="1"/>
  </cols>
  <sheetData>
    <row r="3" spans="1:5" x14ac:dyDescent="0.25">
      <c r="B3" s="2" t="s">
        <v>14</v>
      </c>
    </row>
    <row r="4" spans="1:5" x14ac:dyDescent="0.25">
      <c r="B4" s="14" t="s">
        <v>22</v>
      </c>
    </row>
    <row r="5" spans="1:5" x14ac:dyDescent="0.25">
      <c r="B5" s="15"/>
    </row>
    <row r="6" spans="1:5" x14ac:dyDescent="0.25">
      <c r="B6" s="16" t="s">
        <v>15</v>
      </c>
    </row>
    <row r="7" spans="1:5" x14ac:dyDescent="0.25">
      <c r="B7" t="s">
        <v>55</v>
      </c>
      <c r="C7" s="13">
        <f>'MVIB-6'!F36</f>
        <v>57700.75</v>
      </c>
    </row>
    <row r="8" spans="1:5" x14ac:dyDescent="0.25">
      <c r="B8" t="s">
        <v>56</v>
      </c>
      <c r="C8" s="13">
        <f>'MCVT-3'!F29</f>
        <v>51832.5</v>
      </c>
    </row>
    <row r="9" spans="1:5" x14ac:dyDescent="0.25">
      <c r="B9" t="s">
        <v>24</v>
      </c>
      <c r="C9" s="13">
        <f>'MAC-14 '!F17</f>
        <v>20568.75</v>
      </c>
    </row>
    <row r="10" spans="1:5" x14ac:dyDescent="0.25">
      <c r="B10" t="s">
        <v>23</v>
      </c>
      <c r="C10" s="53">
        <f>'MCVT-4'!F25</f>
        <v>43823.05</v>
      </c>
    </row>
    <row r="11" spans="1:5" ht="15.75" thickBot="1" x14ac:dyDescent="0.3">
      <c r="B11" t="s">
        <v>57</v>
      </c>
      <c r="C11" s="50">
        <f>'VARIAS '!F17</f>
        <v>10020</v>
      </c>
    </row>
    <row r="12" spans="1:5" ht="17.25" thickTop="1" x14ac:dyDescent="0.3">
      <c r="A12" s="28"/>
      <c r="B12" t="s">
        <v>54</v>
      </c>
      <c r="C12" s="13">
        <f>SUM(C7:C11)</f>
        <v>183945.05</v>
      </c>
    </row>
    <row r="13" spans="1:5" ht="16.5" x14ac:dyDescent="0.3">
      <c r="A13" s="28"/>
      <c r="B13" s="29"/>
      <c r="C13" s="29"/>
    </row>
    <row r="14" spans="1:5" x14ac:dyDescent="0.25">
      <c r="B14" s="16" t="s">
        <v>16</v>
      </c>
      <c r="D14" s="16" t="s">
        <v>28</v>
      </c>
    </row>
    <row r="15" spans="1:5" x14ac:dyDescent="0.25">
      <c r="B15" t="s">
        <v>23</v>
      </c>
      <c r="C15" s="53">
        <v>35000</v>
      </c>
      <c r="D15" s="18" t="s">
        <v>26</v>
      </c>
      <c r="E15" s="18"/>
    </row>
    <row r="16" spans="1:5" ht="15.75" thickBot="1" x14ac:dyDescent="0.3">
      <c r="B16" t="s">
        <v>24</v>
      </c>
      <c r="C16" s="50">
        <v>15000</v>
      </c>
      <c r="D16" s="18" t="s">
        <v>27</v>
      </c>
      <c r="E16" s="18"/>
    </row>
    <row r="17" spans="2:4" ht="16.5" thickTop="1" thickBot="1" x14ac:dyDescent="0.3">
      <c r="B17" t="s">
        <v>25</v>
      </c>
      <c r="C17" s="50">
        <f>SUM(C15:C16)</f>
        <v>50000</v>
      </c>
      <c r="D17" s="13"/>
    </row>
    <row r="18" spans="2:4" ht="15.75" thickTop="1" x14ac:dyDescent="0.25">
      <c r="B18" t="s">
        <v>17</v>
      </c>
      <c r="C18" s="17">
        <f>+C12-C17</f>
        <v>133945.04999999999</v>
      </c>
      <c r="D18" s="17"/>
    </row>
    <row r="20" spans="2:4" x14ac:dyDescent="0.25">
      <c r="B20" t="s">
        <v>18</v>
      </c>
      <c r="C20" s="13">
        <f>C18</f>
        <v>133945.04999999999</v>
      </c>
    </row>
    <row r="21" spans="2:4" x14ac:dyDescent="0.25">
      <c r="B21" t="s">
        <v>19</v>
      </c>
      <c r="C21" s="13">
        <f>+C20</f>
        <v>133945.04999999999</v>
      </c>
    </row>
    <row r="22" spans="2:4" x14ac:dyDescent="0.25">
      <c r="B22" t="s">
        <v>20</v>
      </c>
      <c r="C22" s="13">
        <f>+C21*0.16</f>
        <v>21431.207999999999</v>
      </c>
    </row>
    <row r="23" spans="2:4" x14ac:dyDescent="0.25">
      <c r="B23" t="s">
        <v>21</v>
      </c>
      <c r="C23" s="17">
        <f>+C21+C22</f>
        <v>155376.25799999997</v>
      </c>
    </row>
  </sheetData>
  <pageMargins left="0.7" right="0.7" top="0.75" bottom="0.75" header="0.3" footer="0.3"/>
  <pageSetup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MVIB-6</vt:lpstr>
      <vt:lpstr>MCVT-3</vt:lpstr>
      <vt:lpstr>MAC-14 </vt:lpstr>
      <vt:lpstr>MCVT-4</vt:lpstr>
      <vt:lpstr>VARIAS </vt:lpstr>
      <vt:lpstr>REMANENTE MAYO </vt:lpstr>
      <vt:lpstr>'REMANENTE MAYO 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ING..GRACIELA</dc:creator>
  <cp:lastModifiedBy>auxcontable</cp:lastModifiedBy>
  <cp:lastPrinted>2019-07-04T00:25:20Z</cp:lastPrinted>
  <dcterms:created xsi:type="dcterms:W3CDTF">2019-06-26T17:36:04Z</dcterms:created>
  <dcterms:modified xsi:type="dcterms:W3CDTF">2019-08-21T14:23:43Z</dcterms:modified>
</cp:coreProperties>
</file>