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I:\CAJA\MAESTRIAS\ESTDOS DE CTA\EDOS DE CTA ITC 2019\"/>
    </mc:Choice>
  </mc:AlternateContent>
  <bookViews>
    <workbookView xWindow="0" yWindow="0" windowWidth="19200" windowHeight="6760" activeTab="5"/>
  </bookViews>
  <sheets>
    <sheet name="MVIB-6" sheetId="5" r:id="rId1"/>
    <sheet name="MCVT-3" sheetId="6" r:id="rId2"/>
    <sheet name="MAC-14 " sheetId="7" r:id="rId3"/>
    <sheet name="MCVT-4" sheetId="8" r:id="rId4"/>
    <sheet name="SERVICIOS " sheetId="9" r:id="rId5"/>
    <sheet name="SERVICIOS  (2)" sheetId="11" r:id="rId6"/>
    <sheet name="REMANENTE JUNIO  " sheetId="2" r:id="rId7"/>
    <sheet name="JUNIO" sheetId="10" r:id="rId8"/>
  </sheets>
  <definedNames>
    <definedName name="_xlnm._FilterDatabase" localSheetId="7" hidden="1">JUNIO!$A$1:$H$66</definedName>
    <definedName name="_xlnm._FilterDatabase" localSheetId="4" hidden="1">'SERVICIOS '!$A$2:$E$41</definedName>
    <definedName name="_xlnm._FilterDatabase" localSheetId="5" hidden="1">'SERVICIOS  (2)'!$A$7:$D$131</definedName>
    <definedName name="_xlnm.Print_Area" localSheetId="6">'REMANENTE JUNIO  '!$A$2:$E$26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8" l="1"/>
  <c r="F17" i="5"/>
  <c r="F12" i="2" l="1"/>
  <c r="F18" i="2" s="1"/>
  <c r="F22" i="2" l="1"/>
  <c r="F23" i="2" s="1"/>
  <c r="C40" i="9"/>
  <c r="F15" i="7"/>
  <c r="F20" i="6"/>
  <c r="C39" i="9" l="1"/>
  <c r="C11" i="2" s="1"/>
  <c r="C134" i="11" l="1"/>
  <c r="C133" i="11" l="1"/>
  <c r="C41" i="9"/>
  <c r="C135" i="11" l="1"/>
  <c r="C66" i="10"/>
  <c r="C7" i="2" l="1"/>
  <c r="C17" i="2" l="1"/>
  <c r="C10" i="2" l="1"/>
  <c r="C9" i="2" l="1"/>
  <c r="C8" i="2"/>
  <c r="C12" i="2" s="1"/>
  <c r="C18" i="2" l="1"/>
  <c r="C20" i="2" s="1"/>
  <c r="C21" i="2" l="1"/>
  <c r="C22" i="2" s="1"/>
  <c r="C23" i="2" l="1"/>
</calcChain>
</file>

<file path=xl/comments1.xml><?xml version="1.0" encoding="utf-8"?>
<comments xmlns="http://schemas.openxmlformats.org/spreadsheetml/2006/main">
  <authors>
    <author>ARELI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ARELI:</t>
        </r>
        <r>
          <rPr>
            <sz val="9"/>
            <color indexed="81"/>
            <rFont val="Tahoma"/>
            <family val="2"/>
          </rPr>
          <t xml:space="preserve">
alumna de equivalencia externa  MVII - MVIIyBN</t>
        </r>
      </text>
    </comment>
  </commentList>
</comments>
</file>

<file path=xl/sharedStrings.xml><?xml version="1.0" encoding="utf-8"?>
<sst xmlns="http://schemas.openxmlformats.org/spreadsheetml/2006/main" count="671" uniqueCount="327">
  <si>
    <t>MATRÍCULA</t>
  </si>
  <si>
    <t>NOMBRE DEL ALUMNO</t>
  </si>
  <si>
    <t>ADEUDO</t>
  </si>
  <si>
    <t>FECHA</t>
  </si>
  <si>
    <t>INSTITUTO TECNOLOGICO DE LA CONSTRUCCIÓN</t>
  </si>
  <si>
    <t>NÚMERO CONSECUTIVO</t>
  </si>
  <si>
    <t>CUATRIMESTRE O SEMESTRE (NO CICLO)</t>
  </si>
  <si>
    <t>% BECA</t>
  </si>
  <si>
    <t xml:space="preserve">MAESTRÍA EN </t>
  </si>
  <si>
    <t>NÚMERO DE ALUMNOS</t>
  </si>
  <si>
    <t xml:space="preserve">REVISÓ </t>
  </si>
  <si>
    <t>ELABORÓ</t>
  </si>
  <si>
    <t xml:space="preserve"> SEDE </t>
  </si>
  <si>
    <t>PAGO</t>
  </si>
  <si>
    <t>INSTITUTO TECNOLOGICO DE LA CONSTRUCCIÓN.</t>
  </si>
  <si>
    <t>DEPOSITOS MAESTRIAS</t>
  </si>
  <si>
    <t>COSTOS MAESTRIAS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</si>
  <si>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</si>
  <si>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</si>
  <si>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</si>
  <si>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</si>
  <si>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</si>
  <si>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>MCVT-4 2019 LEÓN</t>
  </si>
  <si>
    <t>MAC-14 2019 LEÓN</t>
  </si>
  <si>
    <t xml:space="preserve">TOTAL </t>
  </si>
  <si>
    <t xml:space="preserve">MATERIA </t>
  </si>
  <si>
    <t xml:space="preserve">VALUACIÓN INMOBILIARIA </t>
  </si>
  <si>
    <t>LEÓN GUANAJUATO</t>
  </si>
  <si>
    <t>3ER</t>
  </si>
  <si>
    <t xml:space="preserve">CLAVES RASTREO </t>
  </si>
  <si>
    <t>18-20102</t>
  </si>
  <si>
    <t>18-20105</t>
  </si>
  <si>
    <t>MVIBN-6  2018 IRAPUATO</t>
  </si>
  <si>
    <t>MCVT-3 2018 LEÓN</t>
  </si>
  <si>
    <t>18-20107</t>
  </si>
  <si>
    <t>18-20110</t>
  </si>
  <si>
    <t>18-20112</t>
  </si>
  <si>
    <t xml:space="preserve">CONSTRUCCIÓN DE VIAS TERRESTRES </t>
  </si>
  <si>
    <t>18-20122</t>
  </si>
  <si>
    <t>18-20125</t>
  </si>
  <si>
    <t>18-10718</t>
  </si>
  <si>
    <t>18-20128</t>
  </si>
  <si>
    <t>18-20131</t>
  </si>
  <si>
    <t>18-20129</t>
  </si>
  <si>
    <t>18-20119</t>
  </si>
  <si>
    <t>CHAVEZ HUERTA ALBERTO</t>
  </si>
  <si>
    <t>GUERRERO BERMUDEZ NORMA ELIZABETH</t>
  </si>
  <si>
    <t>LEON SANDOVAL ORALIA</t>
  </si>
  <si>
    <t>OGAZ TORRES ALEJANDRO</t>
  </si>
  <si>
    <t>PEREZ MARES LOURDES LILIANA</t>
  </si>
  <si>
    <t>RODRIGUEZ SERRANO JESSICA</t>
  </si>
  <si>
    <t>ROQUE CASTAÑEDA ROBERTO MIGUEL</t>
  </si>
  <si>
    <t>18-20111</t>
  </si>
  <si>
    <t>18-20113</t>
  </si>
  <si>
    <t>MURGUIA QUIROZ MARIA GUADALUPE</t>
  </si>
  <si>
    <t>CERVANTES PEREZ FELIPE</t>
  </si>
  <si>
    <t>DUEÑEZ GARCIA ALEJANDRO</t>
  </si>
  <si>
    <t>GARCIA RIOS JORGE</t>
  </si>
  <si>
    <t>HERNANDEZ ESPINOZA JUAN CARLOS</t>
  </si>
  <si>
    <t>MALAGON AVILA EFRAIN</t>
  </si>
  <si>
    <t>ORTEGA SALINAS J. GUADALUPE</t>
  </si>
  <si>
    <t>RIVERA VICTOR MANUEL</t>
  </si>
  <si>
    <t>CORONA PEÑA ANA GABRIELA</t>
  </si>
  <si>
    <t>18-20136</t>
  </si>
  <si>
    <t>18-20118</t>
  </si>
  <si>
    <t xml:space="preserve">ADMINISTRACIÓN DE LA CONSTRUCCION </t>
  </si>
  <si>
    <t>GONZALEZ MARQUEZ VIANEY PAULINA</t>
  </si>
  <si>
    <t>RODRIGUEZ RODRIGUEZ JUAN MARCOS</t>
  </si>
  <si>
    <t>CAZARES CABALLERO ANGEL EDUARDO</t>
  </si>
  <si>
    <t>TORRES GRANADOS RAFAEL</t>
  </si>
  <si>
    <t>FLORES RABAGO ANDREA</t>
  </si>
  <si>
    <t>19-20299</t>
  </si>
  <si>
    <t>19-20301</t>
  </si>
  <si>
    <t>19-20295</t>
  </si>
  <si>
    <t>19-20302</t>
  </si>
  <si>
    <t>19-20305</t>
  </si>
  <si>
    <t>2DO</t>
  </si>
  <si>
    <t>19-20309</t>
  </si>
  <si>
    <t>19-20318</t>
  </si>
  <si>
    <t>19-20307</t>
  </si>
  <si>
    <t>19-20310</t>
  </si>
  <si>
    <t>19-20312</t>
  </si>
  <si>
    <t>19-20313</t>
  </si>
  <si>
    <t>19-20315</t>
  </si>
  <si>
    <t>19-20317</t>
  </si>
  <si>
    <t>19-20319</t>
  </si>
  <si>
    <t>19-20314</t>
  </si>
  <si>
    <t xml:space="preserve"> CARDENAS NUÑEZ JOSE RUBEN</t>
  </si>
  <si>
    <t xml:space="preserve"> SANCHEZ ZUÑIGA MARTHA ESTHER</t>
  </si>
  <si>
    <t>ANDRADE GALVAN FERNANDO</t>
  </si>
  <si>
    <t xml:space="preserve">DE ALBA SERRANO ROBERTO CARLOS </t>
  </si>
  <si>
    <t xml:space="preserve">HUICHAPA NAVARRO RAMON OLIVO </t>
  </si>
  <si>
    <t>LOPEZ OLAEZ JORGE LUIS</t>
  </si>
  <si>
    <t>NEGRETE NEGRETE SALVADOR</t>
  </si>
  <si>
    <t>SANCHEZ RIVERA IMER GEOVANI</t>
  </si>
  <si>
    <t>VEGA AGUILAR MAYRA GUADALUPE</t>
  </si>
  <si>
    <t>LOREDO NEGRETE DIANA FERNANDA</t>
  </si>
  <si>
    <t xml:space="preserve">VARIAS </t>
  </si>
  <si>
    <t>DEPOSITO DE         161802010224 SUC. ES Referencia Númerica:       1802010224 Autorización: 00984912</t>
  </si>
  <si>
    <t>DEPOSITO DE         161802010510 SUC. IR Referencia Númerica:       1802010510 Autorización: 00277435</t>
  </si>
  <si>
    <t>ORALIA LEON SANDOVAL                     Referencia Númerica: D INT 2010733    Autorización: 00720171</t>
  </si>
  <si>
    <t>DEPOSITO DE         160083102511 SUC. EM Referencia Númerica:       0083102511 Autorización: 00871889</t>
  </si>
  <si>
    <t>PAGO DE CURSO LILIANA PEREZ              Referencia Númerica: D INT 1906219    Autorización: 00341195</t>
  </si>
  <si>
    <t xml:space="preserve">FACTURA </t>
  </si>
  <si>
    <t>DEPOSITO DE         161802011290 SUC. PE Referencia Númerica:       1802011290 Autorización: 00327352</t>
  </si>
  <si>
    <t>Pago mayo                                Referencia Númerica: D INT 0190619    Autorización: 00232918</t>
  </si>
  <si>
    <t>DEPOSITO DE         160083102511 SUC. EM Referencia Númerica:       0083102511 Autorización: 00875300</t>
  </si>
  <si>
    <t>DEPOSITO S.B.C.     160083102511 SUC. SA Referencia Númerica:       0083102511 Autorización: 00004400</t>
  </si>
  <si>
    <t>DEPOSITO DE         160083102511 SUC. SU Referencia Númerica:       0083102511 Autorización: 00901558</t>
  </si>
  <si>
    <t>PAGO MENSUALIDAD JUNIO                   Referencia Númerica: D INT 0030619    Autorización: 00836342</t>
  </si>
  <si>
    <t>DEPOSITO DE          SUC. SALVATIERRA,GT Referencia Númerica:       0000000000 Autorización: 00951741</t>
  </si>
  <si>
    <t>DEPOSITO DE         161802012831 SUC. EM Referencia Númerica:       1802012831 Autorización: 00875495</t>
  </si>
  <si>
    <t>PAGO MES DE JUNIO EFREN MALAGON          Referencia Númerica: D INT 3213021    Autorización: 00765092</t>
  </si>
  <si>
    <t>maestria junio                           Referencia Númerica: D INT 0140619    Autorización: 00733060</t>
  </si>
  <si>
    <t>DEPOSITO DE          SUC. SUC AUT BANAME Referencia Númerica:       0000000000 Autorización: 00256591</t>
  </si>
  <si>
    <t>DEPOSITO DE         161802013674 SUC. GU Referencia Númerica:       1802013674 Autorización: 00682559</t>
  </si>
  <si>
    <t>COLEGIATURA                              Referencia Númerica: D INT 0050619    Autorización: 00450400</t>
  </si>
  <si>
    <t>JUNIO COLIAGIATURA MAESTRIA VI           Referencia Númerica: D INT 0004684    Autorización: 00627684</t>
  </si>
  <si>
    <t>161902170877                             Referencia Númerica: D INT 6525301    Autorización: 00823152</t>
  </si>
  <si>
    <t>161902170940                             Referencia Númerica: D INT 1406192    Autorización: 00456011</t>
  </si>
  <si>
    <t>PAGO MAESTRIA MES MAYO ARQ ANDREA FLORES Referencia Númerica: D INT 0070619    Autorización: 00777419</t>
  </si>
  <si>
    <t>COMPLEMENTO MAESTRIA REF 161902171051    Referencia Númerica: D INT 0110619    Autorización: 00227162</t>
  </si>
  <si>
    <t>161902169981                             Referencia Númerica: D INT 1506191    Autorización: 00105950</t>
  </si>
  <si>
    <t>Pago Junio                               Referencia Númerica: D INT 2168915    Autorización: 00208200</t>
  </si>
  <si>
    <t>DEPOSITO DE         161902169249 SUC. ZI Referencia Númerica:       1902169249 Autorización: 00138445</t>
  </si>
  <si>
    <t xml:space="preserve">DEPOSITO NO CONSIDERADO  </t>
  </si>
  <si>
    <t>161902169472                             Referencia Númerica: D INT 0306191    Autorización: 00022469</t>
  </si>
  <si>
    <t xml:space="preserve">S/F </t>
  </si>
  <si>
    <t>DEPOSITO DE         160083102511 SUC. EM Referencia Númerica:       0083102511 Autorización: 00874099</t>
  </si>
  <si>
    <t>DEPOSITO DE         161902169821 SUC. ZI Referencia Númerica:       1902169821 Autorización: 00138440</t>
  </si>
  <si>
    <t>DEPOSITO DE         161902170082 SUC. PL Referencia Númerica:       1902170082 Autorización: 00624927</t>
  </si>
  <si>
    <t>161902169535                             Referencia Númerica: D INT 0030619    Autorización: 00944458</t>
  </si>
  <si>
    <t xml:space="preserve">ROBERTO ORLANZZINI ARREGUI </t>
  </si>
  <si>
    <t>DEPOSITO DE         160083102511 SUC. TR Referencia Númerica:       0083102511 Autorización: 00317903</t>
  </si>
  <si>
    <t xml:space="preserve">SERVICIOS </t>
  </si>
  <si>
    <t>LEGISLACIÓN</t>
  </si>
  <si>
    <t xml:space="preserve">NORMATIVIDAD Y CALIDAD DE VIAS TERRESTRES </t>
  </si>
  <si>
    <t>ANALISIS MAESTRIA SEDE             MES  JUNIO</t>
  </si>
  <si>
    <t xml:space="preserve">JUNIO </t>
  </si>
  <si>
    <t>Abono por cobranza Sucursal: 302 Referencia Númerica:  Referencia Alfanúmerica: 8422588466024 Autorización: 00739151</t>
  </si>
  <si>
    <t>GUANAJUATO</t>
  </si>
  <si>
    <t>Abono Interbancario Sucursal: 519 Referencia Númerica:  Referencia Alfanúmerica: 8422588466024 Autorización: 00036976</t>
  </si>
  <si>
    <t>DEPOSITO DE         161802010510 SUC. IR Referencia Númerica:       1802010510 Autorización: 00277420</t>
  </si>
  <si>
    <t>FSDE-8933</t>
  </si>
  <si>
    <t xml:space="preserve">GUANAJUATO </t>
  </si>
  <si>
    <t>FSDE-8932</t>
  </si>
  <si>
    <t>DEPOSITO DE          SUC. SUC AUT BANAME Referencia Númerica:       0000000000 Autorización: 00848320</t>
  </si>
  <si>
    <t>FSDE-8935</t>
  </si>
  <si>
    <t>FSDE-8937</t>
  </si>
  <si>
    <t>FSDE-8934</t>
  </si>
  <si>
    <t>FSDE-8938</t>
  </si>
  <si>
    <t>FSDE-8936</t>
  </si>
  <si>
    <t>FSDE-8940</t>
  </si>
  <si>
    <t>DEPOSITO DE         161802010224 SUC. ES Referencia Númerica:       1802010224 Autorización: 00984819</t>
  </si>
  <si>
    <t>DEPOSITO DE         161802010224 SUC. ES Referencia Númerica:       1802010224 Autorización: 00984838</t>
  </si>
  <si>
    <t>PAGO TITULACION                          Referencia Númerica: D INT 2011576    Autorización: 00000407</t>
  </si>
  <si>
    <t>PAGO EXTRA                               Referencia Númerica: D INT 2011576    Autorización: 00002311</t>
  </si>
  <si>
    <t>DEPOSITO DE         160083102511 SUC. DE Referencia Númerica:       0083102511 Autorización: 00842285</t>
  </si>
  <si>
    <t>GUANAJUATIO</t>
  </si>
  <si>
    <t>161602008957 CERTIFICADO ROGELIO GARCIA  Referencia Númerica: D INT 0190619    Autorización: 00149663</t>
  </si>
  <si>
    <t>CERTIFICADO LILIANA                      Referencia Númerica: D INT 0200619    Autorización: 00410991</t>
  </si>
  <si>
    <t>DEPOSITO DE         1616020 SUC. BCA.ELE Referencia Númerica:       0001616020 Autorización: 00057752</t>
  </si>
  <si>
    <t>PAGO                                     Referencia Númerica: D INT 0240619    Autorización: 00776949</t>
  </si>
  <si>
    <t>DEPOSITO DE         160083102511 SUC. CU Referencia Númerica:       0083102511 Autorización: 00301862</t>
  </si>
  <si>
    <t>DEPOSITO DE          SUC. CUBILETE GTO 1 Referencia Númerica:       0000000000 Autorización: 00302096</t>
  </si>
  <si>
    <t>DONACION DE LIBRO                        Referencia Númerica: D INT 7504567    Autorización: 00225590</t>
  </si>
  <si>
    <t>DEPOSITO DE          SUC. CELAYA,GTO 125 Referencia Númerica:       0000000000 Autorización: 00922417</t>
  </si>
  <si>
    <t>DEPOSITO DE          SUC. GUANAJUATO,GTO Referencia Númerica:       0000000000 Autorización: 00693829</t>
  </si>
  <si>
    <t>DEPOSITO DE          SUC. CAMPES-IRAPUAT Referencia Númerica:       0000000000 Autorización: 00680485</t>
  </si>
  <si>
    <t>DEPOSITO DE          SUC. DOLORES HIDALG Referencia Númerica:       0000000000 Autorización: 00726050</t>
  </si>
  <si>
    <t>DONACION DE LIBRO                        Referencia Númerica: D INT 0002294    Autorización: 00452952</t>
  </si>
  <si>
    <t>160083102511 Gloria Elena Romero Reyes   Referencia Númerica: D INT 1600831    Autorización: 00268415</t>
  </si>
  <si>
    <t>DEPOSITO DE         160083102511 SUC. DE Referencia Númerica:       0083102511 Autorización: 00849119</t>
  </si>
  <si>
    <t>Pago de Certificado                      Referencia Númerica: D INT 3651500    Autorización: 00500809</t>
  </si>
  <si>
    <t>DONACION LIBRO SERGIO ORLANZZINI         Referencia Númerica: D INT 0250619    Autorización: 00010278</t>
  </si>
  <si>
    <t>PAGO LIBRO JAIME HERNANDEZ               Referencia Númerica: D INT 0270619    Autorización: 00262231</t>
  </si>
  <si>
    <t>12500100100350 Gloria Elena Romero Reyes Referencia Númerica: D INT 1250010    Autorización: 00269496</t>
  </si>
  <si>
    <t>DEPOSITO DE          SUC. DELTA 12500100 Referencia Númerica:       0000000000 Autorización: 00848841</t>
  </si>
  <si>
    <t>DONACION DE LIBRO ING MARYLU MILLAN NIEV Referencia Númerica: D INT 1250010    Autorización: 00445894</t>
  </si>
  <si>
    <t>Donacion de libro                        Referencia Númerica: D INT 3568700    Autorización: 00501972</t>
  </si>
  <si>
    <t>REF ALUMNO 161602008957 TITULO MAESTRIA  Referencia Númerica: D INT 0280619    Autorización: 00232319</t>
  </si>
  <si>
    <t>REF ALUMNO 161602008957 DONACION LIBRO   Referencia Númerica: D INT 0280619    Autorización: 00231041</t>
  </si>
  <si>
    <t>TOTAL</t>
  </si>
  <si>
    <t>MVIB-6</t>
  </si>
  <si>
    <t xml:space="preserve">GUERRERRO BERMUDEZ NORMA </t>
  </si>
  <si>
    <t>MGP-5</t>
  </si>
  <si>
    <t xml:space="preserve">ROMERO REYES GLORIA </t>
  </si>
  <si>
    <t>MCVT-1</t>
  </si>
  <si>
    <t xml:space="preserve">ROGRLIO GARCIA HERNANDEZ </t>
  </si>
  <si>
    <t xml:space="preserve">PEREZ MARES LOURDES LILIANA </t>
  </si>
  <si>
    <t xml:space="preserve">VEGA MARTINEZ VIVIANA MARGOT </t>
  </si>
  <si>
    <t xml:space="preserve">CHAVEZ HUERTA ALBERTO </t>
  </si>
  <si>
    <t xml:space="preserve"> </t>
  </si>
  <si>
    <t>MCVT-3</t>
  </si>
  <si>
    <t xml:space="preserve">HERNANDEZ ESPINOZA JUAN CARLOS </t>
  </si>
  <si>
    <t xml:space="preserve">GARCIA HERNANEZ ROGELIO </t>
  </si>
  <si>
    <t>MAC-7</t>
  </si>
  <si>
    <t>MILLAN NIEVES  MARILU</t>
  </si>
  <si>
    <t xml:space="preserve">GARCIA ESPINOZA ESTEBAN EDUARDO </t>
  </si>
  <si>
    <t>MAC-10</t>
  </si>
  <si>
    <t xml:space="preserve">BAEZA CALDERON RICARDO </t>
  </si>
  <si>
    <t xml:space="preserve">GARCIA RANGEL JOSE ANTONIO </t>
  </si>
  <si>
    <t xml:space="preserve">BARBA AGUILERA ULISES </t>
  </si>
  <si>
    <t xml:space="preserve">HERNANDEZ ANDRADE JAIME </t>
  </si>
  <si>
    <t>MCVT-2</t>
  </si>
  <si>
    <t xml:space="preserve">IBARRA SEGURA JUAN EDGARDO </t>
  </si>
  <si>
    <t xml:space="preserve">GARCIA AGUILERA CLAUDIO </t>
  </si>
  <si>
    <t xml:space="preserve">ORLANZZINI ARREGUIN SERGIO </t>
  </si>
  <si>
    <t>MAC-11</t>
  </si>
  <si>
    <t xml:space="preserve">MORENO JASSO EDUARDO </t>
  </si>
  <si>
    <t>ROA PADILLA SAULO</t>
  </si>
  <si>
    <t>MAC-9</t>
  </si>
  <si>
    <t xml:space="preserve">CERVANTES MORALES LAURA PEREGRINA </t>
  </si>
  <si>
    <t xml:space="preserve">DURAN LARA VALDEMAR </t>
  </si>
  <si>
    <t xml:space="preserve">ARROYO GONZALKEZ JUAN CARLOS </t>
  </si>
  <si>
    <t xml:space="preserve">PABLO ANTONIO LONA NUÑEZ </t>
  </si>
  <si>
    <t xml:space="preserve">SAULO ROA PADILLA </t>
  </si>
  <si>
    <t xml:space="preserve">GUERRERO BERMUDEZ NORMA ELIZABETH </t>
  </si>
  <si>
    <t xml:space="preserve">ARROYO GONZALEZ JUAN CARLOS </t>
  </si>
  <si>
    <t xml:space="preserve">ROGELIO GARCIA HERNANDEZ </t>
  </si>
  <si>
    <t xml:space="preserve">TOTAL ITC  </t>
  </si>
  <si>
    <t xml:space="preserve">TOTAL DELEGACIÓN CMIC </t>
  </si>
  <si>
    <t>DANIEL CIMENTAL BARRON</t>
  </si>
  <si>
    <t>JOSE LUIS TORRES GONZALEZ</t>
  </si>
  <si>
    <t>SALOME LOPEZ VAZQUEZ</t>
  </si>
  <si>
    <t>GERARDO ANTONIO ORTIZ PARAMO</t>
  </si>
  <si>
    <t>GRACIELA SAMAYOA PEÑA</t>
  </si>
  <si>
    <t>RICARDO BAEZA CALDERON</t>
  </si>
  <si>
    <t>EDUARDO MORENO JASSO</t>
  </si>
  <si>
    <t>HECTOR FLORES SANCHEZ</t>
  </si>
  <si>
    <t>INDALECIO GARCIA RIOS</t>
  </si>
  <si>
    <t>JOEL RODRIGUEZ ORTEGA</t>
  </si>
  <si>
    <t>MARGARITA PEREZ CABRERA</t>
  </si>
  <si>
    <t>SAULO ROA PADILLA</t>
  </si>
  <si>
    <t>PABLO ANTONIO LONA NUÑEZ</t>
  </si>
  <si>
    <t>ULISES BARBA AGUILERA</t>
  </si>
  <si>
    <t>ADRIANA RIVAS BADILLO</t>
  </si>
  <si>
    <t>MARYLU MILLAN NIEVES</t>
  </si>
  <si>
    <t>BEATRIZ MONROY GARCIAS</t>
  </si>
  <si>
    <t>RAQUEL GOMEZ GUZMAN</t>
  </si>
  <si>
    <t>CARLOS EDUARDO MARTINEZ PEREZ</t>
  </si>
  <si>
    <t>MARIA EDITH DEL ROCIO RAMOS HERRERA</t>
  </si>
  <si>
    <t>ALVARO CRUZ SANCHEZ</t>
  </si>
  <si>
    <t>ALEJANDRO ZUÑIGA RAMOS</t>
  </si>
  <si>
    <t>ADALBERT GEORG LEHMANN BUESCH</t>
  </si>
  <si>
    <t>JUAN EDGARDO IBARRA SEGURA</t>
  </si>
  <si>
    <t>OCTAVIO MANUEL OLIVA ALBA</t>
  </si>
  <si>
    <t>OMAR DARIO RIVERA SOTO</t>
  </si>
  <si>
    <t>CLAUDIO ALEJANDRO GARCIA AGUILERA</t>
  </si>
  <si>
    <t>FLORENTINO LUNA VILLEGAS</t>
  </si>
  <si>
    <t>SALVADOR YEBRA MARTINEZ</t>
  </si>
  <si>
    <t>MARIO GONZALEZ JUAREZ</t>
  </si>
  <si>
    <t>JOSE MANUEL SANCHEZ HERNANDEZ</t>
  </si>
  <si>
    <t>DENNISE JIMENEZ ROJAS</t>
  </si>
  <si>
    <t>EVANGELINA BARRIOS PEREZ</t>
  </si>
  <si>
    <t>JUAN CARLOS FLORES SANCHEZ</t>
  </si>
  <si>
    <t>JUANA DOLORES JARAMILLO OLMOS</t>
  </si>
  <si>
    <t>JOEL ARREDONDO DELGADO</t>
  </si>
  <si>
    <t>MIGUEL ANGEL CERVANTES VAZQUEZ</t>
  </si>
  <si>
    <t>ERICK DIONISIO BARRERA GUEVARA</t>
  </si>
  <si>
    <t>JOEL HUMBERTO AGUILAR GUTIERREZ</t>
  </si>
  <si>
    <t>EDUARDO RODRIGUEZ RAMIREZ</t>
  </si>
  <si>
    <t>ANTONIO JIMENEZ ZAVALA</t>
  </si>
  <si>
    <t>FRANCISCO ALVAREZ FUENTES</t>
  </si>
  <si>
    <t>MAGDALENA RODRIGUEZ SOLORZANO</t>
  </si>
  <si>
    <t>LUIS RODRIGO FUENTES URTAZA</t>
  </si>
  <si>
    <t>ISAAC SANCHEZ MAGDALENO</t>
  </si>
  <si>
    <t>GERARDO JUAREZ PADILLA</t>
  </si>
  <si>
    <t>CHRISTIAN IVETTE HERNANDEZ GUTIERREZ</t>
  </si>
  <si>
    <t>KARINA GONZALEZ CABRERA</t>
  </si>
  <si>
    <t>JESUS SALVADOR CHAGOYA GARNICA</t>
  </si>
  <si>
    <t>JUAN PEDRO HERNANDEZ GARCIA</t>
  </si>
  <si>
    <t>CARLOS GUTIERREZ DUARTE</t>
  </si>
  <si>
    <t>JUAN EVARISTO JAIME HERNANDEZ</t>
  </si>
  <si>
    <t>FERNANDO MUÑOZ MENDEZ</t>
  </si>
  <si>
    <t>SALVADOR QUEVEDO HERNANDEZ</t>
  </si>
  <si>
    <t>FELIPE DE JESUS MUJICA VILLEGAS</t>
  </si>
  <si>
    <t>GERMAN ALVAREZ PEREZ</t>
  </si>
  <si>
    <t>ANTONIO SILVA TAVERA</t>
  </si>
  <si>
    <t>ISRAEL ALEJANDRO LOPEZ GONZALEZ</t>
  </si>
  <si>
    <t>MARIA GUADALUPE CEDEÑO SANCHEZ</t>
  </si>
  <si>
    <t>PAOLA MARGARITA BAZUA GALINDO</t>
  </si>
  <si>
    <t>INGRID ILEANA RAMIREZ SANTANA</t>
  </si>
  <si>
    <t>FEDERICO JAVIER TENOPALA HERNANDEZ</t>
  </si>
  <si>
    <t>RODRIGO SILVA MUÑOZ</t>
  </si>
  <si>
    <t>ROQUE JUAN CARLOS ARROYO GONZALEZ</t>
  </si>
  <si>
    <t>MARIANA GUADALUPE MORENO ALBA</t>
  </si>
  <si>
    <t>MOISES ANTONIO NIETO PASCALIS</t>
  </si>
  <si>
    <t>JOSE ANTONIO GARCIA RANGEL</t>
  </si>
  <si>
    <t>LAURA PEREGRINA CERVANTES MORALES</t>
  </si>
  <si>
    <t>JAIME HERNANDEZ ANDRADE</t>
  </si>
  <si>
    <t>GABRIEL IBARRA DIAZ</t>
  </si>
  <si>
    <t>ESTEBAN EDUARDO GARCIA ESPINOZA</t>
  </si>
  <si>
    <t>FRANCISCO MANUEL PADILLA ALMANZA</t>
  </si>
  <si>
    <t>VALDEMAR DURAN LARA</t>
  </si>
  <si>
    <t>SERGIO ORLANZZINI ARREGUIN</t>
  </si>
  <si>
    <t>APOLONIO LAZARINI MENDOZA</t>
  </si>
  <si>
    <t>EFRAIN MOLINA MARAÑON</t>
  </si>
  <si>
    <t>JUAN CARLOS HERNANDEZ ESPINOZA</t>
  </si>
  <si>
    <t>RAUL GARCIA TINOCO</t>
  </si>
  <si>
    <t>LUIS CAMILO ANGUIANO GUTIERREZ</t>
  </si>
  <si>
    <t>JUANA BEATRIZ RODRIGUEZ MORALES</t>
  </si>
  <si>
    <t>JUAN JOSE LOPEZ GONZALEZ</t>
  </si>
  <si>
    <t>JOSE HUMBERTO CORRALES MESTAS</t>
  </si>
  <si>
    <t>FRANCISCO JAVIER CARDONA ALVARADO</t>
  </si>
  <si>
    <t>BRENDA MARIA GARCIA GONZALEZ</t>
  </si>
  <si>
    <t>HECTOR MIRANDA MARTINEZ</t>
  </si>
  <si>
    <t>OSVALDO LOPEZ OROZCO</t>
  </si>
  <si>
    <t>MARIA GUADALUPE MURGUIA QUIROZ</t>
  </si>
  <si>
    <t>ALFREDO HERNANDEZ TELLEZ</t>
  </si>
  <si>
    <t>JORGE GARCIA RIOS</t>
  </si>
  <si>
    <t>HECTOR RENE SAN ELIAS PEÑA</t>
  </si>
  <si>
    <t>VICENTE FELIPE CAZARES RODRIGUEZ</t>
  </si>
  <si>
    <t>PAGO NO CONSIDERADO EN CONCILIACION SE ANEXA FICHA</t>
  </si>
  <si>
    <t>DEPOSITO</t>
  </si>
  <si>
    <t>IMPORTE</t>
  </si>
  <si>
    <t>FACTURA</t>
  </si>
  <si>
    <t>DEL</t>
  </si>
  <si>
    <t xml:space="preserve">SERV </t>
  </si>
  <si>
    <t>TOTAL GENERAL DELEGACIÓN</t>
  </si>
  <si>
    <t>18-20100</t>
  </si>
  <si>
    <t>CABRERA PEREZ JOSE</t>
  </si>
  <si>
    <t>-</t>
  </si>
  <si>
    <t>18-20115</t>
  </si>
  <si>
    <t>VEGA MARTINEZ VIVIANA MORGOT</t>
  </si>
  <si>
    <t>19-20311</t>
  </si>
  <si>
    <t>ESTRADA SALAS JORGE HUGO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</si>
</sst>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"/>
    <numFmt numFmtId="165" formatCode="#,##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"/>
      <family val="2"/>
    </font>
    <font>
      <b/>
      <sz val="7"/>
      <color rgb="FFFF0000"/>
      <name val="Arial Unicode MS"/>
      <family val="2"/>
    </font>
    <font>
      <sz val="8"/>
      <name val="Arial Unicode MS"/>
      <family val="2"/>
    </font>
    <font>
      <b/>
      <sz val="11"/>
      <color rgb="FFFF0000"/>
      <name val="Calibri"/>
      <family val="2"/>
      <scheme val="minor"/>
    </font>
    <font>
      <sz val="9"/>
      <color theme="1"/>
      <name val="Arial Unicode MS"/>
      <family val="2"/>
    </font>
    <font>
      <b/>
      <sz val="11"/>
      <name val="Arial Unicode MS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</cellStyleXfs>
  <cellXfs count="78">
    <xf numFmtId="0" fontId="0" fillId="0" borderId="0" xfId="0"/>
    <xf numFmtId="0" fontId="0" fillId="0" borderId="2" xfId="0" applyBorder="1"/>
    <xf numFmtId="0" fontId="1" fillId="0" borderId="0" xfId="0" applyFont="1"/>
    <xf numFmtId="0" fontId="1" fillId="2" borderId="3" xfId="0" applyFont="1" applyFill="1" applyBorder="1" applyAlignment="1">
      <alignment wrapText="1"/>
    </xf>
    <xf numFmtId="14" fontId="1" fillId="0" borderId="0" xfId="0" applyNumberFormat="1" applyFont="1"/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0" fillId="0" borderId="2" xfId="0" applyNumberFormat="1" applyBorder="1"/>
    <xf numFmtId="17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5" fillId="0" borderId="0" xfId="17" applyNumberFormat="1" applyFont="1"/>
    <xf numFmtId="0" fontId="7" fillId="0" borderId="0" xfId="0" applyFont="1" applyAlignment="1">
      <alignment horizontal="right"/>
    </xf>
    <xf numFmtId="14" fontId="7" fillId="0" borderId="0" xfId="0" applyNumberFormat="1" applyFont="1"/>
    <xf numFmtId="0" fontId="1" fillId="2" borderId="4" xfId="0" applyFont="1" applyFill="1" applyBorder="1" applyAlignment="1">
      <alignment horizontal="center" vertical="center"/>
    </xf>
    <xf numFmtId="4" fontId="8" fillId="0" borderId="2" xfId="0" applyNumberFormat="1" applyFont="1" applyFill="1" applyBorder="1"/>
    <xf numFmtId="9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9" fillId="0" borderId="0" xfId="17" applyFont="1" applyAlignment="1">
      <alignment horizontal="right"/>
    </xf>
    <xf numFmtId="49" fontId="6" fillId="0" borderId="0" xfId="17" applyNumberFormat="1" applyFont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vertical="top"/>
    </xf>
    <xf numFmtId="4" fontId="8" fillId="0" borderId="0" xfId="0" applyNumberFormat="1" applyFont="1" applyFill="1" applyBorder="1"/>
    <xf numFmtId="9" fontId="0" fillId="0" borderId="6" xfId="0" applyNumberFormat="1" applyBorder="1" applyAlignment="1">
      <alignment horizontal="center"/>
    </xf>
    <xf numFmtId="14" fontId="8" fillId="0" borderId="2" xfId="0" applyNumberFormat="1" applyFont="1" applyFill="1" applyBorder="1"/>
    <xf numFmtId="0" fontId="0" fillId="0" borderId="0" xfId="0" applyFill="1"/>
    <xf numFmtId="0" fontId="1" fillId="2" borderId="7" xfId="0" applyFont="1" applyFill="1" applyBorder="1" applyAlignment="1">
      <alignment horizontal="center" vertical="center"/>
    </xf>
    <xf numFmtId="164" fontId="11" fillId="0" borderId="2" xfId="110" applyNumberFormat="1" applyFont="1" applyBorder="1"/>
    <xf numFmtId="164" fontId="11" fillId="0" borderId="2" xfId="110" applyNumberFormat="1" applyFont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14" fontId="8" fillId="0" borderId="0" xfId="0" applyNumberFormat="1" applyFont="1" applyFill="1" applyBorder="1"/>
    <xf numFmtId="164" fontId="11" fillId="0" borderId="0" xfId="110" applyNumberFormat="1" applyFont="1" applyBorder="1"/>
    <xf numFmtId="0" fontId="15" fillId="0" borderId="2" xfId="0" applyFont="1" applyBorder="1" applyAlignment="1">
      <alignment vertical="center" wrapText="1"/>
    </xf>
    <xf numFmtId="164" fontId="14" fillId="0" borderId="2" xfId="110" applyNumberFormat="1" applyFont="1" applyBorder="1" applyAlignment="1">
      <alignment horizontal="center" vertical="center"/>
    </xf>
    <xf numFmtId="164" fontId="14" fillId="0" borderId="2" xfId="110" applyNumberFormat="1" applyFont="1" applyBorder="1" applyAlignment="1">
      <alignment horizontal="center"/>
    </xf>
    <xf numFmtId="4" fontId="0" fillId="0" borderId="5" xfId="0" applyNumberFormat="1" applyBorder="1"/>
    <xf numFmtId="4" fontId="0" fillId="0" borderId="0" xfId="0" applyNumberFormat="1" applyBorder="1"/>
    <xf numFmtId="0" fontId="0" fillId="0" borderId="2" xfId="0" applyFill="1" applyBorder="1"/>
    <xf numFmtId="0" fontId="0" fillId="0" borderId="6" xfId="0" applyFill="1" applyBorder="1"/>
    <xf numFmtId="0" fontId="0" fillId="0" borderId="6" xfId="0" applyBorder="1"/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right"/>
    </xf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44" fontId="0" fillId="0" borderId="0" xfId="0" applyNumberFormat="1" applyFill="1" applyBorder="1"/>
    <xf numFmtId="0" fontId="0" fillId="0" borderId="0" xfId="0" applyFill="1" applyBorder="1"/>
    <xf numFmtId="14" fontId="0" fillId="3" borderId="0" xfId="0" applyNumberFormat="1" applyFill="1"/>
    <xf numFmtId="0" fontId="0" fillId="3" borderId="0" xfId="0" applyFill="1"/>
    <xf numFmtId="4" fontId="0" fillId="3" borderId="0" xfId="0" applyNumberFormat="1" applyFill="1"/>
    <xf numFmtId="14" fontId="0" fillId="2" borderId="0" xfId="0" applyNumberFormat="1" applyFont="1" applyFill="1"/>
    <xf numFmtId="0" fontId="0" fillId="2" borderId="0" xfId="0" applyFont="1" applyFill="1"/>
    <xf numFmtId="4" fontId="0" fillId="2" borderId="0" xfId="0" applyNumberFormat="1" applyFont="1" applyFill="1"/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4" fontId="8" fillId="0" borderId="8" xfId="0" applyNumberFormat="1" applyFont="1" applyFill="1" applyBorder="1"/>
    <xf numFmtId="14" fontId="0" fillId="4" borderId="0" xfId="0" applyNumberFormat="1" applyFill="1"/>
    <xf numFmtId="0" fontId="0" fillId="4" borderId="0" xfId="0" applyFill="1"/>
    <xf numFmtId="4" fontId="0" fillId="4" borderId="0" xfId="0" applyNumberFormat="1" applyFill="1"/>
    <xf numFmtId="0" fontId="0" fillId="4" borderId="2" xfId="0" applyFill="1" applyBorder="1"/>
    <xf numFmtId="164" fontId="14" fillId="4" borderId="2" xfId="11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9" fontId="0" fillId="4" borderId="6" xfId="0" applyNumberFormat="1" applyFill="1" applyBorder="1" applyAlignment="1">
      <alignment horizontal="center"/>
    </xf>
    <xf numFmtId="4" fontId="8" fillId="4" borderId="2" xfId="0" applyNumberFormat="1" applyFont="1" applyFill="1" applyBorder="1"/>
    <xf numFmtId="14" fontId="8" fillId="4" borderId="2" xfId="0" applyNumberFormat="1" applyFont="1" applyFill="1" applyBorder="1"/>
    <xf numFmtId="0" fontId="8" fillId="4" borderId="2" xfId="0" applyFont="1" applyFill="1" applyBorder="1" applyAlignment="1">
      <alignment vertical="top"/>
    </xf>
    <xf numFmtId="14" fontId="0" fillId="4" borderId="2" xfId="0" applyNumberFormat="1" applyFill="1" applyBorder="1"/>
    <xf numFmtId="165" fontId="0" fillId="0" borderId="0" xfId="0" applyNumberFormat="1"/>
    <xf numFmtId="17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Normal" xfId="0" builtinId="0"/>
    <cellStyle name="Normal 2" xfId="110"/>
    <cellStyle name="Normal 3" xfId="1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9"/>
  <sheetViews>
    <sheetView topLeftCell="A7" workbookViewId="0">
      <selection activeCell="G22" sqref="G22"/>
    </sheetView>
  </sheetViews>
  <sheetFormatPr baseColWidth="10" defaultRowHeight="14.5"/>
  <cols>
    <col min="1" max="1" width="14.7265625" customWidth="1"/>
    <col min="3" max="3" width="47.26953125" customWidth="1"/>
    <col min="4" max="4" width="20.7265625" customWidth="1"/>
    <col min="5" max="5" width="17.7265625" customWidth="1"/>
    <col min="6" max="6" width="14.1796875" customWidth="1"/>
    <col min="9" max="9" width="99" customWidth="1"/>
  </cols>
  <sheetData>
    <row r="2" spans="1:10">
      <c r="C2" s="2" t="s">
        <v>4</v>
      </c>
      <c r="D2" s="2"/>
      <c r="E2" s="2"/>
    </row>
    <row r="3" spans="1:10">
      <c r="B3" s="2" t="s">
        <v>3</v>
      </c>
      <c r="C3" s="19">
        <v>43669</v>
      </c>
      <c r="D3" s="4"/>
      <c r="E3" s="4"/>
    </row>
    <row r="4" spans="1:10">
      <c r="B4" s="2" t="s">
        <v>8</v>
      </c>
      <c r="C4" s="18" t="s">
        <v>26</v>
      </c>
      <c r="D4" s="2"/>
      <c r="E4" s="2"/>
    </row>
    <row r="5" spans="1:10">
      <c r="B5" s="2" t="s">
        <v>12</v>
      </c>
      <c r="C5" s="18" t="s">
        <v>27</v>
      </c>
      <c r="D5" s="2"/>
      <c r="E5" s="2"/>
    </row>
    <row r="6" spans="1:10" ht="15" thickBot="1">
      <c r="B6" s="2" t="s">
        <v>9</v>
      </c>
      <c r="C6" s="18">
        <v>14</v>
      </c>
      <c r="D6" s="2"/>
      <c r="E6" s="2"/>
    </row>
    <row r="7" spans="1:10" ht="29">
      <c r="A7" s="11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9" t="s">
        <v>13</v>
      </c>
      <c r="G7" s="9" t="s">
        <v>3</v>
      </c>
      <c r="H7" s="10" t="s">
        <v>2</v>
      </c>
      <c r="I7" s="34" t="s">
        <v>29</v>
      </c>
      <c r="J7" s="10" t="s">
        <v>103</v>
      </c>
    </row>
    <row r="8" spans="1:10" ht="15.5">
      <c r="A8" s="5">
        <v>2</v>
      </c>
      <c r="B8" s="36" t="s">
        <v>320</v>
      </c>
      <c r="C8" s="35" t="s">
        <v>321</v>
      </c>
      <c r="D8" s="5" t="s">
        <v>28</v>
      </c>
      <c r="E8" s="22">
        <v>0</v>
      </c>
      <c r="F8" s="76" t="s">
        <v>322</v>
      </c>
      <c r="G8" s="76" t="s">
        <v>322</v>
      </c>
      <c r="H8" s="21">
        <v>14765</v>
      </c>
      <c r="I8" s="8"/>
    </row>
    <row r="9" spans="1:10" ht="15.5">
      <c r="A9" s="5">
        <v>3</v>
      </c>
      <c r="B9" s="36" t="s">
        <v>30</v>
      </c>
      <c r="C9" s="35" t="s">
        <v>45</v>
      </c>
      <c r="D9" s="5" t="s">
        <v>28</v>
      </c>
      <c r="E9" s="22">
        <v>0</v>
      </c>
      <c r="F9" s="21">
        <v>3243</v>
      </c>
      <c r="G9" s="8">
        <v>43621</v>
      </c>
      <c r="H9" s="21">
        <v>0</v>
      </c>
      <c r="I9" s="46" t="s">
        <v>98</v>
      </c>
      <c r="J9" s="1">
        <v>9047</v>
      </c>
    </row>
    <row r="10" spans="1:10" ht="15.5">
      <c r="A10" s="5">
        <v>5</v>
      </c>
      <c r="B10" s="36" t="s">
        <v>31</v>
      </c>
      <c r="C10" s="35" t="s">
        <v>46</v>
      </c>
      <c r="D10" s="5" t="s">
        <v>28</v>
      </c>
      <c r="E10" s="22">
        <v>0</v>
      </c>
      <c r="F10" s="21">
        <v>4494</v>
      </c>
      <c r="G10" s="8">
        <v>43619</v>
      </c>
      <c r="H10" s="21">
        <v>0</v>
      </c>
      <c r="I10" s="46" t="s">
        <v>99</v>
      </c>
      <c r="J10" s="1">
        <v>8932</v>
      </c>
    </row>
    <row r="11" spans="1:10" ht="15.5">
      <c r="A11" s="5">
        <v>7</v>
      </c>
      <c r="B11" s="36" t="s">
        <v>34</v>
      </c>
      <c r="C11" s="35" t="s">
        <v>47</v>
      </c>
      <c r="D11" s="5" t="s">
        <v>28</v>
      </c>
      <c r="E11" s="22">
        <v>0</v>
      </c>
      <c r="F11" s="21">
        <v>3243</v>
      </c>
      <c r="G11" s="8">
        <v>43619</v>
      </c>
      <c r="H11" s="21">
        <v>0</v>
      </c>
      <c r="I11" t="s">
        <v>100</v>
      </c>
      <c r="J11" s="1">
        <v>9305</v>
      </c>
    </row>
    <row r="12" spans="1:10" ht="15.5">
      <c r="A12" s="5">
        <v>10</v>
      </c>
      <c r="B12" s="36" t="s">
        <v>35</v>
      </c>
      <c r="C12" s="35" t="s">
        <v>48</v>
      </c>
      <c r="D12" s="5" t="s">
        <v>28</v>
      </c>
      <c r="E12" s="22">
        <v>0</v>
      </c>
      <c r="F12" s="21">
        <v>5052.5</v>
      </c>
      <c r="G12" s="8">
        <v>43620</v>
      </c>
      <c r="H12" s="21">
        <v>0</v>
      </c>
      <c r="I12" s="46" t="s">
        <v>101</v>
      </c>
      <c r="J12" s="1">
        <v>8940</v>
      </c>
    </row>
    <row r="13" spans="1:10" s="33" customFormat="1" ht="15.5">
      <c r="A13" s="5">
        <v>11</v>
      </c>
      <c r="B13" s="36" t="s">
        <v>52</v>
      </c>
      <c r="C13" s="35" t="s">
        <v>49</v>
      </c>
      <c r="D13" s="5" t="s">
        <v>28</v>
      </c>
      <c r="E13" s="22">
        <v>0</v>
      </c>
      <c r="F13" s="21">
        <v>11317.5</v>
      </c>
      <c r="G13" s="8">
        <v>43635</v>
      </c>
      <c r="H13" s="21">
        <v>0</v>
      </c>
      <c r="I13" s="47" t="s">
        <v>102</v>
      </c>
      <c r="J13" s="45">
        <v>9334</v>
      </c>
    </row>
    <row r="14" spans="1:10" s="33" customFormat="1" ht="15.5">
      <c r="A14" s="5">
        <v>12</v>
      </c>
      <c r="B14" s="36" t="s">
        <v>36</v>
      </c>
      <c r="C14" s="35" t="s">
        <v>50</v>
      </c>
      <c r="D14" s="5" t="s">
        <v>28</v>
      </c>
      <c r="E14" s="22">
        <v>0</v>
      </c>
      <c r="F14" s="21">
        <v>3214</v>
      </c>
      <c r="G14" s="8">
        <v>43627</v>
      </c>
      <c r="H14" s="21">
        <v>0</v>
      </c>
      <c r="I14" s="1" t="s">
        <v>104</v>
      </c>
      <c r="J14" s="45">
        <v>9049</v>
      </c>
    </row>
    <row r="15" spans="1:10" s="33" customFormat="1" ht="15.5">
      <c r="A15" s="5">
        <v>13</v>
      </c>
      <c r="B15" s="36" t="s">
        <v>53</v>
      </c>
      <c r="C15" s="35" t="s">
        <v>51</v>
      </c>
      <c r="D15" s="5" t="s">
        <v>28</v>
      </c>
      <c r="E15" s="22">
        <v>0</v>
      </c>
      <c r="F15" s="21">
        <v>3386</v>
      </c>
      <c r="G15" s="8">
        <v>43635</v>
      </c>
      <c r="H15" s="21">
        <v>0</v>
      </c>
      <c r="I15" s="1" t="s">
        <v>105</v>
      </c>
      <c r="J15" s="45">
        <v>9214</v>
      </c>
    </row>
    <row r="16" spans="1:10" s="33" customFormat="1" ht="15.5">
      <c r="A16" s="5">
        <v>14</v>
      </c>
      <c r="B16" s="36" t="s">
        <v>323</v>
      </c>
      <c r="C16" s="35" t="s">
        <v>324</v>
      </c>
      <c r="D16" s="5" t="s">
        <v>28</v>
      </c>
      <c r="E16" s="22">
        <v>0</v>
      </c>
      <c r="F16" s="76" t="s">
        <v>322</v>
      </c>
      <c r="G16" s="76" t="s">
        <v>322</v>
      </c>
      <c r="H16" s="21">
        <v>6062.5</v>
      </c>
      <c r="I16" s="1"/>
      <c r="J16" s="45"/>
    </row>
    <row r="17" spans="1:9" ht="15" thickBot="1">
      <c r="A17" s="23"/>
      <c r="B17" s="24"/>
      <c r="C17" s="24"/>
      <c r="D17" s="23"/>
      <c r="E17" s="23" t="s">
        <v>24</v>
      </c>
      <c r="F17" s="43">
        <f>SUM(F9:F15)</f>
        <v>33950</v>
      </c>
      <c r="G17" s="25"/>
      <c r="H17" s="25"/>
      <c r="I17" s="25"/>
    </row>
    <row r="18" spans="1:9" ht="15" thickTop="1"/>
    <row r="19" spans="1:9">
      <c r="B19" s="2" t="s">
        <v>11</v>
      </c>
      <c r="C19" s="2"/>
      <c r="D19" s="2" t="s">
        <v>10</v>
      </c>
      <c r="E19" s="2"/>
    </row>
  </sheetData>
  <pageMargins left="0.7" right="0.7" top="0.75" bottom="0.75" header="0.3" footer="0.3"/>
  <pageSetup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opLeftCell="A4" workbookViewId="0">
      <selection activeCell="F9" sqref="F9"/>
    </sheetView>
  </sheetViews>
  <sheetFormatPr baseColWidth="10" defaultRowHeight="14.5"/>
  <cols>
    <col min="1" max="1" width="14.7265625" customWidth="1"/>
    <col min="3" max="3" width="43.1796875" customWidth="1"/>
    <col min="4" max="4" width="20.7265625" customWidth="1"/>
    <col min="5" max="5" width="17.7265625" customWidth="1"/>
    <col min="6" max="6" width="14.1796875" customWidth="1"/>
    <col min="9" max="9" width="99" customWidth="1"/>
  </cols>
  <sheetData>
    <row r="2" spans="1:10">
      <c r="C2" s="2" t="s">
        <v>4</v>
      </c>
      <c r="D2" s="2"/>
      <c r="E2" s="2"/>
    </row>
    <row r="3" spans="1:10">
      <c r="B3" s="2" t="s">
        <v>3</v>
      </c>
      <c r="C3" s="19">
        <v>43669</v>
      </c>
      <c r="D3" s="4"/>
      <c r="E3" s="4"/>
    </row>
    <row r="4" spans="1:10">
      <c r="B4" s="2" t="s">
        <v>8</v>
      </c>
      <c r="C4" s="18" t="s">
        <v>37</v>
      </c>
      <c r="D4" s="2"/>
      <c r="E4" s="2"/>
    </row>
    <row r="5" spans="1:10">
      <c r="B5" s="2" t="s">
        <v>12</v>
      </c>
      <c r="C5" s="18" t="s">
        <v>27</v>
      </c>
      <c r="D5" s="2"/>
      <c r="E5" s="2"/>
    </row>
    <row r="6" spans="1:10" ht="15" thickBot="1">
      <c r="B6" s="2" t="s">
        <v>9</v>
      </c>
      <c r="C6" s="18">
        <v>18</v>
      </c>
      <c r="D6" s="2"/>
      <c r="E6" s="2"/>
    </row>
    <row r="7" spans="1:10" ht="29">
      <c r="A7" s="11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9" t="s">
        <v>13</v>
      </c>
      <c r="G7" s="9" t="s">
        <v>3</v>
      </c>
      <c r="H7" s="10" t="s">
        <v>2</v>
      </c>
      <c r="I7" s="20" t="s">
        <v>29</v>
      </c>
      <c r="J7" s="10" t="s">
        <v>103</v>
      </c>
    </row>
    <row r="8" spans="1:10" ht="15.5">
      <c r="A8" s="5">
        <v>2</v>
      </c>
      <c r="B8" s="36" t="s">
        <v>64</v>
      </c>
      <c r="C8" s="35" t="s">
        <v>54</v>
      </c>
      <c r="D8" s="5" t="s">
        <v>28</v>
      </c>
      <c r="E8" s="31">
        <v>0</v>
      </c>
      <c r="F8" s="21">
        <v>3600</v>
      </c>
      <c r="G8" s="32">
        <v>43621</v>
      </c>
      <c r="H8" s="21">
        <v>0</v>
      </c>
      <c r="I8" t="s">
        <v>108</v>
      </c>
      <c r="J8" s="1">
        <v>8974</v>
      </c>
    </row>
    <row r="9" spans="1:10" ht="15.5">
      <c r="A9" s="5"/>
      <c r="B9" s="36"/>
      <c r="C9" s="35" t="s">
        <v>54</v>
      </c>
      <c r="D9" s="5" t="s">
        <v>28</v>
      </c>
      <c r="E9" s="31">
        <v>0</v>
      </c>
      <c r="F9" s="21">
        <v>4152</v>
      </c>
      <c r="G9" s="32">
        <v>43630</v>
      </c>
      <c r="H9" s="21">
        <v>0</v>
      </c>
      <c r="I9" s="1" t="s">
        <v>106</v>
      </c>
      <c r="J9" s="1">
        <v>9075</v>
      </c>
    </row>
    <row r="10" spans="1:10" ht="15.5">
      <c r="A10" s="5">
        <v>3</v>
      </c>
      <c r="B10" s="36" t="s">
        <v>44</v>
      </c>
      <c r="C10" s="35" t="s">
        <v>55</v>
      </c>
      <c r="D10" s="5" t="s">
        <v>28</v>
      </c>
      <c r="E10" s="31">
        <v>0</v>
      </c>
      <c r="F10" s="21">
        <v>3600</v>
      </c>
      <c r="G10" s="32">
        <v>43643</v>
      </c>
      <c r="H10" s="21">
        <v>0</v>
      </c>
      <c r="I10" s="1" t="s">
        <v>107</v>
      </c>
      <c r="J10" s="1">
        <v>9893</v>
      </c>
    </row>
    <row r="11" spans="1:10" ht="15.5">
      <c r="A11" s="5">
        <v>4</v>
      </c>
      <c r="B11" s="36" t="s">
        <v>38</v>
      </c>
      <c r="C11" s="35" t="s">
        <v>56</v>
      </c>
      <c r="D11" s="5" t="s">
        <v>28</v>
      </c>
      <c r="E11" s="31">
        <v>0</v>
      </c>
      <c r="F11" s="21">
        <v>3243</v>
      </c>
      <c r="G11" s="38">
        <v>43619</v>
      </c>
      <c r="H11" s="21">
        <v>0</v>
      </c>
      <c r="I11" t="s">
        <v>109</v>
      </c>
      <c r="J11" s="1">
        <v>8936</v>
      </c>
    </row>
    <row r="12" spans="1:10" ht="15.5">
      <c r="A12" s="5">
        <v>7</v>
      </c>
      <c r="B12" s="36" t="s">
        <v>39</v>
      </c>
      <c r="C12" s="35" t="s">
        <v>57</v>
      </c>
      <c r="D12" s="5" t="s">
        <v>28</v>
      </c>
      <c r="E12" s="31">
        <v>0</v>
      </c>
      <c r="F12" s="21">
        <v>3450</v>
      </c>
      <c r="G12" s="32">
        <v>43626</v>
      </c>
      <c r="H12" s="21">
        <v>0</v>
      </c>
      <c r="I12" s="1" t="s">
        <v>110</v>
      </c>
      <c r="J12" s="1">
        <v>9013</v>
      </c>
    </row>
    <row r="13" spans="1:10" ht="15.5">
      <c r="A13" s="5">
        <v>10</v>
      </c>
      <c r="B13" s="36" t="s">
        <v>41</v>
      </c>
      <c r="C13" s="35" t="s">
        <v>58</v>
      </c>
      <c r="D13" s="5" t="s">
        <v>28</v>
      </c>
      <c r="E13" s="31">
        <v>0</v>
      </c>
      <c r="F13" s="21">
        <v>3450</v>
      </c>
      <c r="G13" s="32">
        <v>43630</v>
      </c>
      <c r="H13" s="21">
        <v>0</v>
      </c>
      <c r="I13" t="s">
        <v>111</v>
      </c>
      <c r="J13" s="1">
        <v>9081</v>
      </c>
    </row>
    <row r="14" spans="1:10" ht="15.5">
      <c r="A14" s="5">
        <v>11</v>
      </c>
      <c r="B14" s="36" t="s">
        <v>43</v>
      </c>
      <c r="C14" s="35" t="s">
        <v>59</v>
      </c>
      <c r="D14" s="5" t="s">
        <v>28</v>
      </c>
      <c r="E14" s="31">
        <v>0</v>
      </c>
      <c r="F14" s="21">
        <v>3450</v>
      </c>
      <c r="G14" s="32">
        <v>43630</v>
      </c>
      <c r="H14" s="21">
        <v>0</v>
      </c>
      <c r="I14" s="1" t="s">
        <v>112</v>
      </c>
      <c r="J14" s="1">
        <v>9529</v>
      </c>
    </row>
    <row r="15" spans="1:10" ht="15.5">
      <c r="A15" s="5">
        <v>13</v>
      </c>
      <c r="B15" s="36" t="s">
        <v>42</v>
      </c>
      <c r="C15" s="35" t="s">
        <v>60</v>
      </c>
      <c r="D15" s="5" t="s">
        <v>28</v>
      </c>
      <c r="E15" s="31">
        <v>0</v>
      </c>
      <c r="F15" s="21">
        <v>3400</v>
      </c>
      <c r="G15" s="32">
        <v>43630</v>
      </c>
      <c r="H15" s="21">
        <v>0</v>
      </c>
      <c r="I15" s="1" t="s">
        <v>113</v>
      </c>
      <c r="J15" s="1">
        <v>9073</v>
      </c>
    </row>
    <row r="16" spans="1:10" ht="15.5">
      <c r="A16" s="5"/>
      <c r="B16" s="36"/>
      <c r="C16" s="35" t="s">
        <v>60</v>
      </c>
      <c r="D16" s="5" t="s">
        <v>28</v>
      </c>
      <c r="E16" s="31">
        <v>0</v>
      </c>
      <c r="F16" s="21">
        <v>50</v>
      </c>
      <c r="G16" s="32">
        <v>43633</v>
      </c>
      <c r="H16" s="21">
        <v>0</v>
      </c>
      <c r="I16" s="1" t="s">
        <v>114</v>
      </c>
      <c r="J16" s="1">
        <v>9082</v>
      </c>
    </row>
    <row r="17" spans="1:10" ht="15.5">
      <c r="A17" s="5">
        <v>17</v>
      </c>
      <c r="B17" s="36" t="s">
        <v>63</v>
      </c>
      <c r="C17" s="35" t="s">
        <v>61</v>
      </c>
      <c r="D17" s="5" t="s">
        <v>28</v>
      </c>
      <c r="E17" s="31">
        <v>0</v>
      </c>
      <c r="F17" s="21">
        <v>3450</v>
      </c>
      <c r="G17" s="32">
        <v>43620</v>
      </c>
      <c r="H17" s="21">
        <v>0</v>
      </c>
      <c r="I17" s="1" t="s">
        <v>115</v>
      </c>
      <c r="J17" s="1">
        <v>8995</v>
      </c>
    </row>
    <row r="18" spans="1:10" ht="15.5">
      <c r="A18" s="5">
        <v>18</v>
      </c>
      <c r="B18" s="36" t="s">
        <v>40</v>
      </c>
      <c r="C18" s="35" t="s">
        <v>62</v>
      </c>
      <c r="D18" s="5" t="s">
        <v>28</v>
      </c>
      <c r="E18" s="31">
        <v>0</v>
      </c>
      <c r="F18" s="21">
        <v>3243</v>
      </c>
      <c r="G18" s="32">
        <v>43621</v>
      </c>
      <c r="H18" s="21">
        <v>0</v>
      </c>
      <c r="I18" s="1" t="s">
        <v>116</v>
      </c>
      <c r="J18" s="1">
        <v>8967</v>
      </c>
    </row>
    <row r="19" spans="1:10" ht="15.5">
      <c r="A19" s="23"/>
      <c r="B19" s="28"/>
      <c r="C19" s="39"/>
      <c r="D19" s="23"/>
      <c r="E19" s="37"/>
      <c r="F19" s="30"/>
      <c r="G19" s="38"/>
      <c r="H19" s="30"/>
      <c r="I19" s="25"/>
    </row>
    <row r="20" spans="1:10" ht="15.5">
      <c r="A20" s="23"/>
      <c r="B20" s="24"/>
      <c r="C20" s="39"/>
      <c r="D20" s="23"/>
      <c r="E20" s="23" t="s">
        <v>24</v>
      </c>
      <c r="F20" s="30">
        <f>SUM(F8:F18)</f>
        <v>35088</v>
      </c>
      <c r="G20" s="25"/>
      <c r="H20" s="25"/>
      <c r="I20" s="25"/>
    </row>
    <row r="21" spans="1:10">
      <c r="F21" s="12"/>
    </row>
    <row r="22" spans="1:10">
      <c r="B22" s="2" t="s">
        <v>11</v>
      </c>
      <c r="C22" s="2"/>
      <c r="D22" s="2" t="s">
        <v>10</v>
      </c>
      <c r="E22" s="2"/>
      <c r="I22" s="29"/>
    </row>
    <row r="23" spans="1:10">
      <c r="I23" s="29"/>
    </row>
    <row r="24" spans="1:10">
      <c r="I24" s="33"/>
    </row>
    <row r="25" spans="1:10">
      <c r="I25" s="33"/>
    </row>
    <row r="26" spans="1:10">
      <c r="I26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G17" sqref="G17"/>
    </sheetView>
  </sheetViews>
  <sheetFormatPr baseColWidth="10" defaultRowHeight="14.5"/>
  <cols>
    <col min="1" max="1" width="14.7265625" customWidth="1"/>
    <col min="3" max="3" width="43.1796875" customWidth="1"/>
    <col min="4" max="4" width="20.7265625" customWidth="1"/>
    <col min="5" max="5" width="17.7265625" customWidth="1"/>
    <col min="6" max="6" width="14.1796875" customWidth="1"/>
    <col min="9" max="9" width="99" customWidth="1"/>
  </cols>
  <sheetData>
    <row r="2" spans="1:10">
      <c r="C2" s="2" t="s">
        <v>4</v>
      </c>
      <c r="D2" s="2"/>
      <c r="E2" s="2"/>
    </row>
    <row r="3" spans="1:10">
      <c r="B3" s="2" t="s">
        <v>3</v>
      </c>
      <c r="C3" s="19">
        <v>43669</v>
      </c>
      <c r="D3" s="4"/>
      <c r="E3" s="4"/>
    </row>
    <row r="4" spans="1:10">
      <c r="B4" s="2" t="s">
        <v>8</v>
      </c>
      <c r="C4" s="18" t="s">
        <v>65</v>
      </c>
      <c r="D4" s="2"/>
      <c r="E4" s="2"/>
    </row>
    <row r="5" spans="1:10">
      <c r="B5" s="2" t="s">
        <v>12</v>
      </c>
      <c r="C5" s="18" t="s">
        <v>27</v>
      </c>
      <c r="D5" s="2"/>
      <c r="E5" s="2"/>
    </row>
    <row r="6" spans="1:10" ht="15" thickBot="1">
      <c r="B6" s="2" t="s">
        <v>9</v>
      </c>
      <c r="C6" s="18">
        <v>8</v>
      </c>
      <c r="D6" s="2"/>
      <c r="E6" s="2"/>
    </row>
    <row r="7" spans="1:10" ht="29">
      <c r="A7" s="11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9" t="s">
        <v>13</v>
      </c>
      <c r="G7" s="9" t="s">
        <v>3</v>
      </c>
      <c r="H7" s="10" t="s">
        <v>2</v>
      </c>
      <c r="I7" s="20" t="s">
        <v>29</v>
      </c>
      <c r="J7" s="10" t="s">
        <v>103</v>
      </c>
    </row>
    <row r="8" spans="1:10">
      <c r="A8" s="1">
        <v>3</v>
      </c>
      <c r="B8" s="41" t="s">
        <v>71</v>
      </c>
      <c r="C8" s="1" t="s">
        <v>66</v>
      </c>
      <c r="D8" s="5" t="s">
        <v>76</v>
      </c>
      <c r="E8" s="31">
        <v>0</v>
      </c>
      <c r="F8" s="21">
        <v>5052.5</v>
      </c>
      <c r="G8" s="32">
        <v>43629</v>
      </c>
      <c r="H8" s="21">
        <v>0</v>
      </c>
      <c r="I8" s="1" t="s">
        <v>117</v>
      </c>
      <c r="J8" s="1">
        <v>9072</v>
      </c>
    </row>
    <row r="9" spans="1:10">
      <c r="A9" s="1">
        <v>4</v>
      </c>
      <c r="B9" s="41" t="s">
        <v>72</v>
      </c>
      <c r="C9" s="1" t="s">
        <v>67</v>
      </c>
      <c r="D9" s="5" t="s">
        <v>76</v>
      </c>
      <c r="E9" s="31">
        <v>0</v>
      </c>
      <c r="F9" s="21">
        <v>3243</v>
      </c>
      <c r="G9" s="32">
        <v>43619</v>
      </c>
      <c r="H9" s="21">
        <v>0</v>
      </c>
      <c r="I9" s="1" t="s">
        <v>118</v>
      </c>
      <c r="J9" s="1">
        <v>8934</v>
      </c>
    </row>
    <row r="10" spans="1:10">
      <c r="A10" s="1">
        <v>5</v>
      </c>
      <c r="B10" s="41" t="s">
        <v>73</v>
      </c>
      <c r="C10" s="1" t="s">
        <v>68</v>
      </c>
      <c r="D10" s="5" t="s">
        <v>76</v>
      </c>
      <c r="E10" s="31">
        <v>0</v>
      </c>
      <c r="F10" s="21">
        <v>3600</v>
      </c>
      <c r="G10" s="32">
        <v>43619</v>
      </c>
      <c r="H10" s="21">
        <v>0</v>
      </c>
      <c r="I10" t="s">
        <v>146</v>
      </c>
      <c r="J10" s="1">
        <v>8946</v>
      </c>
    </row>
    <row r="11" spans="1:10">
      <c r="A11" s="1">
        <v>6</v>
      </c>
      <c r="B11" s="41" t="s">
        <v>74</v>
      </c>
      <c r="C11" s="1" t="s">
        <v>69</v>
      </c>
      <c r="D11" s="5" t="s">
        <v>76</v>
      </c>
      <c r="E11" s="31">
        <v>0</v>
      </c>
      <c r="F11" s="21">
        <v>3450</v>
      </c>
      <c r="G11" s="32">
        <v>43630</v>
      </c>
      <c r="H11" s="21">
        <v>0</v>
      </c>
      <c r="I11" s="1" t="s">
        <v>119</v>
      </c>
      <c r="J11" s="1">
        <v>9074</v>
      </c>
    </row>
    <row r="12" spans="1:10">
      <c r="A12" s="1">
        <v>8</v>
      </c>
      <c r="B12" s="41" t="s">
        <v>75</v>
      </c>
      <c r="C12" s="40" t="s">
        <v>70</v>
      </c>
      <c r="D12" s="5" t="s">
        <v>76</v>
      </c>
      <c r="E12" s="31">
        <v>0</v>
      </c>
      <c r="F12" s="21">
        <v>5525</v>
      </c>
      <c r="G12" s="32">
        <v>43627</v>
      </c>
      <c r="H12" s="21">
        <v>0</v>
      </c>
      <c r="I12" t="s">
        <v>120</v>
      </c>
      <c r="J12" s="1">
        <v>9000</v>
      </c>
    </row>
    <row r="13" spans="1:10">
      <c r="A13" s="1"/>
      <c r="B13" s="41"/>
      <c r="C13" s="40" t="s">
        <v>70</v>
      </c>
      <c r="D13" s="5" t="s">
        <v>76</v>
      </c>
      <c r="E13" s="31">
        <v>0</v>
      </c>
      <c r="F13" s="21">
        <v>268.75</v>
      </c>
      <c r="G13" s="32">
        <v>43627</v>
      </c>
      <c r="H13" s="21">
        <v>0</v>
      </c>
      <c r="I13" s="1" t="s">
        <v>121</v>
      </c>
      <c r="J13" s="1">
        <v>9015</v>
      </c>
    </row>
    <row r="14" spans="1:10" ht="15.5">
      <c r="A14" s="23"/>
      <c r="B14" s="28"/>
      <c r="C14" s="39"/>
      <c r="D14" s="23"/>
      <c r="E14" s="37"/>
      <c r="F14" s="30"/>
      <c r="G14" s="38"/>
      <c r="H14" s="30"/>
      <c r="I14" s="25"/>
    </row>
    <row r="15" spans="1:10" ht="15.5">
      <c r="A15" s="23"/>
      <c r="B15" s="24"/>
      <c r="C15" s="39"/>
      <c r="D15" s="23"/>
      <c r="E15" s="23" t="s">
        <v>24</v>
      </c>
      <c r="F15" s="30">
        <f>SUM(F8:F13)</f>
        <v>21139.25</v>
      </c>
      <c r="G15" s="25"/>
      <c r="H15" s="25"/>
      <c r="I15" s="25"/>
    </row>
    <row r="16" spans="1:10">
      <c r="F16" s="12"/>
    </row>
    <row r="17" spans="2:9">
      <c r="B17" s="2" t="s">
        <v>11</v>
      </c>
      <c r="C17" s="2"/>
      <c r="D17" s="2" t="s">
        <v>10</v>
      </c>
      <c r="E17" s="2"/>
      <c r="I17" s="29"/>
    </row>
    <row r="18" spans="2:9">
      <c r="I18" s="29"/>
    </row>
    <row r="19" spans="2:9">
      <c r="I19" s="33"/>
    </row>
    <row r="20" spans="2:9">
      <c r="I20" s="33"/>
    </row>
    <row r="21" spans="2:9">
      <c r="I21" s="33"/>
    </row>
  </sheetData>
  <conditionalFormatting sqref="B10">
    <cfRule type="duplicateValues" dxfId="1" priority="1"/>
  </conditionalFormatting>
  <conditionalFormatting sqref="C8">
    <cfRule type="duplicateValues" dxfId="0" priority="3"/>
  </conditionalFormatting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opLeftCell="A3" workbookViewId="0">
      <selection activeCell="H24" sqref="H24"/>
    </sheetView>
  </sheetViews>
  <sheetFormatPr baseColWidth="10" defaultRowHeight="14.5"/>
  <cols>
    <col min="1" max="1" width="14.7265625" customWidth="1"/>
    <col min="3" max="3" width="43.1796875" customWidth="1"/>
    <col min="4" max="4" width="20.7265625" customWidth="1"/>
    <col min="5" max="5" width="17.7265625" customWidth="1"/>
    <col min="6" max="6" width="14.1796875" customWidth="1"/>
    <col min="9" max="9" width="99" customWidth="1"/>
  </cols>
  <sheetData>
    <row r="2" spans="1:10">
      <c r="C2" s="2" t="s">
        <v>4</v>
      </c>
      <c r="D2" s="2"/>
      <c r="E2" s="2"/>
    </row>
    <row r="3" spans="1:10">
      <c r="B3" s="2" t="s">
        <v>3</v>
      </c>
      <c r="C3" s="19">
        <v>43656</v>
      </c>
      <c r="D3" s="4"/>
      <c r="E3" s="4"/>
    </row>
    <row r="4" spans="1:10">
      <c r="B4" s="2" t="s">
        <v>8</v>
      </c>
      <c r="C4" s="18" t="s">
        <v>37</v>
      </c>
      <c r="D4" s="2"/>
      <c r="E4" s="2"/>
    </row>
    <row r="5" spans="1:10">
      <c r="B5" s="2" t="s">
        <v>12</v>
      </c>
      <c r="C5" s="18" t="s">
        <v>27</v>
      </c>
      <c r="D5" s="2"/>
      <c r="E5" s="2"/>
    </row>
    <row r="6" spans="1:10" ht="15" thickBot="1">
      <c r="B6" s="2" t="s">
        <v>9</v>
      </c>
      <c r="C6" s="18">
        <v>18</v>
      </c>
      <c r="D6" s="2"/>
      <c r="E6" s="2"/>
    </row>
    <row r="7" spans="1:10" ht="29">
      <c r="A7" s="11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9" t="s">
        <v>13</v>
      </c>
      <c r="G7" s="9" t="s">
        <v>3</v>
      </c>
      <c r="H7" s="10" t="s">
        <v>2</v>
      </c>
      <c r="I7" s="20" t="s">
        <v>29</v>
      </c>
      <c r="J7" s="9" t="s">
        <v>103</v>
      </c>
    </row>
    <row r="8" spans="1:10" s="65" customFormat="1">
      <c r="A8" s="67">
        <v>1</v>
      </c>
      <c r="B8" s="68" t="s">
        <v>77</v>
      </c>
      <c r="C8" s="67" t="s">
        <v>87</v>
      </c>
      <c r="D8" s="69" t="s">
        <v>76</v>
      </c>
      <c r="E8" s="70">
        <v>0</v>
      </c>
      <c r="F8" s="71">
        <v>16371.25</v>
      </c>
      <c r="G8" s="72">
        <v>43640</v>
      </c>
      <c r="H8" s="71">
        <v>0</v>
      </c>
      <c r="I8" s="74" t="s">
        <v>313</v>
      </c>
      <c r="J8" s="67"/>
    </row>
    <row r="9" spans="1:10">
      <c r="A9" s="1">
        <v>2</v>
      </c>
      <c r="B9" s="42" t="s">
        <v>78</v>
      </c>
      <c r="C9" s="1" t="s">
        <v>88</v>
      </c>
      <c r="D9" s="5" t="s">
        <v>76</v>
      </c>
      <c r="E9" s="31">
        <v>0</v>
      </c>
      <c r="F9" s="21">
        <v>3450</v>
      </c>
      <c r="G9" s="32">
        <v>43633</v>
      </c>
      <c r="H9" s="21">
        <v>0</v>
      </c>
      <c r="I9" s="1" t="s">
        <v>122</v>
      </c>
      <c r="J9" s="1">
        <v>9080</v>
      </c>
    </row>
    <row r="10" spans="1:10">
      <c r="A10" s="1">
        <v>4</v>
      </c>
      <c r="B10" s="42" t="s">
        <v>79</v>
      </c>
      <c r="C10" s="1" t="s">
        <v>89</v>
      </c>
      <c r="D10" s="5" t="s">
        <v>76</v>
      </c>
      <c r="E10" s="31">
        <v>0</v>
      </c>
      <c r="F10" s="21">
        <v>3450</v>
      </c>
      <c r="G10" s="38">
        <v>43626</v>
      </c>
      <c r="H10" s="21">
        <v>0</v>
      </c>
      <c r="I10" t="s">
        <v>123</v>
      </c>
      <c r="J10" s="1">
        <v>9016</v>
      </c>
    </row>
    <row r="11" spans="1:10">
      <c r="A11" s="1">
        <v>6</v>
      </c>
      <c r="B11" s="42" t="s">
        <v>80</v>
      </c>
      <c r="C11" s="1" t="s">
        <v>90</v>
      </c>
      <c r="D11" s="5" t="s">
        <v>76</v>
      </c>
      <c r="E11" s="31">
        <v>0</v>
      </c>
      <c r="F11" s="21">
        <v>3243</v>
      </c>
      <c r="G11" s="32">
        <v>43621</v>
      </c>
      <c r="H11" s="21">
        <v>0</v>
      </c>
      <c r="I11" s="1" t="s">
        <v>124</v>
      </c>
      <c r="J11" s="1">
        <v>9001</v>
      </c>
    </row>
    <row r="12" spans="1:10" s="65" customFormat="1">
      <c r="A12" s="67">
        <v>7</v>
      </c>
      <c r="B12" s="68" t="s">
        <v>81</v>
      </c>
      <c r="C12" s="67" t="s">
        <v>91</v>
      </c>
      <c r="D12" s="69" t="s">
        <v>76</v>
      </c>
      <c r="E12" s="70">
        <v>0</v>
      </c>
      <c r="F12" s="71">
        <v>3450</v>
      </c>
      <c r="G12" s="72">
        <v>43623</v>
      </c>
      <c r="H12" s="71">
        <v>0</v>
      </c>
      <c r="I12" s="73" t="s">
        <v>125</v>
      </c>
      <c r="J12" s="67" t="s">
        <v>127</v>
      </c>
    </row>
    <row r="13" spans="1:10">
      <c r="A13" s="1">
        <v>8</v>
      </c>
      <c r="B13" s="42" t="s">
        <v>82</v>
      </c>
      <c r="C13" s="1" t="s">
        <v>92</v>
      </c>
      <c r="D13" s="5" t="s">
        <v>76</v>
      </c>
      <c r="E13" s="31">
        <v>0</v>
      </c>
      <c r="F13" s="21">
        <v>3243</v>
      </c>
      <c r="G13" s="32">
        <v>43619</v>
      </c>
      <c r="H13" s="21">
        <v>0</v>
      </c>
      <c r="I13" s="1" t="s">
        <v>126</v>
      </c>
      <c r="J13" s="1">
        <v>8937</v>
      </c>
    </row>
    <row r="14" spans="1:10">
      <c r="A14" s="1">
        <v>9</v>
      </c>
      <c r="B14" s="42" t="s">
        <v>83</v>
      </c>
      <c r="C14" s="1" t="s">
        <v>93</v>
      </c>
      <c r="D14" s="5" t="s">
        <v>76</v>
      </c>
      <c r="E14" s="31">
        <v>0</v>
      </c>
      <c r="F14" s="21">
        <v>3450</v>
      </c>
      <c r="G14" s="32">
        <v>43627</v>
      </c>
      <c r="H14" s="21">
        <v>0</v>
      </c>
      <c r="I14" t="s">
        <v>128</v>
      </c>
      <c r="J14" s="1">
        <v>9014</v>
      </c>
    </row>
    <row r="15" spans="1:10">
      <c r="A15" s="1">
        <v>10</v>
      </c>
      <c r="B15" s="42" t="s">
        <v>84</v>
      </c>
      <c r="C15" s="1" t="s">
        <v>94</v>
      </c>
      <c r="D15" s="5" t="s">
        <v>76</v>
      </c>
      <c r="E15" s="31">
        <v>0</v>
      </c>
      <c r="F15" s="21">
        <v>3243</v>
      </c>
      <c r="G15" s="32">
        <v>43621</v>
      </c>
      <c r="H15" s="21">
        <v>0</v>
      </c>
      <c r="I15" s="1" t="s">
        <v>129</v>
      </c>
      <c r="J15" s="1">
        <v>8999</v>
      </c>
    </row>
    <row r="16" spans="1:10">
      <c r="A16" s="1">
        <v>11</v>
      </c>
      <c r="B16" s="42" t="s">
        <v>85</v>
      </c>
      <c r="C16" s="1" t="s">
        <v>95</v>
      </c>
      <c r="D16" s="5" t="s">
        <v>76</v>
      </c>
      <c r="E16" s="31">
        <v>0</v>
      </c>
      <c r="F16" s="21">
        <v>3243</v>
      </c>
      <c r="G16" s="32">
        <v>43619</v>
      </c>
      <c r="H16" s="21">
        <v>0</v>
      </c>
      <c r="I16" t="s">
        <v>130</v>
      </c>
      <c r="J16" s="1">
        <v>8938</v>
      </c>
    </row>
    <row r="17" spans="1:10">
      <c r="A17" s="1">
        <v>12</v>
      </c>
      <c r="B17" s="42" t="s">
        <v>86</v>
      </c>
      <c r="C17" s="1" t="s">
        <v>96</v>
      </c>
      <c r="D17" s="5" t="s">
        <v>76</v>
      </c>
      <c r="E17" s="31">
        <v>0</v>
      </c>
      <c r="F17" s="21">
        <v>3250</v>
      </c>
      <c r="G17" s="32">
        <v>43619</v>
      </c>
      <c r="H17" s="21">
        <v>0</v>
      </c>
      <c r="I17" t="s">
        <v>131</v>
      </c>
      <c r="J17" s="1">
        <v>8935</v>
      </c>
    </row>
    <row r="18" spans="1:10" ht="15.5">
      <c r="A18" s="23"/>
      <c r="B18" s="48"/>
      <c r="C18" s="35" t="s">
        <v>132</v>
      </c>
      <c r="D18" s="5" t="s">
        <v>25</v>
      </c>
      <c r="E18" s="22"/>
      <c r="F18" s="21">
        <v>5375</v>
      </c>
      <c r="G18" s="32">
        <v>43628</v>
      </c>
      <c r="H18" s="21">
        <v>0</v>
      </c>
      <c r="I18" s="1" t="s">
        <v>133</v>
      </c>
      <c r="J18" s="45">
        <v>9079</v>
      </c>
    </row>
    <row r="19" spans="1:10">
      <c r="A19" s="1">
        <v>14</v>
      </c>
      <c r="B19" s="42" t="s">
        <v>325</v>
      </c>
      <c r="C19" s="1" t="s">
        <v>326</v>
      </c>
      <c r="D19" s="5" t="s">
        <v>76</v>
      </c>
      <c r="E19" s="31">
        <v>0</v>
      </c>
      <c r="F19" s="76" t="s">
        <v>322</v>
      </c>
      <c r="G19" s="76" t="s">
        <v>322</v>
      </c>
      <c r="H19" s="21">
        <v>11835</v>
      </c>
      <c r="I19" s="77"/>
      <c r="J19" s="1">
        <v>8935</v>
      </c>
    </row>
    <row r="20" spans="1:10" ht="15.5">
      <c r="A20" s="23"/>
      <c r="B20" s="24"/>
      <c r="C20" s="39"/>
      <c r="D20" s="23"/>
      <c r="E20" s="23" t="s">
        <v>24</v>
      </c>
      <c r="F20" s="30">
        <f>SUM(F8:F18)</f>
        <v>51768.25</v>
      </c>
      <c r="G20" s="25"/>
      <c r="H20" s="25"/>
      <c r="I20" s="25"/>
    </row>
    <row r="21" spans="1:10">
      <c r="F21" s="12"/>
    </row>
    <row r="22" spans="1:10">
      <c r="B22" s="2" t="s">
        <v>11</v>
      </c>
      <c r="C22" s="2"/>
      <c r="D22" s="2" t="s">
        <v>10</v>
      </c>
      <c r="E22" s="2"/>
      <c r="I22" s="29"/>
    </row>
    <row r="23" spans="1:10">
      <c r="I23" s="29"/>
    </row>
    <row r="24" spans="1:10">
      <c r="I24" s="33"/>
    </row>
    <row r="25" spans="1:10">
      <c r="I25" s="33"/>
    </row>
    <row r="26" spans="1:10">
      <c r="I26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E54"/>
  <sheetViews>
    <sheetView topLeftCell="A31" workbookViewId="0">
      <selection activeCell="C42" sqref="C42"/>
    </sheetView>
  </sheetViews>
  <sheetFormatPr baseColWidth="10" defaultRowHeight="14.5"/>
  <cols>
    <col min="1" max="1" width="14.1796875" customWidth="1"/>
    <col min="2" max="2" width="43.1796875" customWidth="1"/>
    <col min="3" max="3" width="14.1796875" customWidth="1"/>
    <col min="5" max="5" width="99" customWidth="1"/>
  </cols>
  <sheetData>
    <row r="2" spans="1:5">
      <c r="B2" s="2" t="s">
        <v>4</v>
      </c>
    </row>
    <row r="3" spans="1:5">
      <c r="A3" s="2" t="s">
        <v>3</v>
      </c>
      <c r="B3" s="19"/>
    </row>
    <row r="4" spans="1:5">
      <c r="A4" s="2" t="s">
        <v>8</v>
      </c>
      <c r="B4" s="18" t="s">
        <v>97</v>
      </c>
    </row>
    <row r="5" spans="1:5">
      <c r="A5" s="2" t="s">
        <v>12</v>
      </c>
      <c r="B5" s="18" t="s">
        <v>27</v>
      </c>
    </row>
    <row r="6" spans="1:5" ht="15" thickBot="1">
      <c r="A6" s="2" t="s">
        <v>9</v>
      </c>
      <c r="B6" s="18"/>
    </row>
    <row r="7" spans="1:5" ht="29">
      <c r="A7" s="11" t="s">
        <v>5</v>
      </c>
      <c r="B7" s="6" t="s">
        <v>1</v>
      </c>
      <c r="C7" s="9" t="s">
        <v>13</v>
      </c>
      <c r="D7" s="9" t="s">
        <v>3</v>
      </c>
      <c r="E7" s="20" t="s">
        <v>29</v>
      </c>
    </row>
    <row r="8" spans="1:5">
      <c r="A8" s="1">
        <v>1</v>
      </c>
      <c r="B8" s="1" t="s">
        <v>215</v>
      </c>
      <c r="C8" s="21">
        <v>4000</v>
      </c>
      <c r="D8" s="32">
        <v>43637</v>
      </c>
      <c r="E8" s="1" t="s">
        <v>139</v>
      </c>
    </row>
    <row r="9" spans="1:5">
      <c r="A9" s="1">
        <v>2</v>
      </c>
      <c r="B9" s="1" t="s">
        <v>216</v>
      </c>
      <c r="C9" s="21">
        <v>4000</v>
      </c>
      <c r="D9" s="32">
        <v>43637</v>
      </c>
      <c r="E9" s="1" t="s">
        <v>141</v>
      </c>
    </row>
    <row r="10" spans="1:5">
      <c r="A10" s="1">
        <v>3</v>
      </c>
      <c r="B10" s="1" t="s">
        <v>216</v>
      </c>
      <c r="C10" s="21">
        <v>400</v>
      </c>
      <c r="D10" s="32">
        <v>43637</v>
      </c>
      <c r="E10" t="s">
        <v>161</v>
      </c>
    </row>
    <row r="11" spans="1:5">
      <c r="A11" s="1">
        <v>4</v>
      </c>
      <c r="B11" s="1" t="s">
        <v>217</v>
      </c>
      <c r="C11" s="21">
        <v>6500</v>
      </c>
      <c r="D11" s="32">
        <v>43619</v>
      </c>
      <c r="E11" s="45" t="s">
        <v>142</v>
      </c>
    </row>
    <row r="12" spans="1:5">
      <c r="A12" s="1">
        <v>5</v>
      </c>
      <c r="B12" s="1" t="s">
        <v>191</v>
      </c>
      <c r="C12" s="21">
        <v>6500</v>
      </c>
      <c r="D12" s="32">
        <v>43621</v>
      </c>
      <c r="E12" s="1" t="s">
        <v>153</v>
      </c>
    </row>
    <row r="13" spans="1:5">
      <c r="A13" s="1">
        <v>6</v>
      </c>
      <c r="B13" s="1" t="s">
        <v>191</v>
      </c>
      <c r="C13" s="21">
        <v>820</v>
      </c>
      <c r="D13" s="32">
        <v>43621</v>
      </c>
      <c r="E13" s="1" t="s">
        <v>154</v>
      </c>
    </row>
    <row r="14" spans="1:5">
      <c r="A14" s="1">
        <v>7</v>
      </c>
      <c r="B14" s="1" t="s">
        <v>190</v>
      </c>
      <c r="C14" s="21">
        <v>6500</v>
      </c>
      <c r="D14" s="32">
        <v>43629</v>
      </c>
      <c r="E14" s="1" t="s">
        <v>155</v>
      </c>
    </row>
    <row r="15" spans="1:5">
      <c r="A15" s="1">
        <v>8</v>
      </c>
      <c r="B15" s="1" t="s">
        <v>190</v>
      </c>
      <c r="C15" s="21">
        <v>820</v>
      </c>
      <c r="D15" s="32">
        <v>43629</v>
      </c>
      <c r="E15" s="1" t="s">
        <v>156</v>
      </c>
    </row>
    <row r="16" spans="1:5">
      <c r="A16" s="1">
        <v>9</v>
      </c>
      <c r="B16" s="1" t="s">
        <v>218</v>
      </c>
      <c r="C16" s="21">
        <v>820</v>
      </c>
      <c r="D16" s="32">
        <v>43629</v>
      </c>
      <c r="E16" s="1" t="s">
        <v>157</v>
      </c>
    </row>
    <row r="17" spans="1:5">
      <c r="A17" s="1">
        <v>10</v>
      </c>
      <c r="B17" s="1" t="s">
        <v>219</v>
      </c>
      <c r="C17" s="21">
        <v>820</v>
      </c>
      <c r="D17" s="32">
        <v>43635</v>
      </c>
      <c r="E17" s="45" t="s">
        <v>159</v>
      </c>
    </row>
    <row r="18" spans="1:5">
      <c r="A18" s="1">
        <v>11</v>
      </c>
      <c r="B18" s="1" t="s">
        <v>219</v>
      </c>
      <c r="C18" s="21">
        <v>6500</v>
      </c>
      <c r="D18" s="32">
        <v>43644</v>
      </c>
      <c r="E18" s="1" t="s">
        <v>180</v>
      </c>
    </row>
    <row r="19" spans="1:5">
      <c r="A19" s="1">
        <v>12</v>
      </c>
      <c r="B19" s="1" t="s">
        <v>219</v>
      </c>
      <c r="C19" s="21">
        <v>400</v>
      </c>
      <c r="D19" s="32">
        <v>43644</v>
      </c>
      <c r="E19" s="1" t="s">
        <v>181</v>
      </c>
    </row>
    <row r="20" spans="1:5">
      <c r="A20" s="1">
        <v>13</v>
      </c>
      <c r="B20" s="1" t="s">
        <v>189</v>
      </c>
      <c r="C20" s="21">
        <v>820</v>
      </c>
      <c r="D20" s="32">
        <v>43636</v>
      </c>
      <c r="E20" s="1" t="s">
        <v>160</v>
      </c>
    </row>
    <row r="21" spans="1:5">
      <c r="A21" s="1">
        <v>14</v>
      </c>
      <c r="B21" s="1" t="s">
        <v>213</v>
      </c>
      <c r="C21" s="21">
        <v>400</v>
      </c>
      <c r="D21" s="32">
        <v>43640</v>
      </c>
      <c r="E21" s="45" t="s">
        <v>162</v>
      </c>
    </row>
    <row r="22" spans="1:5">
      <c r="A22" s="1">
        <v>15</v>
      </c>
      <c r="B22" s="1" t="s">
        <v>212</v>
      </c>
      <c r="C22" s="21">
        <v>820</v>
      </c>
      <c r="D22" s="32">
        <v>43641</v>
      </c>
      <c r="E22" s="1" t="s">
        <v>163</v>
      </c>
    </row>
    <row r="23" spans="1:5">
      <c r="A23" s="1">
        <v>16</v>
      </c>
      <c r="B23" s="1" t="s">
        <v>212</v>
      </c>
      <c r="C23" s="21">
        <v>400</v>
      </c>
      <c r="D23" s="32">
        <v>43641</v>
      </c>
      <c r="E23" s="1" t="s">
        <v>164</v>
      </c>
    </row>
    <row r="24" spans="1:5">
      <c r="A24" s="1">
        <v>17</v>
      </c>
      <c r="B24" s="1" t="s">
        <v>200</v>
      </c>
      <c r="C24" s="21">
        <v>400</v>
      </c>
      <c r="D24" s="32">
        <v>43641</v>
      </c>
      <c r="E24" s="1" t="s">
        <v>165</v>
      </c>
    </row>
    <row r="25" spans="1:5">
      <c r="A25" s="1">
        <v>18</v>
      </c>
      <c r="B25" s="1" t="s">
        <v>206</v>
      </c>
      <c r="C25" s="21">
        <v>400</v>
      </c>
      <c r="D25" s="32">
        <v>43641</v>
      </c>
      <c r="E25" s="1" t="s">
        <v>166</v>
      </c>
    </row>
    <row r="26" spans="1:5">
      <c r="A26" s="1">
        <v>19</v>
      </c>
      <c r="B26" s="1" t="s">
        <v>194</v>
      </c>
      <c r="C26" s="21">
        <v>820</v>
      </c>
      <c r="D26" s="32">
        <v>43642</v>
      </c>
      <c r="E26" s="1" t="s">
        <v>167</v>
      </c>
    </row>
    <row r="27" spans="1:5">
      <c r="A27" s="1">
        <v>20</v>
      </c>
      <c r="B27" s="1" t="s">
        <v>209</v>
      </c>
      <c r="C27" s="21">
        <v>400</v>
      </c>
      <c r="D27" s="32">
        <v>43642</v>
      </c>
      <c r="E27" s="1" t="s">
        <v>168</v>
      </c>
    </row>
    <row r="28" spans="1:5">
      <c r="A28" s="1">
        <v>21</v>
      </c>
      <c r="B28" s="1" t="s">
        <v>202</v>
      </c>
      <c r="C28" s="21">
        <v>400</v>
      </c>
      <c r="D28" s="32">
        <v>43642</v>
      </c>
      <c r="E28" s="1" t="s">
        <v>169</v>
      </c>
    </row>
    <row r="29" spans="1:5">
      <c r="A29" s="1">
        <v>22</v>
      </c>
      <c r="B29" s="1" t="s">
        <v>205</v>
      </c>
      <c r="C29" s="21">
        <v>400</v>
      </c>
      <c r="D29" s="32">
        <v>43642</v>
      </c>
      <c r="E29" s="1" t="s">
        <v>170</v>
      </c>
    </row>
    <row r="30" spans="1:5">
      <c r="A30" s="1">
        <v>23</v>
      </c>
      <c r="B30" s="1" t="s">
        <v>186</v>
      </c>
      <c r="C30" s="21">
        <v>820</v>
      </c>
      <c r="D30" s="32">
        <v>43643</v>
      </c>
      <c r="E30" s="1" t="s">
        <v>171</v>
      </c>
    </row>
    <row r="31" spans="1:5">
      <c r="A31" s="1">
        <v>24</v>
      </c>
      <c r="B31" s="1" t="s">
        <v>186</v>
      </c>
      <c r="C31" s="21">
        <v>400</v>
      </c>
      <c r="D31" s="32">
        <v>43643</v>
      </c>
      <c r="E31" s="1" t="s">
        <v>176</v>
      </c>
    </row>
    <row r="32" spans="1:5">
      <c r="A32" s="1">
        <v>25</v>
      </c>
      <c r="B32" s="1" t="s">
        <v>201</v>
      </c>
      <c r="C32" s="21">
        <v>820</v>
      </c>
      <c r="D32" s="32">
        <v>43643</v>
      </c>
      <c r="E32" s="1" t="s">
        <v>172</v>
      </c>
    </row>
    <row r="33" spans="1:5">
      <c r="A33" s="1">
        <v>26</v>
      </c>
      <c r="B33" s="1" t="s">
        <v>201</v>
      </c>
      <c r="C33" s="21">
        <v>400</v>
      </c>
      <c r="D33" s="32">
        <v>43643</v>
      </c>
      <c r="E33" s="1" t="s">
        <v>177</v>
      </c>
    </row>
    <row r="34" spans="1:5">
      <c r="A34" s="1">
        <v>27</v>
      </c>
      <c r="B34" s="1" t="s">
        <v>198</v>
      </c>
      <c r="C34" s="21">
        <v>820</v>
      </c>
      <c r="D34" s="32">
        <v>43643</v>
      </c>
      <c r="E34" s="1" t="s">
        <v>173</v>
      </c>
    </row>
    <row r="35" spans="1:5">
      <c r="A35" s="1">
        <v>28</v>
      </c>
      <c r="B35" s="1" t="s">
        <v>198</v>
      </c>
      <c r="C35" s="21">
        <v>400</v>
      </c>
      <c r="D35" s="32">
        <v>43643</v>
      </c>
      <c r="E35" s="1" t="s">
        <v>179</v>
      </c>
    </row>
    <row r="36" spans="1:5">
      <c r="A36" s="1">
        <v>29</v>
      </c>
      <c r="B36" s="1" t="s">
        <v>207</v>
      </c>
      <c r="C36" s="21">
        <v>400</v>
      </c>
      <c r="D36" s="32">
        <v>43643</v>
      </c>
      <c r="E36" s="1" t="s">
        <v>174</v>
      </c>
    </row>
    <row r="37" spans="1:5">
      <c r="A37" s="1">
        <v>30</v>
      </c>
      <c r="B37" s="1" t="s">
        <v>203</v>
      </c>
      <c r="C37" s="21">
        <v>400</v>
      </c>
      <c r="D37" s="32">
        <v>43643</v>
      </c>
      <c r="E37" s="1" t="s">
        <v>175</v>
      </c>
    </row>
    <row r="38" spans="1:5">
      <c r="A38" s="1">
        <v>31</v>
      </c>
      <c r="B38" s="1" t="s">
        <v>197</v>
      </c>
      <c r="C38" s="21">
        <v>400</v>
      </c>
      <c r="D38" s="32">
        <v>43643</v>
      </c>
      <c r="E38" s="1" t="s">
        <v>178</v>
      </c>
    </row>
    <row r="39" spans="1:5">
      <c r="A39" s="24"/>
      <c r="B39" s="62" t="s">
        <v>24</v>
      </c>
      <c r="C39" s="30">
        <f>SUM(C8:C38)</f>
        <v>48200</v>
      </c>
      <c r="D39" s="38"/>
      <c r="E39" s="29"/>
    </row>
    <row r="40" spans="1:5">
      <c r="A40" s="24"/>
      <c r="B40" s="61" t="s">
        <v>220</v>
      </c>
      <c r="C40" s="30">
        <f>+C8+C9+C10+C19+C21+C23+C24+C25+C27+C28+C29+C31+C33+C35+C36+C37+C38+4000+4000+4000+4000</f>
        <v>30000</v>
      </c>
      <c r="D40" s="38"/>
      <c r="E40" s="29"/>
    </row>
    <row r="41" spans="1:5">
      <c r="A41" s="24"/>
      <c r="B41" s="61" t="s">
        <v>221</v>
      </c>
      <c r="C41" s="30">
        <f>C39-C40</f>
        <v>18200</v>
      </c>
      <c r="D41" s="38"/>
      <c r="E41" s="29"/>
    </row>
    <row r="42" spans="1:5">
      <c r="A42" s="24"/>
      <c r="B42" s="24"/>
      <c r="C42" s="30"/>
      <c r="D42" s="38"/>
      <c r="E42" s="29"/>
    </row>
    <row r="43" spans="1:5">
      <c r="A43" s="24"/>
      <c r="B43" s="24"/>
      <c r="C43" s="30"/>
      <c r="D43" s="38"/>
      <c r="E43" s="29"/>
    </row>
    <row r="44" spans="1:5">
      <c r="A44" s="24"/>
      <c r="B44" s="24"/>
      <c r="C44" s="30"/>
      <c r="D44" s="38"/>
      <c r="E44" s="29"/>
    </row>
    <row r="45" spans="1:5">
      <c r="A45" s="24"/>
      <c r="B45" s="24"/>
      <c r="C45" s="30"/>
      <c r="D45" s="38"/>
      <c r="E45" s="29"/>
    </row>
    <row r="46" spans="1:5">
      <c r="A46" s="24"/>
      <c r="B46" s="24"/>
      <c r="C46" s="30"/>
      <c r="D46" s="38"/>
      <c r="E46" s="29"/>
    </row>
    <row r="47" spans="1:5" ht="15.5">
      <c r="A47" s="23"/>
      <c r="B47" s="39"/>
      <c r="C47" s="30"/>
      <c r="D47" s="38"/>
      <c r="E47" s="25"/>
    </row>
    <row r="48" spans="1:5" ht="15.5">
      <c r="A48" s="23"/>
      <c r="B48" s="39"/>
      <c r="C48" s="53"/>
      <c r="D48" s="25"/>
      <c r="E48" s="25"/>
    </row>
    <row r="49" spans="2:5">
      <c r="C49" s="53"/>
    </row>
    <row r="50" spans="2:5">
      <c r="B50" s="2"/>
      <c r="C50" s="53"/>
      <c r="E50" s="29"/>
    </row>
    <row r="51" spans="2:5">
      <c r="C51" s="53"/>
      <c r="E51" s="29"/>
    </row>
    <row r="52" spans="2:5">
      <c r="C52" s="54"/>
      <c r="E52" s="33"/>
    </row>
    <row r="53" spans="2:5">
      <c r="C53" s="54"/>
      <c r="E53" s="33"/>
    </row>
    <row r="54" spans="2:5">
      <c r="B54" s="2"/>
      <c r="E54" s="33"/>
    </row>
  </sheetData>
  <autoFilter ref="A2:E41"/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D148"/>
  <sheetViews>
    <sheetView tabSelected="1" workbookViewId="0">
      <selection activeCell="A17" sqref="A17"/>
    </sheetView>
  </sheetViews>
  <sheetFormatPr baseColWidth="10" defaultRowHeight="14.5"/>
  <cols>
    <col min="1" max="1" width="14.1796875" customWidth="1"/>
    <col min="2" max="2" width="43.1796875" customWidth="1"/>
    <col min="3" max="3" width="14.1796875" customWidth="1"/>
    <col min="4" max="4" width="99" customWidth="1"/>
  </cols>
  <sheetData>
    <row r="2" spans="1:4" ht="14.25" customHeight="1">
      <c r="B2" s="2" t="s">
        <v>4</v>
      </c>
    </row>
    <row r="3" spans="1:4">
      <c r="A3" s="2" t="s">
        <v>3</v>
      </c>
      <c r="B3" s="19"/>
    </row>
    <row r="4" spans="1:4">
      <c r="A4" s="2" t="s">
        <v>8</v>
      </c>
      <c r="B4" s="18" t="s">
        <v>97</v>
      </c>
    </row>
    <row r="5" spans="1:4">
      <c r="A5" s="2" t="s">
        <v>12</v>
      </c>
      <c r="B5" s="18" t="s">
        <v>27</v>
      </c>
    </row>
    <row r="6" spans="1:4" ht="15" thickBot="1">
      <c r="A6" s="2" t="s">
        <v>9</v>
      </c>
      <c r="B6" s="18"/>
    </row>
    <row r="7" spans="1:4" ht="29">
      <c r="A7" s="11" t="s">
        <v>5</v>
      </c>
      <c r="B7" s="6" t="s">
        <v>1</v>
      </c>
      <c r="C7" s="9" t="s">
        <v>13</v>
      </c>
      <c r="D7" s="20" t="s">
        <v>29</v>
      </c>
    </row>
    <row r="8" spans="1:4">
      <c r="A8" s="1">
        <v>1</v>
      </c>
      <c r="B8" s="1" t="s">
        <v>222</v>
      </c>
      <c r="C8" s="21">
        <v>6500</v>
      </c>
      <c r="D8" s="1"/>
    </row>
    <row r="9" spans="1:4">
      <c r="A9" s="1">
        <v>2</v>
      </c>
      <c r="B9" s="1" t="s">
        <v>223</v>
      </c>
      <c r="C9" s="21">
        <v>6500</v>
      </c>
      <c r="D9" s="1"/>
    </row>
    <row r="10" spans="1:4">
      <c r="A10" s="1">
        <v>3</v>
      </c>
      <c r="B10" s="1" t="s">
        <v>224</v>
      </c>
      <c r="C10" s="21">
        <v>6500</v>
      </c>
    </row>
    <row r="11" spans="1:4">
      <c r="A11" s="1">
        <v>4</v>
      </c>
      <c r="B11" s="1" t="s">
        <v>225</v>
      </c>
      <c r="C11" s="21">
        <v>6500</v>
      </c>
      <c r="D11" s="45"/>
    </row>
    <row r="12" spans="1:4">
      <c r="A12" s="1">
        <v>5</v>
      </c>
      <c r="B12" s="1" t="s">
        <v>226</v>
      </c>
      <c r="C12" s="21">
        <v>6500</v>
      </c>
      <c r="D12" s="1"/>
    </row>
    <row r="13" spans="1:4">
      <c r="A13" s="1">
        <v>6</v>
      </c>
      <c r="B13" s="1" t="s">
        <v>227</v>
      </c>
      <c r="C13" s="21">
        <v>6500</v>
      </c>
      <c r="D13" s="1"/>
    </row>
    <row r="14" spans="1:4">
      <c r="A14" s="1">
        <v>7</v>
      </c>
      <c r="B14" s="1" t="s">
        <v>228</v>
      </c>
      <c r="C14" s="21">
        <v>6500</v>
      </c>
      <c r="D14" s="1"/>
    </row>
    <row r="15" spans="1:4">
      <c r="A15" s="1">
        <v>8</v>
      </c>
      <c r="B15" s="1" t="s">
        <v>229</v>
      </c>
      <c r="C15" s="21">
        <v>6500</v>
      </c>
      <c r="D15" s="1"/>
    </row>
    <row r="16" spans="1:4">
      <c r="A16" s="1">
        <v>9</v>
      </c>
      <c r="B16" s="1" t="s">
        <v>230</v>
      </c>
      <c r="C16" s="21">
        <v>6500</v>
      </c>
      <c r="D16" s="1"/>
    </row>
    <row r="17" spans="1:4">
      <c r="A17" s="1">
        <v>10</v>
      </c>
      <c r="B17" s="1" t="s">
        <v>231</v>
      </c>
      <c r="C17" s="21">
        <v>6500</v>
      </c>
      <c r="D17" s="45"/>
    </row>
    <row r="18" spans="1:4">
      <c r="A18" s="1">
        <v>11</v>
      </c>
      <c r="B18" s="1" t="s">
        <v>232</v>
      </c>
      <c r="C18" s="21">
        <v>6500</v>
      </c>
      <c r="D18" s="1"/>
    </row>
    <row r="19" spans="1:4">
      <c r="A19" s="1">
        <v>12</v>
      </c>
      <c r="B19" s="1" t="s">
        <v>233</v>
      </c>
      <c r="C19" s="21">
        <v>2500</v>
      </c>
      <c r="D19" s="1"/>
    </row>
    <row r="20" spans="1:4">
      <c r="A20" s="1">
        <v>13</v>
      </c>
      <c r="B20" s="1" t="s">
        <v>234</v>
      </c>
      <c r="C20" s="21">
        <v>2500</v>
      </c>
      <c r="D20" s="1"/>
    </row>
    <row r="21" spans="1:4">
      <c r="A21" s="1">
        <v>14</v>
      </c>
      <c r="B21" s="1" t="s">
        <v>235</v>
      </c>
      <c r="C21" s="21">
        <v>6500</v>
      </c>
      <c r="D21" s="45"/>
    </row>
    <row r="22" spans="1:4">
      <c r="A22" s="1">
        <v>15</v>
      </c>
      <c r="B22" s="1" t="s">
        <v>236</v>
      </c>
      <c r="C22" s="21">
        <v>6500</v>
      </c>
      <c r="D22" s="1"/>
    </row>
    <row r="23" spans="1:4">
      <c r="A23" s="1">
        <v>16</v>
      </c>
      <c r="B23" s="1" t="s">
        <v>237</v>
      </c>
      <c r="C23" s="21">
        <v>6500</v>
      </c>
      <c r="D23" s="1"/>
    </row>
    <row r="24" spans="1:4">
      <c r="A24" s="1">
        <v>17</v>
      </c>
      <c r="B24" s="1" t="s">
        <v>238</v>
      </c>
      <c r="C24" s="21">
        <v>6500</v>
      </c>
      <c r="D24" s="1"/>
    </row>
    <row r="25" spans="1:4">
      <c r="A25" s="1">
        <v>18</v>
      </c>
      <c r="B25" s="1" t="s">
        <v>239</v>
      </c>
      <c r="C25" s="21">
        <v>6500</v>
      </c>
      <c r="D25" s="1"/>
    </row>
    <row r="26" spans="1:4">
      <c r="A26" s="1">
        <v>19</v>
      </c>
      <c r="B26" s="1" t="s">
        <v>240</v>
      </c>
      <c r="C26" s="21">
        <v>6500</v>
      </c>
      <c r="D26" s="1"/>
    </row>
    <row r="27" spans="1:4">
      <c r="A27" s="1">
        <v>20</v>
      </c>
      <c r="B27" s="1" t="s">
        <v>241</v>
      </c>
      <c r="C27" s="21">
        <v>6500</v>
      </c>
      <c r="D27" s="1"/>
    </row>
    <row r="28" spans="1:4">
      <c r="A28" s="1">
        <v>21</v>
      </c>
      <c r="B28" s="1" t="s">
        <v>242</v>
      </c>
      <c r="C28" s="21">
        <v>6500</v>
      </c>
      <c r="D28" s="1"/>
    </row>
    <row r="29" spans="1:4">
      <c r="A29" s="1">
        <v>22</v>
      </c>
      <c r="B29" s="1" t="s">
        <v>243</v>
      </c>
      <c r="C29" s="21">
        <v>6500</v>
      </c>
      <c r="D29" s="1"/>
    </row>
    <row r="30" spans="1:4">
      <c r="A30" s="1">
        <v>23</v>
      </c>
      <c r="B30" s="1" t="s">
        <v>244</v>
      </c>
      <c r="C30" s="21">
        <v>6500</v>
      </c>
      <c r="D30" s="1"/>
    </row>
    <row r="31" spans="1:4">
      <c r="A31" s="1">
        <v>24</v>
      </c>
      <c r="B31" s="1" t="s">
        <v>245</v>
      </c>
      <c r="C31" s="21">
        <v>6500</v>
      </c>
      <c r="D31" s="1"/>
    </row>
    <row r="32" spans="1:4">
      <c r="A32" s="1">
        <v>25</v>
      </c>
      <c r="B32" s="1" t="s">
        <v>246</v>
      </c>
      <c r="C32" s="21">
        <v>6500</v>
      </c>
      <c r="D32" s="1"/>
    </row>
    <row r="33" spans="1:4">
      <c r="A33" s="1">
        <v>26</v>
      </c>
      <c r="B33" s="1" t="s">
        <v>247</v>
      </c>
      <c r="C33" s="21">
        <v>6500</v>
      </c>
      <c r="D33" s="1"/>
    </row>
    <row r="34" spans="1:4">
      <c r="A34" s="1">
        <v>27</v>
      </c>
      <c r="B34" s="1" t="s">
        <v>248</v>
      </c>
      <c r="C34" s="21">
        <v>6500</v>
      </c>
      <c r="D34" s="1"/>
    </row>
    <row r="35" spans="1:4">
      <c r="A35" s="1">
        <v>28</v>
      </c>
      <c r="B35" s="1" t="s">
        <v>249</v>
      </c>
      <c r="C35" s="21">
        <v>6500</v>
      </c>
      <c r="D35" s="1"/>
    </row>
    <row r="36" spans="1:4">
      <c r="A36" s="1">
        <v>29</v>
      </c>
      <c r="B36" s="1" t="s">
        <v>250</v>
      </c>
      <c r="C36" s="21">
        <v>6500</v>
      </c>
      <c r="D36" s="1"/>
    </row>
    <row r="37" spans="1:4">
      <c r="A37" s="1">
        <v>30</v>
      </c>
      <c r="B37" s="1" t="s">
        <v>251</v>
      </c>
      <c r="C37" s="21">
        <v>6500</v>
      </c>
      <c r="D37" s="1"/>
    </row>
    <row r="38" spans="1:4">
      <c r="A38" s="1">
        <v>31</v>
      </c>
      <c r="B38" s="1" t="s">
        <v>252</v>
      </c>
      <c r="C38" s="21">
        <v>6500</v>
      </c>
      <c r="D38" s="1"/>
    </row>
    <row r="39" spans="1:4">
      <c r="A39" s="1">
        <v>32</v>
      </c>
      <c r="B39" s="1" t="s">
        <v>253</v>
      </c>
      <c r="C39" s="21">
        <v>6500</v>
      </c>
      <c r="D39" s="1"/>
    </row>
    <row r="40" spans="1:4">
      <c r="A40" s="1">
        <v>33</v>
      </c>
      <c r="B40" s="1" t="s">
        <v>254</v>
      </c>
      <c r="C40" s="21">
        <v>6500</v>
      </c>
      <c r="D40" s="1"/>
    </row>
    <row r="41" spans="1:4">
      <c r="A41" s="1">
        <v>34</v>
      </c>
      <c r="B41" s="1" t="s">
        <v>255</v>
      </c>
      <c r="C41" s="21">
        <v>6500</v>
      </c>
      <c r="D41" s="1"/>
    </row>
    <row r="42" spans="1:4">
      <c r="A42" s="1">
        <v>35</v>
      </c>
      <c r="B42" s="1" t="s">
        <v>241</v>
      </c>
      <c r="C42" s="21">
        <v>6500</v>
      </c>
      <c r="D42" s="1"/>
    </row>
    <row r="43" spans="1:4">
      <c r="A43" s="1">
        <v>36</v>
      </c>
      <c r="B43" s="1" t="s">
        <v>255</v>
      </c>
      <c r="C43" s="21">
        <v>6500</v>
      </c>
      <c r="D43" s="1"/>
    </row>
    <row r="44" spans="1:4">
      <c r="A44" s="1">
        <v>37</v>
      </c>
      <c r="B44" s="1" t="s">
        <v>256</v>
      </c>
      <c r="C44" s="21">
        <v>6500</v>
      </c>
      <c r="D44" s="1"/>
    </row>
    <row r="45" spans="1:4">
      <c r="A45" s="1">
        <v>38</v>
      </c>
      <c r="B45" s="1" t="s">
        <v>257</v>
      </c>
      <c r="C45" s="21">
        <v>6500</v>
      </c>
      <c r="D45" s="1"/>
    </row>
    <row r="46" spans="1:4">
      <c r="A46" s="1">
        <v>39</v>
      </c>
      <c r="B46" s="1" t="s">
        <v>258</v>
      </c>
      <c r="C46" s="21">
        <v>6500</v>
      </c>
      <c r="D46" s="1"/>
    </row>
    <row r="47" spans="1:4">
      <c r="A47" s="1">
        <v>40</v>
      </c>
      <c r="B47" s="1" t="s">
        <v>259</v>
      </c>
      <c r="C47" s="21">
        <v>6500</v>
      </c>
      <c r="D47" s="1"/>
    </row>
    <row r="48" spans="1:4">
      <c r="A48" s="1">
        <v>41</v>
      </c>
      <c r="B48" s="1" t="s">
        <v>260</v>
      </c>
      <c r="C48" s="21">
        <v>6500</v>
      </c>
      <c r="D48" s="1"/>
    </row>
    <row r="49" spans="1:4">
      <c r="A49" s="1">
        <v>42</v>
      </c>
      <c r="B49" s="1" t="s">
        <v>261</v>
      </c>
      <c r="C49" s="21">
        <v>6500</v>
      </c>
      <c r="D49" s="1"/>
    </row>
    <row r="50" spans="1:4">
      <c r="A50" s="1">
        <v>43</v>
      </c>
      <c r="B50" s="1" t="s">
        <v>262</v>
      </c>
      <c r="C50" s="21">
        <v>6500</v>
      </c>
      <c r="D50" s="1"/>
    </row>
    <row r="51" spans="1:4">
      <c r="A51" s="1">
        <v>44</v>
      </c>
      <c r="B51" s="1" t="s">
        <v>263</v>
      </c>
      <c r="C51" s="21">
        <v>6500</v>
      </c>
      <c r="D51" s="1"/>
    </row>
    <row r="52" spans="1:4">
      <c r="A52" s="1">
        <v>45</v>
      </c>
      <c r="B52" s="1" t="s">
        <v>264</v>
      </c>
      <c r="C52" s="21">
        <v>6500</v>
      </c>
      <c r="D52" s="1"/>
    </row>
    <row r="53" spans="1:4">
      <c r="A53" s="1">
        <v>46</v>
      </c>
      <c r="B53" s="1" t="s">
        <v>265</v>
      </c>
      <c r="C53" s="21">
        <v>6500</v>
      </c>
      <c r="D53" s="1"/>
    </row>
    <row r="54" spans="1:4">
      <c r="A54" s="1">
        <v>47</v>
      </c>
      <c r="B54" s="1" t="s">
        <v>265</v>
      </c>
      <c r="C54" s="21">
        <v>6500</v>
      </c>
      <c r="D54" s="1"/>
    </row>
    <row r="55" spans="1:4">
      <c r="A55" s="1">
        <v>48</v>
      </c>
      <c r="B55" s="1" t="s">
        <v>266</v>
      </c>
      <c r="C55" s="21">
        <v>6500</v>
      </c>
      <c r="D55" s="1"/>
    </row>
    <row r="56" spans="1:4">
      <c r="A56" s="1">
        <v>49</v>
      </c>
      <c r="B56" s="1" t="s">
        <v>267</v>
      </c>
      <c r="C56" s="21">
        <v>6500</v>
      </c>
      <c r="D56" s="1"/>
    </row>
    <row r="57" spans="1:4">
      <c r="A57" s="1">
        <v>50</v>
      </c>
      <c r="B57" s="1" t="s">
        <v>268</v>
      </c>
      <c r="C57" s="21">
        <v>6500</v>
      </c>
      <c r="D57" s="1"/>
    </row>
    <row r="58" spans="1:4">
      <c r="A58" s="1">
        <v>51</v>
      </c>
      <c r="B58" s="1" t="s">
        <v>256</v>
      </c>
      <c r="C58" s="21">
        <v>6500</v>
      </c>
      <c r="D58" s="1"/>
    </row>
    <row r="59" spans="1:4">
      <c r="A59" s="1">
        <v>52</v>
      </c>
      <c r="B59" s="1" t="s">
        <v>269</v>
      </c>
      <c r="C59" s="21">
        <v>6500</v>
      </c>
      <c r="D59" s="1"/>
    </row>
    <row r="60" spans="1:4">
      <c r="A60" s="1">
        <v>53</v>
      </c>
      <c r="B60" s="1" t="s">
        <v>270</v>
      </c>
      <c r="C60" s="21">
        <v>6500</v>
      </c>
      <c r="D60" s="1"/>
    </row>
    <row r="61" spans="1:4">
      <c r="A61" s="1">
        <v>54</v>
      </c>
      <c r="B61" s="1" t="s">
        <v>271</v>
      </c>
      <c r="C61" s="21">
        <v>6500</v>
      </c>
      <c r="D61" s="1"/>
    </row>
    <row r="62" spans="1:4">
      <c r="A62" s="1">
        <v>55</v>
      </c>
      <c r="B62" s="1" t="s">
        <v>272</v>
      </c>
      <c r="C62" s="21">
        <v>6500</v>
      </c>
      <c r="D62" s="1"/>
    </row>
    <row r="63" spans="1:4">
      <c r="A63" s="1">
        <v>56</v>
      </c>
      <c r="B63" s="1" t="s">
        <v>273</v>
      </c>
      <c r="C63" s="21">
        <v>6500</v>
      </c>
      <c r="D63" s="1"/>
    </row>
    <row r="64" spans="1:4">
      <c r="A64" s="1">
        <v>57</v>
      </c>
      <c r="B64" s="1" t="s">
        <v>274</v>
      </c>
      <c r="C64" s="21">
        <v>6500</v>
      </c>
      <c r="D64" s="1"/>
    </row>
    <row r="65" spans="1:4">
      <c r="A65" s="1">
        <v>58</v>
      </c>
      <c r="B65" s="1" t="s">
        <v>275</v>
      </c>
      <c r="C65" s="21">
        <v>6500</v>
      </c>
      <c r="D65" s="1"/>
    </row>
    <row r="66" spans="1:4">
      <c r="A66" s="1">
        <v>59</v>
      </c>
      <c r="B66" s="1" t="s">
        <v>276</v>
      </c>
      <c r="C66" s="21">
        <v>6500</v>
      </c>
      <c r="D66" s="1"/>
    </row>
    <row r="67" spans="1:4">
      <c r="A67" s="1">
        <v>60</v>
      </c>
      <c r="B67" s="1" t="s">
        <v>277</v>
      </c>
      <c r="C67" s="21">
        <v>6500</v>
      </c>
      <c r="D67" s="1"/>
    </row>
    <row r="68" spans="1:4">
      <c r="A68" s="1">
        <v>61</v>
      </c>
      <c r="B68" s="1" t="s">
        <v>278</v>
      </c>
      <c r="C68" s="21">
        <v>6500</v>
      </c>
      <c r="D68" s="1"/>
    </row>
    <row r="69" spans="1:4">
      <c r="A69" s="1">
        <v>62</v>
      </c>
      <c r="B69" s="1" t="s">
        <v>279</v>
      </c>
      <c r="C69" s="21">
        <v>6500</v>
      </c>
      <c r="D69" s="1"/>
    </row>
    <row r="70" spans="1:4">
      <c r="A70" s="1">
        <v>63</v>
      </c>
      <c r="B70" s="1" t="s">
        <v>280</v>
      </c>
      <c r="C70" s="21">
        <v>6500</v>
      </c>
      <c r="D70" s="1"/>
    </row>
    <row r="71" spans="1:4">
      <c r="A71" s="1">
        <v>64</v>
      </c>
      <c r="B71" s="1" t="s">
        <v>281</v>
      </c>
      <c r="C71" s="21">
        <v>6500</v>
      </c>
      <c r="D71" s="1"/>
    </row>
    <row r="72" spans="1:4">
      <c r="A72" s="1">
        <v>65</v>
      </c>
      <c r="B72" s="1" t="s">
        <v>282</v>
      </c>
      <c r="C72" s="21">
        <v>6500</v>
      </c>
      <c r="D72" s="1"/>
    </row>
    <row r="73" spans="1:4">
      <c r="A73" s="1">
        <v>66</v>
      </c>
      <c r="B73" s="1" t="s">
        <v>277</v>
      </c>
      <c r="C73" s="21">
        <v>6500</v>
      </c>
      <c r="D73" s="1"/>
    </row>
    <row r="74" spans="1:4">
      <c r="A74" s="1">
        <v>67</v>
      </c>
      <c r="B74" s="1" t="s">
        <v>277</v>
      </c>
      <c r="C74" s="21">
        <v>820</v>
      </c>
      <c r="D74" s="1"/>
    </row>
    <row r="75" spans="1:4">
      <c r="A75" s="1">
        <v>68</v>
      </c>
      <c r="B75" s="1" t="s">
        <v>283</v>
      </c>
      <c r="C75" s="21">
        <v>6500</v>
      </c>
      <c r="D75" s="1"/>
    </row>
    <row r="76" spans="1:4">
      <c r="A76" s="1">
        <v>69</v>
      </c>
      <c r="B76" s="1" t="s">
        <v>283</v>
      </c>
      <c r="C76" s="21">
        <v>820</v>
      </c>
      <c r="D76" s="1"/>
    </row>
    <row r="77" spans="1:4">
      <c r="A77" s="1">
        <v>70</v>
      </c>
      <c r="B77" s="1" t="s">
        <v>284</v>
      </c>
      <c r="C77" s="21">
        <v>6500</v>
      </c>
      <c r="D77" s="1"/>
    </row>
    <row r="78" spans="1:4">
      <c r="A78" s="1">
        <v>71</v>
      </c>
      <c r="B78" s="1" t="s">
        <v>284</v>
      </c>
      <c r="C78" s="21">
        <v>820</v>
      </c>
      <c r="D78" s="1"/>
    </row>
    <row r="79" spans="1:4">
      <c r="A79" s="1">
        <v>72</v>
      </c>
      <c r="B79" s="1" t="s">
        <v>285</v>
      </c>
      <c r="C79" s="21">
        <v>6500</v>
      </c>
      <c r="D79" s="1"/>
    </row>
    <row r="80" spans="1:4">
      <c r="A80" s="1">
        <v>73</v>
      </c>
      <c r="B80" s="1" t="s">
        <v>286</v>
      </c>
      <c r="C80" s="21">
        <v>6500</v>
      </c>
      <c r="D80" s="1"/>
    </row>
    <row r="81" spans="1:4">
      <c r="A81" s="1">
        <v>74</v>
      </c>
      <c r="B81" s="1" t="s">
        <v>286</v>
      </c>
      <c r="C81" s="21">
        <v>820</v>
      </c>
      <c r="D81" s="1"/>
    </row>
    <row r="82" spans="1:4">
      <c r="A82" s="1">
        <v>75</v>
      </c>
      <c r="B82" s="1" t="s">
        <v>287</v>
      </c>
      <c r="C82" s="21">
        <v>6500</v>
      </c>
      <c r="D82" s="1"/>
    </row>
    <row r="83" spans="1:4">
      <c r="A83" s="1">
        <v>76</v>
      </c>
      <c r="B83" s="1" t="s">
        <v>287</v>
      </c>
      <c r="C83" s="21">
        <v>820</v>
      </c>
      <c r="D83" s="1"/>
    </row>
    <row r="84" spans="1:4">
      <c r="A84" s="1">
        <v>77</v>
      </c>
      <c r="B84" s="1" t="s">
        <v>241</v>
      </c>
      <c r="C84" s="21">
        <v>6500</v>
      </c>
      <c r="D84" s="1"/>
    </row>
    <row r="85" spans="1:4">
      <c r="A85" s="1">
        <v>78</v>
      </c>
      <c r="B85" s="1" t="s">
        <v>241</v>
      </c>
      <c r="C85" s="21">
        <v>820</v>
      </c>
      <c r="D85" s="1"/>
    </row>
    <row r="86" spans="1:4">
      <c r="A86" s="1">
        <v>79</v>
      </c>
      <c r="B86" s="1" t="s">
        <v>289</v>
      </c>
      <c r="C86" s="21">
        <v>6500</v>
      </c>
      <c r="D86" s="1"/>
    </row>
    <row r="87" spans="1:4">
      <c r="A87" s="1">
        <v>80</v>
      </c>
      <c r="B87" s="1" t="s">
        <v>288</v>
      </c>
      <c r="C87" s="21">
        <v>6500</v>
      </c>
      <c r="D87" s="1"/>
    </row>
    <row r="88" spans="1:4">
      <c r="A88" s="1">
        <v>81</v>
      </c>
      <c r="B88" s="1" t="s">
        <v>290</v>
      </c>
      <c r="C88" s="21">
        <v>6500</v>
      </c>
      <c r="D88" s="1"/>
    </row>
    <row r="89" spans="1:4">
      <c r="A89" s="1">
        <v>82</v>
      </c>
      <c r="B89" s="1" t="s">
        <v>290</v>
      </c>
      <c r="C89" s="21">
        <v>820</v>
      </c>
      <c r="D89" s="1"/>
    </row>
    <row r="90" spans="1:4">
      <c r="A90" s="1">
        <v>83</v>
      </c>
      <c r="B90" s="1" t="s">
        <v>291</v>
      </c>
      <c r="C90" s="21">
        <v>6500</v>
      </c>
      <c r="D90" s="1"/>
    </row>
    <row r="91" spans="1:4">
      <c r="A91" s="1">
        <v>84</v>
      </c>
      <c r="B91" s="1" t="s">
        <v>291</v>
      </c>
      <c r="C91" s="21">
        <v>820</v>
      </c>
      <c r="D91" s="1"/>
    </row>
    <row r="92" spans="1:4">
      <c r="A92" s="1">
        <v>85</v>
      </c>
      <c r="B92" s="1" t="s">
        <v>292</v>
      </c>
      <c r="C92" s="21">
        <v>6500</v>
      </c>
      <c r="D92" s="1"/>
    </row>
    <row r="93" spans="1:4">
      <c r="A93" s="1">
        <v>86</v>
      </c>
      <c r="B93" s="1" t="s">
        <v>255</v>
      </c>
      <c r="C93" s="21">
        <v>6500</v>
      </c>
      <c r="D93" s="1"/>
    </row>
    <row r="94" spans="1:4">
      <c r="A94" s="1">
        <v>87</v>
      </c>
      <c r="B94" s="1" t="s">
        <v>255</v>
      </c>
      <c r="C94" s="21">
        <v>820</v>
      </c>
      <c r="D94" s="1"/>
    </row>
    <row r="95" spans="1:4">
      <c r="A95" s="1">
        <v>88</v>
      </c>
      <c r="B95" s="1" t="s">
        <v>293</v>
      </c>
      <c r="C95" s="21">
        <v>6500</v>
      </c>
      <c r="D95" s="1"/>
    </row>
    <row r="96" spans="1:4">
      <c r="A96" s="1">
        <v>89</v>
      </c>
      <c r="B96" s="1" t="s">
        <v>293</v>
      </c>
      <c r="C96" s="21">
        <v>820</v>
      </c>
      <c r="D96" s="1"/>
    </row>
    <row r="97" spans="1:4">
      <c r="A97" s="1">
        <v>90</v>
      </c>
      <c r="B97" s="1" t="s">
        <v>294</v>
      </c>
      <c r="C97" s="21">
        <v>6500</v>
      </c>
      <c r="D97" s="1"/>
    </row>
    <row r="98" spans="1:4">
      <c r="A98" s="1">
        <v>91</v>
      </c>
      <c r="B98" s="1" t="s">
        <v>295</v>
      </c>
      <c r="C98" s="21">
        <v>6500</v>
      </c>
      <c r="D98" s="1"/>
    </row>
    <row r="99" spans="1:4">
      <c r="A99" s="1">
        <v>92</v>
      </c>
      <c r="B99" s="1" t="s">
        <v>295</v>
      </c>
      <c r="C99" s="21">
        <v>820</v>
      </c>
      <c r="D99" s="1"/>
    </row>
    <row r="100" spans="1:4">
      <c r="A100" s="1">
        <v>93</v>
      </c>
      <c r="B100" s="1" t="s">
        <v>296</v>
      </c>
      <c r="C100" s="21">
        <v>6500</v>
      </c>
      <c r="D100" s="1"/>
    </row>
    <row r="101" spans="1:4">
      <c r="A101" s="1">
        <v>94</v>
      </c>
      <c r="B101" s="1" t="s">
        <v>296</v>
      </c>
      <c r="C101" s="21">
        <v>820</v>
      </c>
      <c r="D101" s="1"/>
    </row>
    <row r="102" spans="1:4">
      <c r="A102" s="1">
        <v>95</v>
      </c>
      <c r="B102" s="1" t="s">
        <v>297</v>
      </c>
      <c r="C102" s="21">
        <v>6500</v>
      </c>
      <c r="D102" s="1"/>
    </row>
    <row r="103" spans="1:4">
      <c r="A103" s="1">
        <v>96</v>
      </c>
      <c r="B103" s="1" t="s">
        <v>297</v>
      </c>
      <c r="C103" s="21">
        <v>820</v>
      </c>
      <c r="D103" s="1"/>
    </row>
    <row r="104" spans="1:4">
      <c r="A104" s="1">
        <v>97</v>
      </c>
      <c r="B104" s="1" t="s">
        <v>298</v>
      </c>
      <c r="C104" s="21">
        <v>6500</v>
      </c>
      <c r="D104" s="1"/>
    </row>
    <row r="105" spans="1:4">
      <c r="A105" s="1">
        <v>98</v>
      </c>
      <c r="B105" s="1" t="s">
        <v>299</v>
      </c>
      <c r="C105" s="21">
        <v>6500</v>
      </c>
      <c r="D105" s="1"/>
    </row>
    <row r="106" spans="1:4">
      <c r="A106" s="1">
        <v>99</v>
      </c>
      <c r="B106" s="1" t="s">
        <v>299</v>
      </c>
      <c r="C106" s="21">
        <v>820</v>
      </c>
      <c r="D106" s="1"/>
    </row>
    <row r="107" spans="1:4">
      <c r="A107" s="1">
        <v>100</v>
      </c>
      <c r="B107" s="1" t="s">
        <v>300</v>
      </c>
      <c r="C107" s="21">
        <v>6500</v>
      </c>
      <c r="D107" s="1"/>
    </row>
    <row r="108" spans="1:4">
      <c r="A108" s="1">
        <v>101</v>
      </c>
      <c r="B108" s="1" t="s">
        <v>300</v>
      </c>
      <c r="C108" s="21">
        <v>820</v>
      </c>
      <c r="D108" s="1"/>
    </row>
    <row r="109" spans="1:4">
      <c r="A109" s="1">
        <v>102</v>
      </c>
      <c r="B109" s="1" t="s">
        <v>301</v>
      </c>
      <c r="C109" s="21">
        <v>6500</v>
      </c>
      <c r="D109" s="1"/>
    </row>
    <row r="110" spans="1:4">
      <c r="A110" s="1">
        <v>103</v>
      </c>
      <c r="B110" s="1" t="s">
        <v>301</v>
      </c>
      <c r="C110" s="21">
        <v>820</v>
      </c>
      <c r="D110" s="1"/>
    </row>
    <row r="111" spans="1:4">
      <c r="A111" s="1">
        <v>104</v>
      </c>
      <c r="B111" s="1" t="s">
        <v>302</v>
      </c>
      <c r="C111" s="21">
        <v>6500</v>
      </c>
      <c r="D111" s="1"/>
    </row>
    <row r="112" spans="1:4">
      <c r="A112" s="1">
        <v>105</v>
      </c>
      <c r="B112" s="1" t="s">
        <v>302</v>
      </c>
      <c r="C112" s="21">
        <v>820</v>
      </c>
      <c r="D112" s="1"/>
    </row>
    <row r="113" spans="1:4">
      <c r="A113" s="1">
        <v>106</v>
      </c>
      <c r="B113" s="1" t="s">
        <v>303</v>
      </c>
      <c r="C113" s="21">
        <v>6500</v>
      </c>
      <c r="D113" s="1"/>
    </row>
    <row r="114" spans="1:4">
      <c r="A114" s="1">
        <v>107</v>
      </c>
      <c r="B114" s="1" t="s">
        <v>303</v>
      </c>
      <c r="C114" s="21">
        <v>820</v>
      </c>
      <c r="D114" s="1"/>
    </row>
    <row r="115" spans="1:4">
      <c r="A115" s="1">
        <v>108</v>
      </c>
      <c r="B115" s="1" t="s">
        <v>304</v>
      </c>
      <c r="C115" s="21">
        <v>6500</v>
      </c>
      <c r="D115" s="1"/>
    </row>
    <row r="116" spans="1:4">
      <c r="A116" s="1">
        <v>109</v>
      </c>
      <c r="B116" s="1" t="s">
        <v>304</v>
      </c>
      <c r="C116" s="21">
        <v>820</v>
      </c>
      <c r="D116" s="1"/>
    </row>
    <row r="117" spans="1:4">
      <c r="A117" s="1">
        <v>110</v>
      </c>
      <c r="B117" s="1" t="s">
        <v>305</v>
      </c>
      <c r="C117" s="21">
        <v>6500</v>
      </c>
      <c r="D117" s="1"/>
    </row>
    <row r="118" spans="1:4">
      <c r="A118" s="1">
        <v>111</v>
      </c>
      <c r="B118" s="1" t="s">
        <v>305</v>
      </c>
      <c r="C118" s="21">
        <v>820</v>
      </c>
      <c r="D118" s="1"/>
    </row>
    <row r="119" spans="1:4">
      <c r="A119" s="1">
        <v>112</v>
      </c>
      <c r="B119" s="1" t="s">
        <v>306</v>
      </c>
      <c r="C119" s="21">
        <v>6500</v>
      </c>
      <c r="D119" s="1"/>
    </row>
    <row r="120" spans="1:4">
      <c r="A120" s="1">
        <v>113</v>
      </c>
      <c r="B120" s="1" t="s">
        <v>306</v>
      </c>
      <c r="C120" s="21">
        <v>820</v>
      </c>
      <c r="D120" s="1"/>
    </row>
    <row r="121" spans="1:4">
      <c r="A121" s="1">
        <v>114</v>
      </c>
      <c r="B121" s="1" t="s">
        <v>307</v>
      </c>
      <c r="C121" s="21">
        <v>6500</v>
      </c>
      <c r="D121" s="1"/>
    </row>
    <row r="122" spans="1:4">
      <c r="A122" s="1">
        <v>115</v>
      </c>
      <c r="B122" s="1" t="s">
        <v>189</v>
      </c>
      <c r="C122" s="21">
        <v>6500</v>
      </c>
      <c r="D122" s="1"/>
    </row>
    <row r="123" spans="1:4">
      <c r="A123" s="1">
        <v>116</v>
      </c>
      <c r="B123" s="1" t="s">
        <v>186</v>
      </c>
      <c r="C123" s="21">
        <v>6500</v>
      </c>
      <c r="D123" s="1"/>
    </row>
    <row r="124" spans="1:4">
      <c r="A124" s="1">
        <v>117</v>
      </c>
      <c r="B124" s="1" t="s">
        <v>308</v>
      </c>
      <c r="C124" s="21">
        <v>6500</v>
      </c>
      <c r="D124" s="1"/>
    </row>
    <row r="125" spans="1:4">
      <c r="A125" s="1">
        <v>118</v>
      </c>
      <c r="B125" s="1" t="s">
        <v>308</v>
      </c>
      <c r="C125" s="21">
        <v>820</v>
      </c>
      <c r="D125" s="1"/>
    </row>
    <row r="126" spans="1:4">
      <c r="A126" s="1">
        <v>119</v>
      </c>
      <c r="B126" s="1" t="s">
        <v>309</v>
      </c>
      <c r="C126" s="21">
        <v>6500</v>
      </c>
      <c r="D126" s="1"/>
    </row>
    <row r="127" spans="1:4">
      <c r="A127" s="1">
        <v>120</v>
      </c>
      <c r="B127" s="1" t="s">
        <v>309</v>
      </c>
      <c r="C127" s="21">
        <v>820</v>
      </c>
      <c r="D127" s="1"/>
    </row>
    <row r="128" spans="1:4">
      <c r="A128" s="1">
        <v>121</v>
      </c>
      <c r="B128" s="1" t="s">
        <v>310</v>
      </c>
      <c r="C128" s="21">
        <v>6500</v>
      </c>
      <c r="D128" s="1"/>
    </row>
    <row r="129" spans="1:4">
      <c r="A129" s="1">
        <v>122</v>
      </c>
      <c r="B129" s="1" t="s">
        <v>310</v>
      </c>
      <c r="C129" s="21">
        <v>820</v>
      </c>
      <c r="D129" s="1"/>
    </row>
    <row r="130" spans="1:4">
      <c r="A130" s="1">
        <v>123</v>
      </c>
      <c r="B130" s="1" t="s">
        <v>311</v>
      </c>
      <c r="C130" s="21">
        <v>6500</v>
      </c>
      <c r="D130" s="1"/>
    </row>
    <row r="131" spans="1:4">
      <c r="A131" s="1">
        <v>124</v>
      </c>
      <c r="B131" s="1" t="s">
        <v>312</v>
      </c>
      <c r="C131" s="21">
        <v>6500</v>
      </c>
      <c r="D131" s="1"/>
    </row>
    <row r="132" spans="1:4">
      <c r="A132" s="24"/>
      <c r="B132" s="24"/>
      <c r="C132" s="63"/>
      <c r="D132" s="24"/>
    </row>
    <row r="133" spans="1:4">
      <c r="A133" s="24"/>
      <c r="B133" s="62" t="s">
        <v>24</v>
      </c>
      <c r="C133" s="30">
        <f>SUM(C8:C123)</f>
        <v>626720</v>
      </c>
      <c r="D133" s="29"/>
    </row>
    <row r="134" spans="1:4">
      <c r="A134" s="24"/>
      <c r="B134" s="61" t="s">
        <v>220</v>
      </c>
      <c r="C134" s="30">
        <f>4000*98</f>
        <v>392000</v>
      </c>
      <c r="D134" s="29"/>
    </row>
    <row r="135" spans="1:4">
      <c r="A135" s="24"/>
      <c r="B135" s="61" t="s">
        <v>221</v>
      </c>
      <c r="C135" s="30">
        <f>C133-C134</f>
        <v>234720</v>
      </c>
      <c r="D135" s="29"/>
    </row>
    <row r="136" spans="1:4">
      <c r="A136" s="24"/>
      <c r="B136" s="24"/>
      <c r="C136" s="30"/>
      <c r="D136" s="29"/>
    </row>
    <row r="137" spans="1:4">
      <c r="A137" s="24"/>
      <c r="B137" s="24"/>
      <c r="C137" s="30"/>
      <c r="D137" s="29"/>
    </row>
    <row r="138" spans="1:4">
      <c r="A138" s="24"/>
      <c r="B138" s="24"/>
      <c r="C138" s="30"/>
      <c r="D138" s="29"/>
    </row>
    <row r="139" spans="1:4">
      <c r="A139" s="24"/>
      <c r="B139" s="24"/>
      <c r="C139" s="30"/>
      <c r="D139" s="29"/>
    </row>
    <row r="140" spans="1:4">
      <c r="A140" s="24"/>
      <c r="B140" s="24"/>
      <c r="C140" s="30"/>
      <c r="D140" s="29"/>
    </row>
    <row r="141" spans="1:4" ht="15.5">
      <c r="A141" s="23"/>
      <c r="B141" s="39"/>
      <c r="C141" s="30"/>
      <c r="D141" s="25"/>
    </row>
    <row r="142" spans="1:4" ht="15.5">
      <c r="A142" s="23"/>
      <c r="B142" s="39"/>
      <c r="C142" s="53"/>
      <c r="D142" s="25"/>
    </row>
    <row r="143" spans="1:4">
      <c r="C143" s="53"/>
    </row>
    <row r="144" spans="1:4">
      <c r="B144" s="2"/>
      <c r="C144" s="53"/>
      <c r="D144" s="29"/>
    </row>
    <row r="145" spans="2:4">
      <c r="C145" s="53"/>
      <c r="D145" s="29"/>
    </row>
    <row r="146" spans="2:4">
      <c r="C146" s="54"/>
      <c r="D146" s="33"/>
    </row>
    <row r="147" spans="2:4">
      <c r="C147" s="54"/>
      <c r="D147" s="33"/>
    </row>
    <row r="148" spans="2:4">
      <c r="B148" s="2"/>
      <c r="D148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7"/>
  <sheetViews>
    <sheetView workbookViewId="0">
      <selection activeCell="D26" sqref="D26"/>
    </sheetView>
  </sheetViews>
  <sheetFormatPr baseColWidth="10" defaultRowHeight="14.5"/>
  <cols>
    <col min="2" max="2" width="39.1796875" customWidth="1"/>
    <col min="3" max="3" width="28.1796875" style="12" customWidth="1"/>
    <col min="4" max="4" width="31.1796875" customWidth="1"/>
    <col min="6" max="6" width="17.54296875" customWidth="1"/>
  </cols>
  <sheetData>
    <row r="3" spans="1:6">
      <c r="B3" s="2" t="s">
        <v>14</v>
      </c>
    </row>
    <row r="4" spans="1:6">
      <c r="B4" s="13" t="s">
        <v>137</v>
      </c>
    </row>
    <row r="5" spans="1:6">
      <c r="B5" s="14"/>
    </row>
    <row r="6" spans="1:6">
      <c r="B6" s="15" t="s">
        <v>15</v>
      </c>
    </row>
    <row r="7" spans="1:6">
      <c r="B7" t="s">
        <v>32</v>
      </c>
      <c r="C7" s="12">
        <f>'MVIB-6'!F17</f>
        <v>33950</v>
      </c>
      <c r="F7" s="12">
        <v>33950</v>
      </c>
    </row>
    <row r="8" spans="1:6">
      <c r="B8" t="s">
        <v>33</v>
      </c>
      <c r="C8" s="12">
        <f>'MCVT-3'!F20</f>
        <v>35088</v>
      </c>
      <c r="F8" s="12">
        <v>35088</v>
      </c>
    </row>
    <row r="9" spans="1:6">
      <c r="B9" t="s">
        <v>23</v>
      </c>
      <c r="C9" s="12">
        <f>'MAC-14 '!F15</f>
        <v>21139.25</v>
      </c>
      <c r="F9" s="12">
        <v>21139.25</v>
      </c>
    </row>
    <row r="10" spans="1:6">
      <c r="B10" t="s">
        <v>22</v>
      </c>
      <c r="C10" s="44">
        <f>'MCVT-4'!F20</f>
        <v>51768.25</v>
      </c>
      <c r="E10" s="75"/>
      <c r="F10" s="12">
        <v>51768.25</v>
      </c>
    </row>
    <row r="11" spans="1:6" ht="15" thickBot="1">
      <c r="B11" t="s">
        <v>134</v>
      </c>
      <c r="C11" s="43">
        <f>+'SERVICIOS '!C39</f>
        <v>48200</v>
      </c>
      <c r="E11" s="12"/>
      <c r="F11" s="12">
        <v>48200</v>
      </c>
    </row>
    <row r="12" spans="1:6" ht="15" thickTop="1">
      <c r="A12" s="26"/>
      <c r="B12" t="s">
        <v>319</v>
      </c>
      <c r="C12" s="12">
        <f>SUM(C7:C11)</f>
        <v>190145.5</v>
      </c>
      <c r="F12" s="12">
        <f>SUM(F7:F11)</f>
        <v>190145.5</v>
      </c>
    </row>
    <row r="13" spans="1:6">
      <c r="A13" s="26"/>
      <c r="B13" s="27"/>
      <c r="C13" s="27"/>
    </row>
    <row r="14" spans="1:6">
      <c r="B14" s="15" t="s">
        <v>16</v>
      </c>
      <c r="D14" s="15" t="s">
        <v>25</v>
      </c>
    </row>
    <row r="15" spans="1:6">
      <c r="B15" t="s">
        <v>22</v>
      </c>
      <c r="C15" s="44">
        <v>35000</v>
      </c>
      <c r="D15" s="17" t="s">
        <v>136</v>
      </c>
      <c r="E15" s="17"/>
    </row>
    <row r="16" spans="1:6" ht="15" thickBot="1">
      <c r="B16" t="s">
        <v>23</v>
      </c>
      <c r="C16" s="43">
        <v>15000</v>
      </c>
      <c r="D16" s="17" t="s">
        <v>135</v>
      </c>
      <c r="E16" s="17"/>
    </row>
    <row r="17" spans="2:7" ht="15.5" thickTop="1" thickBot="1">
      <c r="B17" t="s">
        <v>24</v>
      </c>
      <c r="C17" s="43">
        <f>SUM(C15:C16)</f>
        <v>50000</v>
      </c>
      <c r="D17" s="12"/>
      <c r="F17" s="12">
        <v>50000</v>
      </c>
    </row>
    <row r="18" spans="2:7" ht="15" thickTop="1">
      <c r="B18" t="s">
        <v>17</v>
      </c>
      <c r="C18" s="16">
        <f>+C12-C17</f>
        <v>140145.5</v>
      </c>
      <c r="D18" s="16"/>
      <c r="F18" s="12">
        <f>+F12-F17</f>
        <v>140145.5</v>
      </c>
    </row>
    <row r="20" spans="2:7">
      <c r="B20" t="s">
        <v>18</v>
      </c>
      <c r="C20" s="12">
        <f>C18</f>
        <v>140145.5</v>
      </c>
    </row>
    <row r="21" spans="2:7">
      <c r="B21" t="s">
        <v>19</v>
      </c>
      <c r="C21" s="12">
        <f>+C20</f>
        <v>140145.5</v>
      </c>
    </row>
    <row r="22" spans="2:7">
      <c r="B22" t="s">
        <v>20</v>
      </c>
      <c r="C22" s="12">
        <f>+C21*0.16</f>
        <v>22423.279999999999</v>
      </c>
      <c r="F22" s="12">
        <f>+F18*0.16</f>
        <v>22423.279999999999</v>
      </c>
    </row>
    <row r="23" spans="2:7">
      <c r="B23" t="s">
        <v>21</v>
      </c>
      <c r="C23" s="16">
        <f>+C21+C22</f>
        <v>162568.78</v>
      </c>
      <c r="F23" s="12">
        <f>+F18+F22</f>
        <v>162568.78</v>
      </c>
    </row>
    <row r="27" spans="2:7">
      <c r="G27" t="s">
        <v>192</v>
      </c>
    </row>
  </sheetData>
  <pageMargins left="0.7" right="0.7" top="0.75" bottom="0.75" header="0.3" footer="0.3"/>
  <pageSetup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9" workbookViewId="0">
      <selection activeCell="B62" sqref="B62"/>
    </sheetView>
  </sheetViews>
  <sheetFormatPr baseColWidth="10" defaultRowHeight="14.5"/>
  <cols>
    <col min="2" max="2" width="110.453125" bestFit="1" customWidth="1"/>
    <col min="5" max="5" width="13.26953125" bestFit="1" customWidth="1"/>
  </cols>
  <sheetData>
    <row r="1" spans="1:8">
      <c r="A1" s="2" t="s">
        <v>138</v>
      </c>
      <c r="B1" t="s">
        <v>314</v>
      </c>
      <c r="C1" t="s">
        <v>315</v>
      </c>
      <c r="D1" t="s">
        <v>316</v>
      </c>
      <c r="E1" t="s">
        <v>317</v>
      </c>
      <c r="F1" t="s">
        <v>318</v>
      </c>
    </row>
    <row r="2" spans="1:8" s="56" customFormat="1">
      <c r="A2" s="55">
        <v>43637</v>
      </c>
      <c r="B2" s="56" t="s">
        <v>139</v>
      </c>
      <c r="C2" s="57">
        <v>4000</v>
      </c>
      <c r="D2" s="56">
        <v>9301</v>
      </c>
      <c r="E2" s="56" t="s">
        <v>140</v>
      </c>
      <c r="F2" s="56">
        <v>170</v>
      </c>
      <c r="G2" s="56" t="s">
        <v>192</v>
      </c>
    </row>
    <row r="3" spans="1:8" s="56" customFormat="1">
      <c r="A3" s="55">
        <v>43637</v>
      </c>
      <c r="B3" s="56" t="s">
        <v>141</v>
      </c>
      <c r="C3" s="57">
        <v>4000</v>
      </c>
      <c r="D3" s="56">
        <v>9486</v>
      </c>
      <c r="E3" s="56" t="s">
        <v>140</v>
      </c>
      <c r="F3" s="56">
        <v>170</v>
      </c>
    </row>
    <row r="4" spans="1:8" s="56" customFormat="1">
      <c r="A4" s="55">
        <v>43619</v>
      </c>
      <c r="B4" s="56" t="s">
        <v>142</v>
      </c>
      <c r="C4" s="57">
        <v>6500</v>
      </c>
      <c r="D4" s="56" t="s">
        <v>143</v>
      </c>
      <c r="E4" s="56" t="s">
        <v>144</v>
      </c>
      <c r="F4" s="56">
        <v>715</v>
      </c>
      <c r="G4" s="56" t="s">
        <v>183</v>
      </c>
      <c r="H4" s="56" t="s">
        <v>184</v>
      </c>
    </row>
    <row r="5" spans="1:8" s="51" customFormat="1">
      <c r="A5" s="50">
        <v>43619</v>
      </c>
      <c r="B5" s="51" t="s">
        <v>99</v>
      </c>
      <c r="C5" s="52">
        <v>4494</v>
      </c>
      <c r="D5" s="51" t="s">
        <v>145</v>
      </c>
      <c r="E5" s="51" t="s">
        <v>140</v>
      </c>
      <c r="F5" s="51">
        <v>715</v>
      </c>
    </row>
    <row r="6" spans="1:8" s="59" customFormat="1">
      <c r="A6" s="58">
        <v>43619</v>
      </c>
      <c r="B6" s="59" t="s">
        <v>146</v>
      </c>
      <c r="C6" s="60">
        <v>3600</v>
      </c>
      <c r="D6" s="59">
        <v>8946</v>
      </c>
      <c r="E6" s="59" t="s">
        <v>140</v>
      </c>
      <c r="F6" s="59">
        <v>715</v>
      </c>
    </row>
    <row r="7" spans="1:8" s="51" customFormat="1">
      <c r="A7" s="50">
        <v>43619</v>
      </c>
      <c r="B7" s="51" t="s">
        <v>131</v>
      </c>
      <c r="C7" s="52">
        <v>3250</v>
      </c>
      <c r="D7" s="51" t="s">
        <v>147</v>
      </c>
      <c r="E7" s="51" t="s">
        <v>144</v>
      </c>
      <c r="F7" s="51">
        <v>715</v>
      </c>
    </row>
    <row r="8" spans="1:8" s="51" customFormat="1">
      <c r="A8" s="50">
        <v>43619</v>
      </c>
      <c r="B8" s="51" t="s">
        <v>100</v>
      </c>
      <c r="C8" s="52">
        <v>3243</v>
      </c>
      <c r="D8" s="51">
        <v>9305</v>
      </c>
      <c r="E8" s="51" t="s">
        <v>140</v>
      </c>
      <c r="F8" s="51">
        <v>715</v>
      </c>
    </row>
    <row r="9" spans="1:8" s="51" customFormat="1">
      <c r="A9" s="50">
        <v>43619</v>
      </c>
      <c r="B9" s="51" t="s">
        <v>118</v>
      </c>
      <c r="C9" s="52">
        <v>3243</v>
      </c>
      <c r="D9" s="51" t="s">
        <v>148</v>
      </c>
      <c r="E9" s="51" t="s">
        <v>144</v>
      </c>
      <c r="F9" s="51">
        <v>715</v>
      </c>
    </row>
    <row r="10" spans="1:8" s="51" customFormat="1">
      <c r="A10" s="50">
        <v>43619</v>
      </c>
      <c r="B10" s="51" t="s">
        <v>109</v>
      </c>
      <c r="C10" s="52">
        <v>3243</v>
      </c>
      <c r="D10" s="51" t="s">
        <v>149</v>
      </c>
      <c r="E10" s="51" t="s">
        <v>144</v>
      </c>
      <c r="F10" s="51">
        <v>715</v>
      </c>
    </row>
    <row r="11" spans="1:8" s="51" customFormat="1">
      <c r="A11" s="50">
        <v>43619</v>
      </c>
      <c r="B11" s="51" t="s">
        <v>130</v>
      </c>
      <c r="C11" s="52">
        <v>3243</v>
      </c>
      <c r="D11" s="51" t="s">
        <v>150</v>
      </c>
      <c r="E11" s="51" t="s">
        <v>140</v>
      </c>
      <c r="F11" s="51">
        <v>715</v>
      </c>
    </row>
    <row r="12" spans="1:8" s="51" customFormat="1">
      <c r="A12" s="50">
        <v>43619</v>
      </c>
      <c r="B12" s="51" t="s">
        <v>126</v>
      </c>
      <c r="C12" s="52">
        <v>3243</v>
      </c>
      <c r="D12" s="51" t="s">
        <v>151</v>
      </c>
      <c r="E12" s="51" t="s">
        <v>140</v>
      </c>
      <c r="F12" s="51">
        <v>715</v>
      </c>
    </row>
    <row r="13" spans="1:8" s="51" customFormat="1">
      <c r="A13" s="50">
        <v>43620</v>
      </c>
      <c r="B13" s="51" t="s">
        <v>101</v>
      </c>
      <c r="C13" s="52">
        <v>5052.5</v>
      </c>
      <c r="D13" s="51" t="s">
        <v>152</v>
      </c>
      <c r="E13" s="51" t="s">
        <v>140</v>
      </c>
      <c r="F13" s="51">
        <v>715</v>
      </c>
    </row>
    <row r="14" spans="1:8" s="51" customFormat="1">
      <c r="A14" s="50">
        <v>43620</v>
      </c>
      <c r="B14" s="51" t="s">
        <v>115</v>
      </c>
      <c r="C14" s="52">
        <v>3450</v>
      </c>
      <c r="D14" s="51">
        <v>8995</v>
      </c>
      <c r="E14" s="51" t="s">
        <v>140</v>
      </c>
      <c r="F14" s="51">
        <v>715</v>
      </c>
    </row>
    <row r="15" spans="1:8" s="56" customFormat="1">
      <c r="A15" s="55">
        <v>43621</v>
      </c>
      <c r="B15" s="56" t="s">
        <v>153</v>
      </c>
      <c r="C15" s="57">
        <v>6500</v>
      </c>
      <c r="D15" s="56">
        <v>9045</v>
      </c>
      <c r="E15" s="56" t="s">
        <v>140</v>
      </c>
      <c r="F15" s="56">
        <v>715</v>
      </c>
      <c r="G15" s="56" t="s">
        <v>183</v>
      </c>
      <c r="H15" s="56" t="s">
        <v>191</v>
      </c>
    </row>
    <row r="16" spans="1:8" s="65" customFormat="1">
      <c r="A16" s="64">
        <v>43621</v>
      </c>
      <c r="B16" s="65" t="s">
        <v>108</v>
      </c>
      <c r="C16" s="66">
        <v>3600</v>
      </c>
      <c r="D16" s="65">
        <v>8974</v>
      </c>
      <c r="E16" s="65" t="s">
        <v>140</v>
      </c>
      <c r="F16" s="65">
        <v>715</v>
      </c>
    </row>
    <row r="17" spans="1:8" s="51" customFormat="1">
      <c r="A17" s="50">
        <v>43621</v>
      </c>
      <c r="B17" s="51" t="s">
        <v>98</v>
      </c>
      <c r="C17" s="52">
        <v>3243</v>
      </c>
      <c r="D17" s="51">
        <v>9047</v>
      </c>
      <c r="E17" s="51" t="s">
        <v>140</v>
      </c>
      <c r="F17" s="51">
        <v>715</v>
      </c>
    </row>
    <row r="18" spans="1:8" s="51" customFormat="1">
      <c r="A18" s="50">
        <v>43621</v>
      </c>
      <c r="B18" s="51" t="s">
        <v>129</v>
      </c>
      <c r="C18" s="52">
        <v>3243</v>
      </c>
      <c r="D18" s="51">
        <v>9001</v>
      </c>
      <c r="E18" s="51" t="s">
        <v>140</v>
      </c>
      <c r="F18" s="51">
        <v>715</v>
      </c>
    </row>
    <row r="19" spans="1:8" s="51" customFormat="1">
      <c r="A19" s="50">
        <v>43621</v>
      </c>
      <c r="B19" s="51" t="s">
        <v>124</v>
      </c>
      <c r="C19" s="52">
        <v>3243</v>
      </c>
      <c r="D19" s="51">
        <v>8999</v>
      </c>
      <c r="E19" s="51" t="s">
        <v>140</v>
      </c>
      <c r="F19" s="51">
        <v>715</v>
      </c>
    </row>
    <row r="20" spans="1:8" s="51" customFormat="1">
      <c r="A20" s="50">
        <v>43621</v>
      </c>
      <c r="B20" s="51" t="s">
        <v>116</v>
      </c>
      <c r="C20" s="52">
        <v>3243</v>
      </c>
      <c r="D20" s="51">
        <v>8967</v>
      </c>
      <c r="E20" s="51" t="s">
        <v>140</v>
      </c>
      <c r="F20" s="51">
        <v>715</v>
      </c>
    </row>
    <row r="21" spans="1:8" s="56" customFormat="1">
      <c r="A21" s="55">
        <v>43621</v>
      </c>
      <c r="B21" s="56" t="s">
        <v>154</v>
      </c>
      <c r="C21" s="56">
        <v>820</v>
      </c>
      <c r="D21" s="56">
        <v>9046</v>
      </c>
      <c r="E21" s="56" t="s">
        <v>140</v>
      </c>
      <c r="F21" s="56">
        <v>715</v>
      </c>
      <c r="G21" s="56" t="s">
        <v>183</v>
      </c>
      <c r="H21" s="56" t="s">
        <v>191</v>
      </c>
    </row>
    <row r="22" spans="1:8" s="51" customFormat="1">
      <c r="A22" s="50">
        <v>43623</v>
      </c>
      <c r="B22" s="51" t="s">
        <v>120</v>
      </c>
      <c r="C22" s="52">
        <v>5525</v>
      </c>
      <c r="D22" s="51">
        <v>9000</v>
      </c>
      <c r="E22" s="51" t="s">
        <v>140</v>
      </c>
      <c r="F22" s="51">
        <v>715</v>
      </c>
    </row>
    <row r="23" spans="1:8" s="51" customFormat="1">
      <c r="A23" s="50">
        <v>43626</v>
      </c>
      <c r="B23" s="51" t="s">
        <v>123</v>
      </c>
      <c r="C23" s="52">
        <v>3450</v>
      </c>
      <c r="D23" s="51">
        <v>9016</v>
      </c>
      <c r="E23" s="51" t="s">
        <v>140</v>
      </c>
      <c r="F23" s="51">
        <v>715</v>
      </c>
    </row>
    <row r="24" spans="1:8" s="51" customFormat="1">
      <c r="A24" s="50">
        <v>43626</v>
      </c>
      <c r="B24" s="51" t="s">
        <v>110</v>
      </c>
      <c r="C24" s="52">
        <v>3450</v>
      </c>
      <c r="D24" s="51">
        <v>9013</v>
      </c>
      <c r="E24" s="51" t="s">
        <v>140</v>
      </c>
      <c r="F24" s="51">
        <v>715</v>
      </c>
    </row>
    <row r="25" spans="1:8" s="51" customFormat="1">
      <c r="A25" s="50">
        <v>43627</v>
      </c>
      <c r="B25" s="51" t="s">
        <v>128</v>
      </c>
      <c r="C25" s="52">
        <v>3450</v>
      </c>
      <c r="D25" s="51">
        <v>9014</v>
      </c>
      <c r="E25" s="51" t="s">
        <v>140</v>
      </c>
      <c r="F25" s="51">
        <v>715</v>
      </c>
    </row>
    <row r="26" spans="1:8" s="51" customFormat="1">
      <c r="A26" s="50">
        <v>43627</v>
      </c>
      <c r="B26" s="51" t="s">
        <v>104</v>
      </c>
      <c r="C26" s="52">
        <v>3214</v>
      </c>
      <c r="D26" s="51">
        <v>9049</v>
      </c>
      <c r="E26" s="51" t="s">
        <v>140</v>
      </c>
      <c r="F26" s="51">
        <v>715</v>
      </c>
    </row>
    <row r="27" spans="1:8" s="51" customFormat="1">
      <c r="A27" s="50">
        <v>43627</v>
      </c>
      <c r="B27" s="51" t="s">
        <v>121</v>
      </c>
      <c r="C27" s="51">
        <v>268.75</v>
      </c>
      <c r="D27" s="51">
        <v>9015</v>
      </c>
      <c r="E27" s="51" t="s">
        <v>140</v>
      </c>
      <c r="F27" s="51">
        <v>715</v>
      </c>
    </row>
    <row r="28" spans="1:8" s="51" customFormat="1">
      <c r="A28" s="50">
        <v>43628</v>
      </c>
      <c r="B28" s="51" t="s">
        <v>133</v>
      </c>
      <c r="C28" s="52">
        <v>5375</v>
      </c>
      <c r="D28" s="51">
        <v>9079</v>
      </c>
      <c r="E28" s="51" t="s">
        <v>140</v>
      </c>
      <c r="F28" s="51">
        <v>715</v>
      </c>
    </row>
    <row r="29" spans="1:8" s="56" customFormat="1">
      <c r="A29" s="55">
        <v>43629</v>
      </c>
      <c r="B29" s="56" t="s">
        <v>155</v>
      </c>
      <c r="C29" s="57">
        <v>6500</v>
      </c>
      <c r="D29" s="56">
        <v>9077</v>
      </c>
      <c r="E29" s="56" t="s">
        <v>140</v>
      </c>
      <c r="F29" s="56">
        <v>715</v>
      </c>
      <c r="G29" s="56" t="s">
        <v>183</v>
      </c>
      <c r="H29" s="56" t="s">
        <v>190</v>
      </c>
    </row>
    <row r="30" spans="1:8" s="51" customFormat="1">
      <c r="A30" s="50">
        <v>43629</v>
      </c>
      <c r="B30" s="51" t="s">
        <v>117</v>
      </c>
      <c r="C30" s="52">
        <v>5052.5</v>
      </c>
      <c r="D30" s="51">
        <v>9072</v>
      </c>
      <c r="E30" s="51" t="s">
        <v>140</v>
      </c>
      <c r="F30" s="51">
        <v>715</v>
      </c>
    </row>
    <row r="31" spans="1:8" s="56" customFormat="1">
      <c r="A31" s="55">
        <v>43629</v>
      </c>
      <c r="B31" s="56" t="s">
        <v>156</v>
      </c>
      <c r="C31" s="56">
        <v>820</v>
      </c>
      <c r="D31" s="56">
        <v>9076</v>
      </c>
      <c r="E31" s="56" t="s">
        <v>140</v>
      </c>
      <c r="F31" s="56">
        <v>715</v>
      </c>
      <c r="G31" s="56" t="s">
        <v>183</v>
      </c>
      <c r="H31" s="56" t="s">
        <v>190</v>
      </c>
    </row>
    <row r="32" spans="1:8" s="56" customFormat="1">
      <c r="A32" s="55">
        <v>43629</v>
      </c>
      <c r="B32" s="56" t="s">
        <v>157</v>
      </c>
      <c r="C32" s="56">
        <v>820</v>
      </c>
      <c r="D32" s="56">
        <v>9078</v>
      </c>
      <c r="E32" s="56" t="s">
        <v>140</v>
      </c>
      <c r="F32" s="56">
        <v>715</v>
      </c>
      <c r="G32" s="56" t="s">
        <v>187</v>
      </c>
      <c r="H32" s="56" t="s">
        <v>214</v>
      </c>
    </row>
    <row r="33" spans="1:8" s="51" customFormat="1">
      <c r="A33" s="50">
        <v>43630</v>
      </c>
      <c r="B33" s="51" t="s">
        <v>106</v>
      </c>
      <c r="C33" s="52">
        <v>4152</v>
      </c>
      <c r="D33" s="51">
        <v>9075</v>
      </c>
      <c r="E33" s="51" t="s">
        <v>140</v>
      </c>
      <c r="F33" s="51">
        <v>715</v>
      </c>
    </row>
    <row r="34" spans="1:8" s="51" customFormat="1">
      <c r="A34" s="50">
        <v>43630</v>
      </c>
      <c r="B34" s="51" t="s">
        <v>119</v>
      </c>
      <c r="C34" s="52">
        <v>3450</v>
      </c>
      <c r="D34" s="51">
        <v>9074</v>
      </c>
      <c r="E34" s="51" t="s">
        <v>140</v>
      </c>
      <c r="F34" s="51">
        <v>715</v>
      </c>
    </row>
    <row r="35" spans="1:8" s="51" customFormat="1">
      <c r="A35" s="50">
        <v>43630</v>
      </c>
      <c r="B35" s="51" t="s">
        <v>111</v>
      </c>
      <c r="C35" s="52">
        <v>3450</v>
      </c>
      <c r="D35" s="51">
        <v>9081</v>
      </c>
      <c r="E35" s="51" t="s">
        <v>140</v>
      </c>
      <c r="F35" s="51">
        <v>715</v>
      </c>
    </row>
    <row r="36" spans="1:8" s="51" customFormat="1">
      <c r="A36" s="50">
        <v>43630</v>
      </c>
      <c r="B36" s="51" t="s">
        <v>112</v>
      </c>
      <c r="C36" s="52">
        <v>3450</v>
      </c>
      <c r="D36" s="51">
        <v>9529</v>
      </c>
      <c r="E36" s="51" t="s">
        <v>140</v>
      </c>
      <c r="F36" s="51">
        <v>715</v>
      </c>
    </row>
    <row r="37" spans="1:8" s="51" customFormat="1">
      <c r="A37" s="50">
        <v>43630</v>
      </c>
      <c r="B37" s="51" t="s">
        <v>113</v>
      </c>
      <c r="C37" s="52">
        <v>3400</v>
      </c>
      <c r="D37" s="51">
        <v>9073</v>
      </c>
      <c r="E37" s="51" t="s">
        <v>140</v>
      </c>
      <c r="F37" s="51">
        <v>715</v>
      </c>
    </row>
    <row r="38" spans="1:8" s="51" customFormat="1">
      <c r="A38" s="50">
        <v>43633</v>
      </c>
      <c r="B38" s="51" t="s">
        <v>122</v>
      </c>
      <c r="C38" s="52">
        <v>3450</v>
      </c>
      <c r="D38" s="51">
        <v>9080</v>
      </c>
      <c r="E38" s="51" t="s">
        <v>140</v>
      </c>
      <c r="F38" s="51">
        <v>715</v>
      </c>
    </row>
    <row r="39" spans="1:8" s="51" customFormat="1">
      <c r="A39" s="50">
        <v>43633</v>
      </c>
      <c r="B39" s="51" t="s">
        <v>114</v>
      </c>
      <c r="C39" s="51">
        <v>50</v>
      </c>
      <c r="D39" s="51">
        <v>9082</v>
      </c>
      <c r="E39" s="51" t="s">
        <v>140</v>
      </c>
      <c r="F39" s="51">
        <v>715</v>
      </c>
    </row>
    <row r="40" spans="1:8" s="51" customFormat="1">
      <c r="A40" s="50">
        <v>43635</v>
      </c>
      <c r="B40" s="51" t="s">
        <v>102</v>
      </c>
      <c r="C40" s="52">
        <v>11317.5</v>
      </c>
      <c r="D40" s="51">
        <v>9334</v>
      </c>
      <c r="E40" s="51" t="s">
        <v>144</v>
      </c>
      <c r="F40" s="51">
        <v>715</v>
      </c>
    </row>
    <row r="41" spans="1:8" s="51" customFormat="1">
      <c r="A41" s="50">
        <v>43635</v>
      </c>
      <c r="B41" s="51" t="s">
        <v>105</v>
      </c>
      <c r="C41" s="52">
        <v>3386</v>
      </c>
      <c r="D41" s="51">
        <v>9214</v>
      </c>
      <c r="E41" s="51" t="s">
        <v>158</v>
      </c>
      <c r="F41" s="51">
        <v>715</v>
      </c>
    </row>
    <row r="42" spans="1:8" s="56" customFormat="1">
      <c r="A42" s="55">
        <v>43635</v>
      </c>
      <c r="B42" s="56" t="s">
        <v>159</v>
      </c>
      <c r="C42" s="56">
        <v>820</v>
      </c>
      <c r="D42" s="56">
        <v>9215</v>
      </c>
      <c r="E42" s="56" t="s">
        <v>140</v>
      </c>
      <c r="F42" s="56">
        <v>715</v>
      </c>
      <c r="G42" s="56" t="s">
        <v>187</v>
      </c>
      <c r="H42" s="56" t="s">
        <v>188</v>
      </c>
    </row>
    <row r="43" spans="1:8" s="56" customFormat="1">
      <c r="A43" s="55">
        <v>43636</v>
      </c>
      <c r="B43" s="56" t="s">
        <v>160</v>
      </c>
      <c r="C43" s="56">
        <v>820</v>
      </c>
      <c r="D43" s="56">
        <v>9595</v>
      </c>
      <c r="E43" s="56" t="s">
        <v>140</v>
      </c>
      <c r="F43" s="56">
        <v>715</v>
      </c>
      <c r="G43" s="56" t="s">
        <v>183</v>
      </c>
      <c r="H43" s="56" t="s">
        <v>189</v>
      </c>
    </row>
    <row r="44" spans="1:8" s="56" customFormat="1">
      <c r="A44" s="55">
        <v>43637</v>
      </c>
      <c r="B44" s="56" t="s">
        <v>161</v>
      </c>
      <c r="C44" s="56">
        <v>400</v>
      </c>
      <c r="D44" s="56">
        <v>9485</v>
      </c>
      <c r="E44" s="56" t="s">
        <v>140</v>
      </c>
      <c r="F44" s="56">
        <v>715</v>
      </c>
      <c r="G44" s="56" t="s">
        <v>187</v>
      </c>
      <c r="H44" s="56" t="s">
        <v>210</v>
      </c>
    </row>
    <row r="45" spans="1:8" s="56" customFormat="1">
      <c r="A45" s="55">
        <v>43640</v>
      </c>
      <c r="B45" s="56" t="s">
        <v>162</v>
      </c>
      <c r="C45" s="56">
        <v>400</v>
      </c>
      <c r="D45" s="56">
        <v>9300</v>
      </c>
      <c r="E45" s="56" t="s">
        <v>140</v>
      </c>
      <c r="F45" s="56">
        <v>715</v>
      </c>
      <c r="G45" s="56" t="s">
        <v>187</v>
      </c>
      <c r="H45" s="56" t="s">
        <v>213</v>
      </c>
    </row>
    <row r="46" spans="1:8" s="56" customFormat="1">
      <c r="A46" s="55">
        <v>43641</v>
      </c>
      <c r="B46" s="56" t="s">
        <v>163</v>
      </c>
      <c r="C46" s="56">
        <v>820</v>
      </c>
      <c r="D46" s="56">
        <v>9545</v>
      </c>
      <c r="E46" s="56" t="s">
        <v>140</v>
      </c>
      <c r="F46" s="56">
        <v>715</v>
      </c>
      <c r="G46" s="56" t="s">
        <v>211</v>
      </c>
      <c r="H46" s="56" t="s">
        <v>212</v>
      </c>
    </row>
    <row r="47" spans="1:8" s="56" customFormat="1">
      <c r="A47" s="55">
        <v>43641</v>
      </c>
      <c r="B47" s="56" t="s">
        <v>164</v>
      </c>
      <c r="C47" s="56">
        <v>400</v>
      </c>
      <c r="D47" s="56">
        <v>9487</v>
      </c>
      <c r="E47" s="56" t="s">
        <v>140</v>
      </c>
      <c r="F47" s="56">
        <v>715</v>
      </c>
      <c r="G47" s="56" t="s">
        <v>211</v>
      </c>
      <c r="H47" s="56" t="s">
        <v>212</v>
      </c>
    </row>
    <row r="48" spans="1:8" s="56" customFormat="1">
      <c r="A48" s="55">
        <v>43641</v>
      </c>
      <c r="B48" s="56" t="s">
        <v>165</v>
      </c>
      <c r="C48" s="56">
        <v>400</v>
      </c>
      <c r="D48" s="56">
        <v>9888</v>
      </c>
      <c r="E48" s="56" t="s">
        <v>144</v>
      </c>
      <c r="F48" s="56">
        <v>715</v>
      </c>
      <c r="G48" s="56" t="s">
        <v>199</v>
      </c>
      <c r="H48" s="56" t="s">
        <v>200</v>
      </c>
    </row>
    <row r="49" spans="1:8" s="56" customFormat="1">
      <c r="A49" s="55">
        <v>43641</v>
      </c>
      <c r="B49" s="56" t="s">
        <v>166</v>
      </c>
      <c r="C49" s="56">
        <v>400</v>
      </c>
      <c r="D49" s="56">
        <v>9490</v>
      </c>
      <c r="E49" s="56" t="s">
        <v>140</v>
      </c>
      <c r="F49" s="56">
        <v>715</v>
      </c>
      <c r="G49" s="56" t="s">
        <v>187</v>
      </c>
      <c r="H49" s="56" t="s">
        <v>206</v>
      </c>
    </row>
    <row r="50" spans="1:8" s="56" customFormat="1">
      <c r="A50" s="55">
        <v>43642</v>
      </c>
      <c r="B50" s="56" t="s">
        <v>167</v>
      </c>
      <c r="C50" s="56">
        <v>820</v>
      </c>
      <c r="D50" s="56">
        <v>9902</v>
      </c>
      <c r="E50" s="56" t="s">
        <v>144</v>
      </c>
      <c r="F50" s="56">
        <v>715</v>
      </c>
      <c r="G50" s="56" t="s">
        <v>193</v>
      </c>
      <c r="H50" s="56" t="s">
        <v>194</v>
      </c>
    </row>
    <row r="51" spans="1:8" s="56" customFormat="1">
      <c r="A51" s="55">
        <v>43642</v>
      </c>
      <c r="B51" s="56" t="s">
        <v>168</v>
      </c>
      <c r="C51" s="56">
        <v>400</v>
      </c>
      <c r="D51" s="56">
        <v>9488</v>
      </c>
      <c r="E51" s="56" t="s">
        <v>140</v>
      </c>
      <c r="F51" s="56">
        <v>715</v>
      </c>
      <c r="G51" s="56" t="s">
        <v>208</v>
      </c>
      <c r="H51" s="56" t="s">
        <v>209</v>
      </c>
    </row>
    <row r="52" spans="1:8" s="56" customFormat="1">
      <c r="A52" s="55">
        <v>43642</v>
      </c>
      <c r="B52" s="56" t="s">
        <v>169</v>
      </c>
      <c r="C52" s="56">
        <v>400</v>
      </c>
      <c r="D52" s="56">
        <v>9489</v>
      </c>
      <c r="E52" s="56" t="s">
        <v>140</v>
      </c>
      <c r="F52" s="56">
        <v>715</v>
      </c>
      <c r="G52" s="56" t="s">
        <v>199</v>
      </c>
      <c r="H52" s="56" t="s">
        <v>202</v>
      </c>
    </row>
    <row r="53" spans="1:8" s="56" customFormat="1">
      <c r="A53" s="55">
        <v>43642</v>
      </c>
      <c r="B53" s="56" t="s">
        <v>170</v>
      </c>
      <c r="C53" s="56">
        <v>400</v>
      </c>
      <c r="D53" s="56">
        <v>9887</v>
      </c>
      <c r="E53" s="56" t="s">
        <v>144</v>
      </c>
      <c r="F53" s="56">
        <v>715</v>
      </c>
      <c r="G53" s="56" t="s">
        <v>204</v>
      </c>
      <c r="H53" s="56" t="s">
        <v>205</v>
      </c>
    </row>
    <row r="54" spans="1:8" s="56" customFormat="1">
      <c r="A54" s="55">
        <v>43643</v>
      </c>
      <c r="B54" s="56" t="s">
        <v>171</v>
      </c>
      <c r="C54" s="56">
        <v>820</v>
      </c>
      <c r="D54" s="56">
        <v>9898</v>
      </c>
      <c r="E54" s="56" t="s">
        <v>144</v>
      </c>
      <c r="F54" s="56">
        <v>715</v>
      </c>
      <c r="G54" s="56" t="s">
        <v>185</v>
      </c>
      <c r="H54" s="56" t="s">
        <v>186</v>
      </c>
    </row>
    <row r="55" spans="1:8" s="56" customFormat="1">
      <c r="A55" s="55">
        <v>43643</v>
      </c>
      <c r="B55" s="56" t="s">
        <v>172</v>
      </c>
      <c r="C55" s="56">
        <v>820</v>
      </c>
      <c r="D55" s="56">
        <v>9895</v>
      </c>
      <c r="E55" s="56" t="s">
        <v>144</v>
      </c>
      <c r="F55" s="56">
        <v>715</v>
      </c>
      <c r="G55" s="56" t="s">
        <v>199</v>
      </c>
      <c r="H55" s="56" t="s">
        <v>201</v>
      </c>
    </row>
    <row r="56" spans="1:8" s="56" customFormat="1">
      <c r="A56" s="55">
        <v>43643</v>
      </c>
      <c r="B56" s="56" t="s">
        <v>173</v>
      </c>
      <c r="C56" s="56">
        <v>820</v>
      </c>
      <c r="D56" s="56">
        <v>9905</v>
      </c>
      <c r="E56" s="56" t="s">
        <v>144</v>
      </c>
      <c r="F56" s="56">
        <v>715</v>
      </c>
      <c r="G56" s="56" t="s">
        <v>193</v>
      </c>
      <c r="H56" s="56" t="s">
        <v>198</v>
      </c>
    </row>
    <row r="57" spans="1:8" s="56" customFormat="1">
      <c r="A57" s="55">
        <v>43643</v>
      </c>
      <c r="B57" s="56" t="s">
        <v>174</v>
      </c>
      <c r="C57" s="56">
        <v>400</v>
      </c>
      <c r="D57" s="56">
        <v>9491</v>
      </c>
      <c r="E57" s="56" t="s">
        <v>140</v>
      </c>
      <c r="F57" s="56">
        <v>715</v>
      </c>
      <c r="G57" s="56" t="s">
        <v>187</v>
      </c>
      <c r="H57" s="56" t="s">
        <v>207</v>
      </c>
    </row>
    <row r="58" spans="1:8" s="56" customFormat="1">
      <c r="A58" s="55">
        <v>43643</v>
      </c>
      <c r="B58" s="56" t="s">
        <v>175</v>
      </c>
      <c r="C58" s="56">
        <v>400</v>
      </c>
      <c r="D58" s="56">
        <v>9885</v>
      </c>
      <c r="E58" s="56" t="s">
        <v>144</v>
      </c>
      <c r="F58" s="56">
        <v>715</v>
      </c>
      <c r="G58" s="56" t="s">
        <v>199</v>
      </c>
      <c r="H58" s="56" t="s">
        <v>203</v>
      </c>
    </row>
    <row r="59" spans="1:8" s="56" customFormat="1">
      <c r="A59" s="55">
        <v>43643</v>
      </c>
      <c r="B59" s="56" t="s">
        <v>176</v>
      </c>
      <c r="C59" s="56">
        <v>400</v>
      </c>
      <c r="D59" s="56">
        <v>9886</v>
      </c>
      <c r="E59" s="56" t="s">
        <v>140</v>
      </c>
      <c r="F59" s="56">
        <v>715</v>
      </c>
      <c r="G59" s="56" t="s">
        <v>185</v>
      </c>
      <c r="H59" s="56" t="s">
        <v>186</v>
      </c>
    </row>
    <row r="60" spans="1:8" s="56" customFormat="1">
      <c r="A60" s="55">
        <v>43643</v>
      </c>
      <c r="B60" s="56" t="s">
        <v>177</v>
      </c>
      <c r="C60" s="56">
        <v>400</v>
      </c>
      <c r="D60" s="56">
        <v>9889</v>
      </c>
      <c r="E60" s="56" t="s">
        <v>144</v>
      </c>
      <c r="F60" s="56">
        <v>715</v>
      </c>
      <c r="G60" s="56" t="s">
        <v>199</v>
      </c>
      <c r="H60" s="56" t="s">
        <v>201</v>
      </c>
    </row>
    <row r="61" spans="1:8" s="56" customFormat="1">
      <c r="A61" s="55">
        <v>43643</v>
      </c>
      <c r="B61" s="56" t="s">
        <v>178</v>
      </c>
      <c r="C61" s="56">
        <v>400</v>
      </c>
      <c r="D61" s="56">
        <v>9943</v>
      </c>
      <c r="E61" s="56" t="s">
        <v>144</v>
      </c>
      <c r="F61" s="56">
        <v>715</v>
      </c>
      <c r="G61" s="56" t="s">
        <v>196</v>
      </c>
      <c r="H61" s="56" t="s">
        <v>197</v>
      </c>
    </row>
    <row r="62" spans="1:8" s="56" customFormat="1">
      <c r="A62" s="55">
        <v>43643</v>
      </c>
      <c r="B62" s="56" t="s">
        <v>179</v>
      </c>
      <c r="C62" s="57">
        <v>400</v>
      </c>
      <c r="D62" s="56">
        <v>9942</v>
      </c>
      <c r="E62" s="56" t="s">
        <v>144</v>
      </c>
      <c r="F62" s="56">
        <v>715</v>
      </c>
      <c r="G62" s="56" t="s">
        <v>193</v>
      </c>
      <c r="H62" s="56" t="s">
        <v>198</v>
      </c>
    </row>
    <row r="63" spans="1:8" s="56" customFormat="1">
      <c r="A63" s="55">
        <v>43644</v>
      </c>
      <c r="B63" s="56" t="s">
        <v>180</v>
      </c>
      <c r="C63" s="57">
        <v>6500</v>
      </c>
      <c r="D63" s="56">
        <v>9901</v>
      </c>
      <c r="E63" s="56" t="s">
        <v>144</v>
      </c>
      <c r="F63" s="56">
        <v>715</v>
      </c>
      <c r="G63" s="56" t="s">
        <v>187</v>
      </c>
      <c r="H63" s="56" t="s">
        <v>195</v>
      </c>
    </row>
    <row r="64" spans="1:8" s="51" customFormat="1">
      <c r="A64" s="50">
        <v>43644</v>
      </c>
      <c r="B64" s="51" t="s">
        <v>107</v>
      </c>
      <c r="C64" s="52">
        <v>3600</v>
      </c>
      <c r="D64" s="51">
        <v>9893</v>
      </c>
      <c r="E64" s="51" t="s">
        <v>144</v>
      </c>
      <c r="F64" s="51">
        <v>715</v>
      </c>
    </row>
    <row r="65" spans="1:8" s="56" customFormat="1">
      <c r="A65" s="55">
        <v>43644</v>
      </c>
      <c r="B65" s="56" t="s">
        <v>181</v>
      </c>
      <c r="C65" s="57">
        <v>400</v>
      </c>
      <c r="D65" s="56">
        <v>9944</v>
      </c>
      <c r="E65" s="56" t="s">
        <v>144</v>
      </c>
      <c r="F65" s="56">
        <v>715</v>
      </c>
      <c r="G65" s="56" t="s">
        <v>187</v>
      </c>
      <c r="H65" s="56" t="s">
        <v>195</v>
      </c>
    </row>
    <row r="66" spans="1:8">
      <c r="B66" s="49" t="s">
        <v>182</v>
      </c>
      <c r="C66" s="16">
        <f>SUM(C2:C65)</f>
        <v>170324.25</v>
      </c>
    </row>
    <row r="67" spans="1:8">
      <c r="B67" s="49"/>
    </row>
  </sheetData>
  <autoFilter ref="A1:H66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MVIB-6</vt:lpstr>
      <vt:lpstr>MCVT-3</vt:lpstr>
      <vt:lpstr>MAC-14 </vt:lpstr>
      <vt:lpstr>MCVT-4</vt:lpstr>
      <vt:lpstr>SERVICIOS </vt:lpstr>
      <vt:lpstr>SERVICIOS  (2)</vt:lpstr>
      <vt:lpstr>REMANENTE JUNIO  </vt:lpstr>
      <vt:lpstr>JUNIO</vt:lpstr>
      <vt:lpstr>'REMANENTE JUNIO 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ING..GRACIELA</dc:creator>
  <cp:lastModifiedBy>gteadmin</cp:lastModifiedBy>
  <cp:lastPrinted>2019-07-04T00:25:20Z</cp:lastPrinted>
  <dcterms:created xsi:type="dcterms:W3CDTF">2019-06-26T17:36:04Z</dcterms:created>
  <dcterms:modified xsi:type="dcterms:W3CDTF">2019-10-18T14:19:10Z</dcterms:modified>
</cp:coreProperties>
</file>