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I:\CAJA\MAESTRIAS\ESTDOS DE CTA\EDOS DE CTA ITC 2019\"/>
    </mc:Choice>
  </mc:AlternateContent>
  <bookViews>
    <workbookView xWindow="0" yWindow="0" windowWidth="19200" windowHeight="6760" firstSheet="3" activeTab="4"/>
  </bookViews>
  <sheets>
    <sheet name="MVIB-6" sheetId="5" r:id="rId1"/>
    <sheet name="MCVT-3" sheetId="6" r:id="rId2"/>
    <sheet name="MAC-14 " sheetId="7" r:id="rId3"/>
    <sheet name="MCVT-4" sheetId="8" r:id="rId4"/>
    <sheet name="SERVICIOS " sheetId="9" r:id="rId5"/>
    <sheet name="SERVICIOS NO CONSIDERADOS " sheetId="11" r:id="rId6"/>
    <sheet name="REMANENTE JULIO  " sheetId="2" r:id="rId7"/>
    <sheet name="JULIO" sheetId="10" r:id="rId8"/>
  </sheets>
  <definedNames>
    <definedName name="_xlnm._FilterDatabase" localSheetId="7" hidden="1">JULIO!$A$1:$H$61</definedName>
    <definedName name="_xlnm._FilterDatabase" localSheetId="4" hidden="1">'SERVICIOS '!$A$2:$E$49</definedName>
    <definedName name="_xlnm._FilterDatabase" localSheetId="5" hidden="1">'SERVICIOS NO CONSIDERADOS '!$A$2:$D$47</definedName>
    <definedName name="_xlnm.Print_Area" localSheetId="6">'REMANENTE JULIO  '!$A$2:$E$29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2" l="1"/>
  <c r="C13" i="2"/>
  <c r="F13" i="5"/>
  <c r="F16" i="7"/>
  <c r="F15" i="7"/>
  <c r="F13" i="6"/>
  <c r="C58" i="11" l="1"/>
  <c r="C57" i="11"/>
  <c r="C48" i="9"/>
  <c r="C47" i="9"/>
  <c r="C55" i="11"/>
  <c r="C59" i="11" s="1"/>
  <c r="C62" i="9"/>
  <c r="C49" i="11"/>
  <c r="C51" i="11" s="1"/>
  <c r="C61" i="9"/>
  <c r="C58" i="9"/>
  <c r="C49" i="9" l="1"/>
  <c r="C11" i="2" s="1"/>
  <c r="C14" i="2" s="1"/>
  <c r="F15" i="6"/>
  <c r="F15" i="5"/>
  <c r="F21" i="8" l="1"/>
  <c r="C61" i="10"/>
  <c r="C7" i="2"/>
  <c r="C20" i="2" l="1"/>
  <c r="C10" i="2" l="1"/>
  <c r="C9" i="2" l="1"/>
  <c r="C8" i="2"/>
  <c r="C21" i="2" l="1"/>
  <c r="C23" i="2" s="1"/>
  <c r="C24" i="2" l="1"/>
  <c r="C25" i="2" s="1"/>
  <c r="C26" i="2" l="1"/>
</calcChain>
</file>

<file path=xl/sharedStrings.xml><?xml version="1.0" encoding="utf-8"?>
<sst xmlns="http://schemas.openxmlformats.org/spreadsheetml/2006/main" count="680" uniqueCount="230">
  <si>
    <t>MATRÍCULA</t>
  </si>
  <si>
    <t>NOMBRE DEL ALUMNO</t>
  </si>
  <si>
    <t>ADEUDO</t>
  </si>
  <si>
    <t>FECHA</t>
  </si>
  <si>
    <t>INSTITUTO TECNOLOGICO DE LA CONSTRUCCIÓN</t>
  </si>
  <si>
    <t>NÚMERO CONSECUTIVO</t>
  </si>
  <si>
    <t>CUATRIMESTRE O SEMESTRE (NO CICLO)</t>
  </si>
  <si>
    <t>% BECA</t>
  </si>
  <si>
    <t xml:space="preserve">MAESTRÍA EN </t>
  </si>
  <si>
    <t>NÚMERO DE ALUMNOS</t>
  </si>
  <si>
    <t xml:space="preserve">REVISÓ </t>
  </si>
  <si>
    <t>ELABORÓ</t>
  </si>
  <si>
    <t xml:space="preserve"> SEDE </t>
  </si>
  <si>
    <t>PAGO</t>
  </si>
  <si>
    <t>INSTITUTO TECNOLOGICO DE LA CONSTRUCCIÓN.</t>
  </si>
  <si>
    <t>DEPOSITOS MAESTRIAS</t>
  </si>
  <si>
    <t>COSTOS MAESTRIAS</t>
  </si>
  <si>
    <t xml:space="preserve">SALDO A LA DELEGACION </t>
  </si>
  <si>
    <t>REMANENTE NETO</t>
  </si>
  <si>
    <t>SUBTOTAL</t>
  </si>
  <si>
    <t xml:space="preserve">MAS IVA  </t>
  </si>
  <si>
    <t xml:space="preserve">IMPORTE A FACTURAR </t>
  </si>
  <si>
    <t>MCVT-4 2019 LEÓN</t>
  </si>
  <si>
    <t>MAC-14 2019 LEÓN</t>
  </si>
  <si>
    <t xml:space="preserve">TOTAL </t>
  </si>
  <si>
    <t xml:space="preserve">MATERIA </t>
  </si>
  <si>
    <t xml:space="preserve">VALUACIÓN INMOBILIARIA </t>
  </si>
  <si>
    <t>LEÓN GUANAJUATO</t>
  </si>
  <si>
    <t>3ER</t>
  </si>
  <si>
    <t xml:space="preserve">CLAVES RASTREO </t>
  </si>
  <si>
    <t>MVIBN-6  2018 IRAPUATO</t>
  </si>
  <si>
    <t>MCVT-3 2018 LEÓN</t>
  </si>
  <si>
    <t xml:space="preserve">CONSTRUCCIÓN DE VIAS TERRESTRES </t>
  </si>
  <si>
    <t xml:space="preserve">ADMINISTRACIÓN DE LA CONSTRUCCION </t>
  </si>
  <si>
    <t>GONZALEZ MARQUEZ VIANEY PAULINA</t>
  </si>
  <si>
    <t>RODRIGUEZ RODRIGUEZ JUAN MARCOS</t>
  </si>
  <si>
    <t>CAZARES CABALLERO ANGEL EDUARDO</t>
  </si>
  <si>
    <t>FLORES RABAGO ANDREA</t>
  </si>
  <si>
    <t>19-20299</t>
  </si>
  <si>
    <t>19-20301</t>
  </si>
  <si>
    <t>19-20295</t>
  </si>
  <si>
    <t>19-20305</t>
  </si>
  <si>
    <t>2DO</t>
  </si>
  <si>
    <t>19-20318</t>
  </si>
  <si>
    <t>19-20307</t>
  </si>
  <si>
    <t>19-20310</t>
  </si>
  <si>
    <t>19-20312</t>
  </si>
  <si>
    <t>19-20313</t>
  </si>
  <si>
    <t>19-20315</t>
  </si>
  <si>
    <t>19-20317</t>
  </si>
  <si>
    <t>19-20319</t>
  </si>
  <si>
    <t>19-20314</t>
  </si>
  <si>
    <t>ANDRADE GALVAN FERNANDO</t>
  </si>
  <si>
    <t xml:space="preserve">DE ALBA SERRANO ROBERTO CARLOS </t>
  </si>
  <si>
    <t xml:space="preserve">HUICHAPA NAVARRO RAMON OLIVO </t>
  </si>
  <si>
    <t>LOPEZ OLAEZ JORGE LUIS</t>
  </si>
  <si>
    <t>NEGRETE NEGRETE SALVADOR</t>
  </si>
  <si>
    <t>SANCHEZ RIVERA IMER GEOVANI</t>
  </si>
  <si>
    <t>VEGA AGUILAR MAYRA GUADALUPE</t>
  </si>
  <si>
    <t>LOREDO NEGRETE DIANA FERNANDA</t>
  </si>
  <si>
    <t xml:space="preserve">VARIAS </t>
  </si>
  <si>
    <t xml:space="preserve">FACTURA </t>
  </si>
  <si>
    <t>GUANAJUATO</t>
  </si>
  <si>
    <t>TOTAL</t>
  </si>
  <si>
    <t xml:space="preserve"> </t>
  </si>
  <si>
    <t>MCVT-3</t>
  </si>
  <si>
    <t>MAC-10</t>
  </si>
  <si>
    <t>MCVT-2</t>
  </si>
  <si>
    <t xml:space="preserve">TOTAL ITC  </t>
  </si>
  <si>
    <t xml:space="preserve">TOTAL DELEGACIÓN CMIC </t>
  </si>
  <si>
    <t>TOTAL GENERAL DELEGACIÓN</t>
  </si>
  <si>
    <t>18-20100</t>
  </si>
  <si>
    <t>CABRERA PEREZ JOSE</t>
  </si>
  <si>
    <t>18-20115</t>
  </si>
  <si>
    <t>VEGA MARTINEZ VIVIANA MORGOT</t>
  </si>
  <si>
    <t>JULIO</t>
  </si>
  <si>
    <t>DEPOSITO DE          SUC. V DE IRAPUATO, Referencia Númerica:       0000000000 Autorización: 00818673</t>
  </si>
  <si>
    <t>DONACION</t>
  </si>
  <si>
    <t>MVIIBN</t>
  </si>
  <si>
    <t>161902169535                             Referencia Númerica: D INT 0010719    Autorización: 00719159</t>
  </si>
  <si>
    <t>MENSUALIDAD</t>
  </si>
  <si>
    <t>MCVT</t>
  </si>
  <si>
    <t>DEPOSITO DE          SUC. VALLE SANTIAGO Referencia Númerica:       0000000000 Autorización: 00743101</t>
  </si>
  <si>
    <t>CERTIFICADO</t>
  </si>
  <si>
    <t>MGP</t>
  </si>
  <si>
    <t>DEPOSITO DE          SUC. INSURGENTES L  Referencia Númerica:       0000000000 Autorización: 00157943</t>
  </si>
  <si>
    <t>DEPOSITO DE          SUC. VALLE SANTIAGO Referencia Númerica:       0000000000 Autorización: 00743181</t>
  </si>
  <si>
    <t>PNT</t>
  </si>
  <si>
    <t>PAGO RECIBIDO DE SANTANDER POR ORDEN DE ESCODEM SA DE CV CTA.ORDENANTE 014180920019341018 REF.9257699 8422588466024 RASTREO: 2019070140014 TCT0000492576990 CAJA 0078 AUT 00000000 HORA 17:31 SUC 0859</t>
  </si>
  <si>
    <t>TITULACION</t>
  </si>
  <si>
    <t>DEPOSITO DE SUC. VALLE SANTIAGO,GTO 8422588466024 CAJA 0001 AUT 05862205 HORA 11:30 SUC 0302 DEP EN EFECTIVO 6,500.00</t>
  </si>
  <si>
    <t>DEPOSITO DE SUC. INSURGENTES L GTO 8422588466024 CAJA 0001 AUT 05893437 HORA 13:42 SUC 4725 DEP EN EFECTIVO 6,500.00</t>
  </si>
  <si>
    <t>DEPOSITO DE         160083102511 SUC. RO Referencia Númerica:       0083102511 Autorización: 00827696</t>
  </si>
  <si>
    <t>APORTACION                               Referencia Númerica: D INT 0030719    Autorización: 00364023</t>
  </si>
  <si>
    <t>DONACION DE LIBRO 12500100100350         Referencia Númerica: D INT 1250010    Autorización: 00375436</t>
  </si>
  <si>
    <t>DEPOSITO DE          SUC. PLAZA GEMINIS, Referencia Númerica:       0000000000 Autorización: 00640001</t>
  </si>
  <si>
    <t>Abono por cobranza Sucursal: 928 Referencia Númerica:  Referencia Alfanúmerica: 8422588466024 Autorización: 00640465</t>
  </si>
  <si>
    <t>Abono Interbancario Sucursal: 519 Referencia Númerica: 8422588 Referencia Alfanúmerica: 8422588466024 Autorización: 00188156</t>
  </si>
  <si>
    <t>160083102511                             Referencia Númerica: D INT 0040719    Autorización: 00575069</t>
  </si>
  <si>
    <t>P                                        Referencia Númerica: D INT 0040719    Autorización: 00583603</t>
  </si>
  <si>
    <t>DEPOSITO DE         161802013514 SUC. DE Referencia Númerica:       1802013514 Autorización: 00852629</t>
  </si>
  <si>
    <t>161902169472                             Referencia Númerica: D INT 0407191    Autorización: 00692324</t>
  </si>
  <si>
    <t>DEPOSITO DE         161902170082 SUC. PL Referencia Númerica:       1902170082 Autorización: 00640921</t>
  </si>
  <si>
    <t>12500100100350                           Referencia Númerica: D INT 0040719    Autorización: 00575587</t>
  </si>
  <si>
    <t>Abono Interbancario Sucursal: 859 Referencia Númerica: 190704 Referencia Alfanúmerica: Pago de grado Autorización: 00819812</t>
  </si>
  <si>
    <t>Abono Interbancario Sucursal: 859 Referencia Númerica: 40719 Referencia Alfanúmerica: 8422588466024 Autorización: 00574408</t>
  </si>
  <si>
    <t>pago certificado maestria                Referencia Númerica: D INT 0050719    Autorización: 00807165</t>
  </si>
  <si>
    <t>MAC</t>
  </si>
  <si>
    <t>DEPOSITO DE         161902169821 SUC. ZI Referencia Númerica:       1902169821 Autorización: 00149695</t>
  </si>
  <si>
    <t>DEPOSITO DE         161902169249 SUC. DE Referencia Númerica:       1902169249 Autorización: 00853620</t>
  </si>
  <si>
    <t>161902170877                             Referencia Númerica: D INT 7013501    Autorización: 00243517</t>
  </si>
  <si>
    <t>COLEGIATURA</t>
  </si>
  <si>
    <t>Abono Interbancario Sucursal: 859 Referencia Númerica: 50719 Referencia Alfanúmerica: pago Grado Maestria Autorización: 00839858</t>
  </si>
  <si>
    <t>EXAMEN DE GRADO</t>
  </si>
  <si>
    <t>ORALIA LEON DONACION LIBRO               Referencia Númerica: D INT 2010733    Autorización: 00713524</t>
  </si>
  <si>
    <t>DEPOSITO DE         160083102511 SUC. CE Referencia Númerica:       0083102511 Autorización: 00094296</t>
  </si>
  <si>
    <t>DEPOSITO DE          SUC. CENTRO MAX,GTO Referencia Númerica:       0000000000 Autorización: 00094301</t>
  </si>
  <si>
    <t>Abono Interbancario Sucursal: 859 Referencia Númerica: 8466024 Referencia Alfanúmerica: Pago de grado Ricardo Sanchez Casarrubia Autorización: 00671850</t>
  </si>
  <si>
    <t>DEPOSITO DE         90719 SUC. BCA.ELECT Referencia Númerica:       0000090719 Autorización: 00029371</t>
  </si>
  <si>
    <t>DEPOSITO DE         161902169312 SUC. PA Referencia Númerica:       1902169312 Autorización: 00058751</t>
  </si>
  <si>
    <t>DEPOSITO DE         160083102511 SUC. EM Referencia Númerica:       0083102511 Autorización: 00882814</t>
  </si>
  <si>
    <t>DEPOSITO DE         160083102511 SUC. EM Referencia Númerica:       0083102511 Autorización: 00882585</t>
  </si>
  <si>
    <t>DEPOSITO DE          SUC. EMBAJADORAS,GT Referencia Númerica:       0000000000 Autorización: 00882687</t>
  </si>
  <si>
    <t>PAGO ADEUDO                              Referencia Númerica: D INT 2011576    Autorización: 00035271</t>
  </si>
  <si>
    <t>Abono por cobranza Sucursal: 4639 Referencia Númerica:  Referencia Alfanúmerica: 8422588466024 Autorización: 00882760</t>
  </si>
  <si>
    <t>PAGO DE CERTIFICADO                      Referencia Númerica: D INT 0100719    Autorización: 00713881</t>
  </si>
  <si>
    <t>DEPOSITO DE         160083102511 SUC. Al Referencia Númerica:       0083102511 Autorización: 00784315</t>
  </si>
  <si>
    <t>COLEGIATURA MAESTRIA VIANEY GO           Referencia Númerica: D INT 0004816    Autorización: 00303432</t>
  </si>
  <si>
    <t>ALUMNO 161802012768                      Referencia Númerica: D INT 0110719    Autorización: 00318991</t>
  </si>
  <si>
    <t>DEPOSITO DE          SUC. Altacia León G Referencia Númerica:       0000000000 Autorización: 00784364</t>
  </si>
  <si>
    <t>DEPOSITO DE          SUC. Altacia León G Referencia Númerica:       0000000000 Autorización: 00784359</t>
  </si>
  <si>
    <t>ALUMNO 161802012768                      Referencia Númerica: D INT 0120719    Autorización: 00517931</t>
  </si>
  <si>
    <t>DONACION DE LIBRO                        Referencia Númerica: D INT 0150719    Autorización: 00522050</t>
  </si>
  <si>
    <t>CERTIFICACION                            Referencia Númerica: D INT 3102511    Autorización: 00703481</t>
  </si>
  <si>
    <t>pago Julio                               Referencia Númerica: D INT 2168915    Autorización: 00794777</t>
  </si>
  <si>
    <t>PAGO DE CERTIFICADO                      Referencia Númerica: D INT 0150719    Autorización: 00521300</t>
  </si>
  <si>
    <t>CAPACITACION                             Referencia Númerica: D INT 0130719    Autorización: 00695910</t>
  </si>
  <si>
    <t>CAPACITACION                             Referencia Númerica: D INT 0130719    Autorización: 00698409</t>
  </si>
  <si>
    <t>PAGO DE GRADO                            Referencia Númerica: D INT 0150719    Autorización: 00518584</t>
  </si>
  <si>
    <t>PAGO DE GRADO                            Referencia Númerica: D INT 0150719    Autorización: 00519419</t>
  </si>
  <si>
    <t>DEPOSITO DE          SUC. SUC AUT BANAME Referencia Númerica:       0000000000 Autorización: 00367100</t>
  </si>
  <si>
    <t xml:space="preserve">MODULO </t>
  </si>
  <si>
    <t>PAGO DE GRADO                            Referencia Númerica: D INT 0150719    Autorización: 00021784</t>
  </si>
  <si>
    <t>PAGO DE GRADO                            Referencia Númerica: D INT 0150719    Autorización: 00021796</t>
  </si>
  <si>
    <t>161902169981                             Referencia Númerica: D INT 2307192    Autorización: 00031509</t>
  </si>
  <si>
    <t>DEPOSITO DE         161902169249 SUC. DE Referencia Númerica:       1902169249 Autorización: 00863354</t>
  </si>
  <si>
    <t>PAGO MAESTRIA JUN 19 ARQ ANDREA FLORES   Referencia Númerica: D INT 0260719    Autorización: 00354217</t>
  </si>
  <si>
    <t xml:space="preserve">MA EUGENIA CUELLAR FLORES </t>
  </si>
  <si>
    <t>MVIBN-1</t>
  </si>
  <si>
    <t xml:space="preserve">MAESTRIA </t>
  </si>
  <si>
    <t xml:space="preserve">JOSE LUIS RAMIREZ OROZCO </t>
  </si>
  <si>
    <t>MGP-7</t>
  </si>
  <si>
    <t xml:space="preserve">DANIEL ALMAZAN FUENTES </t>
  </si>
  <si>
    <t>MGP-1</t>
  </si>
  <si>
    <t xml:space="preserve">INGRID ILEANA RAMIREZ SANTANA </t>
  </si>
  <si>
    <t xml:space="preserve">JORGE GARCIA RIOS </t>
  </si>
  <si>
    <t xml:space="preserve">MAURICIO ROCHA PELAEZ </t>
  </si>
  <si>
    <t xml:space="preserve">DUEÑEZ GARCIA ALEJANDRO </t>
  </si>
  <si>
    <t xml:space="preserve">SÁNCHEZ CASARRUBIA RICARDO </t>
  </si>
  <si>
    <t xml:space="preserve">ANA GABRIELA CORONA PEÑA </t>
  </si>
  <si>
    <t xml:space="preserve">JORGE ALFONSO GARCIA PALOMARES </t>
  </si>
  <si>
    <t xml:space="preserve">ORALIA LEON SANDOVAL </t>
  </si>
  <si>
    <t xml:space="preserve">RICARDO SANCHEZ CASARRUBIA </t>
  </si>
  <si>
    <t xml:space="preserve">MAESTRIA ANTERIOR </t>
  </si>
  <si>
    <t xml:space="preserve">LOPEZ ASENCIO DAVID </t>
  </si>
  <si>
    <t>MVIB-5</t>
  </si>
  <si>
    <t>MVIBN-5</t>
  </si>
  <si>
    <t>RAMIREZ SALAZAR FERNANDO</t>
  </si>
  <si>
    <t>MVIBN-6</t>
  </si>
  <si>
    <t xml:space="preserve">MIGUEL ROBERTO ROQUE CASTAÑEDA </t>
  </si>
  <si>
    <t>MIGUEL ROBERTO ROQUE CASTAÑEDA</t>
  </si>
  <si>
    <t xml:space="preserve">ORTEGAHERRERA AARON </t>
  </si>
  <si>
    <t xml:space="preserve">JOSE ANTONIO OROZCO MORA </t>
  </si>
  <si>
    <t>MAC-2</t>
  </si>
  <si>
    <t xml:space="preserve">ORTEGA HERRERA AARON </t>
  </si>
  <si>
    <t xml:space="preserve">MAC </t>
  </si>
  <si>
    <t xml:space="preserve">OSCAR FIGUEROA HERNANDEZ </t>
  </si>
  <si>
    <t xml:space="preserve">MGP </t>
  </si>
  <si>
    <t xml:space="preserve">PABLO SAMUEL PARKMAN CARVAJAL </t>
  </si>
  <si>
    <t xml:space="preserve">ARCIGA RAMIREZ LUIS DANIEL </t>
  </si>
  <si>
    <t>SANCHEZ ZUÑIGA MARTHA ESTHER</t>
  </si>
  <si>
    <t>ADMON DE  FINANZAS</t>
  </si>
  <si>
    <t xml:space="preserve">DISEÑO Y CONSTRUCCION DE PAVIMENTOS DE CONCRETO HIDRAULICO </t>
  </si>
  <si>
    <t xml:space="preserve">DEPOSITO NO CONSIDERADO EN ESTADO DE CTA SE ANEXA COMPROBANTE </t>
  </si>
  <si>
    <t xml:space="preserve">NO CONSIDERADOS </t>
  </si>
  <si>
    <t>DEPOSITOS NO CONSIDERADOS (COLEGIATURAS)</t>
  </si>
  <si>
    <t>ANALISIS MAESTRIA SEDE             MES  JULIO</t>
  </si>
  <si>
    <t xml:space="preserve">DEPOSITO NO CONSIDERADO EN CONCILIACION DE JUNIO </t>
  </si>
  <si>
    <t xml:space="preserve">ESPINOZA URBIETA LUCI JASMIN </t>
  </si>
  <si>
    <t xml:space="preserve">DEPOSITO NO CONSIDERADO EN CONCILIACION DE JUNIO SE ANEXA COMPROBANTE </t>
  </si>
  <si>
    <t>18-20127</t>
  </si>
  <si>
    <t>18-20135</t>
  </si>
  <si>
    <t>18-20133</t>
  </si>
  <si>
    <t>19-20308</t>
  </si>
  <si>
    <t>19-20316</t>
  </si>
  <si>
    <t>CTA 170</t>
  </si>
  <si>
    <t>CTA 715</t>
  </si>
  <si>
    <t>EDGAR CHARLES CAMPOS</t>
  </si>
  <si>
    <t>ABRAHAM RAYAS URBINA</t>
  </si>
  <si>
    <t>JOEL ALEJANDRO ROQUE VAZQUEZ</t>
  </si>
  <si>
    <t>CELSO LOPEZ RODRIGUEZ</t>
  </si>
  <si>
    <t>J JESUS REYNA MENDOZA</t>
  </si>
  <si>
    <t>FELIPE CERVANTES PEREZ</t>
  </si>
  <si>
    <t>RAFAEL ALVARADO MARTINEZ</t>
  </si>
  <si>
    <t>VICTOR MANUEL RIVERA</t>
  </si>
  <si>
    <t>JUAN PABLO PEREZ BELTRAN</t>
  </si>
  <si>
    <t>EFREN MALAGON AVILA</t>
  </si>
  <si>
    <t>EDGAR ALEJANDRO ORTIZ ZUMAYA</t>
  </si>
  <si>
    <t>ANGEL TRINIDAD MARTINEZ ARBOLEYA</t>
  </si>
  <si>
    <t>GERARDO OLIVEROS NIETO</t>
  </si>
  <si>
    <t>JOSE GUILLERMO CARMONA CONTRERAS</t>
  </si>
  <si>
    <t>ALEJANDRO GUEVARA VENTURA</t>
  </si>
  <si>
    <t>MARCOS EDIARDO CRUZ SENA</t>
  </si>
  <si>
    <t>JAVIER ANAYA ACUÑA</t>
  </si>
  <si>
    <t xml:space="preserve">ROBERTO ORLANZZINI ARREGUIN </t>
  </si>
  <si>
    <t xml:space="preserve">NAREZ RODRIGUEZ MARIA DE LOS ANGELES </t>
  </si>
  <si>
    <t xml:space="preserve">MAURICIO ROCHA </t>
  </si>
  <si>
    <t>13 PAGOS DE  400</t>
  </si>
  <si>
    <t>1 PAGO DE  4000</t>
  </si>
  <si>
    <t>1 PAGO DE 6000</t>
  </si>
  <si>
    <t xml:space="preserve">CORRESPONDE ITC </t>
  </si>
  <si>
    <t>12 PAGOS DE 6500</t>
  </si>
  <si>
    <t xml:space="preserve"> 5 PAGOS DE 400</t>
  </si>
  <si>
    <t>15 PAGOS DE 820</t>
  </si>
  <si>
    <t xml:space="preserve">3 PAGOS DE 4000 </t>
  </si>
  <si>
    <t>17 PAGOS DE 6500</t>
  </si>
  <si>
    <t xml:space="preserve">CORRESPONDE A ITC </t>
  </si>
  <si>
    <t>SERVICIOS DELEGACION GTO</t>
  </si>
  <si>
    <t xml:space="preserve"> DEPOSITOS NO CONSIDERADOS </t>
  </si>
  <si>
    <t xml:space="preserve">SERVICIOS  DELEGACION GTO OTRAS CTAS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</si>
</sst>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"/>
    <numFmt numFmtId="165" formatCode="#,##0.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"/>
      <family val="2"/>
    </font>
    <font>
      <b/>
      <sz val="7"/>
      <color rgb="FFFF0000"/>
      <name val="Arial Unicode MS"/>
      <family val="2"/>
    </font>
    <font>
      <sz val="8"/>
      <name val="Arial Unicode MS"/>
      <family val="2"/>
    </font>
    <font>
      <b/>
      <sz val="11"/>
      <color rgb="FFFF0000"/>
      <name val="Calibri"/>
      <family val="2"/>
      <scheme val="minor"/>
    </font>
    <font>
      <sz val="9"/>
      <color theme="1"/>
      <name val="Arial Unicode MS"/>
      <family val="2"/>
    </font>
    <font>
      <b/>
      <sz val="11"/>
      <name val="Arial Unicode MS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0" fillId="0" borderId="0"/>
  </cellStyleXfs>
  <cellXfs count="86">
    <xf numFmtId="0" fontId="0" fillId="0" borderId="0" xfId="0"/>
    <xf numFmtId="0" fontId="0" fillId="0" borderId="2" xfId="0" applyBorder="1"/>
    <xf numFmtId="0" fontId="1" fillId="0" borderId="0" xfId="0" applyFont="1"/>
    <xf numFmtId="0" fontId="1" fillId="2" borderId="3" xfId="0" applyFont="1" applyFill="1" applyBorder="1" applyAlignment="1">
      <alignment wrapText="1"/>
    </xf>
    <xf numFmtId="14" fontId="1" fillId="0" borderId="0" xfId="0" applyNumberFormat="1" applyFont="1"/>
    <xf numFmtId="0" fontId="0" fillId="0" borderId="2" xfId="0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0" fillId="0" borderId="2" xfId="0" applyNumberFormat="1" applyBorder="1"/>
    <xf numFmtId="17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5" fillId="0" borderId="0" xfId="17" applyNumberFormat="1" applyFont="1"/>
    <xf numFmtId="0" fontId="7" fillId="0" borderId="0" xfId="0" applyFont="1" applyAlignment="1">
      <alignment horizontal="right"/>
    </xf>
    <xf numFmtId="14" fontId="7" fillId="0" borderId="0" xfId="0" applyNumberFormat="1" applyFont="1"/>
    <xf numFmtId="0" fontId="1" fillId="2" borderId="4" xfId="0" applyFont="1" applyFill="1" applyBorder="1" applyAlignment="1">
      <alignment horizontal="center" vertical="center"/>
    </xf>
    <xf numFmtId="4" fontId="8" fillId="0" borderId="2" xfId="0" applyNumberFormat="1" applyFont="1" applyFill="1" applyBorder="1"/>
    <xf numFmtId="9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9" fillId="0" borderId="0" xfId="17" applyFont="1" applyAlignment="1">
      <alignment horizontal="right"/>
    </xf>
    <xf numFmtId="49" fontId="6" fillId="0" borderId="0" xfId="17" applyNumberFormat="1" applyFont="1"/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vertical="top"/>
    </xf>
    <xf numFmtId="4" fontId="8" fillId="0" borderId="0" xfId="0" applyNumberFormat="1" applyFont="1" applyFill="1" applyBorder="1"/>
    <xf numFmtId="9" fontId="0" fillId="0" borderId="6" xfId="0" applyNumberFormat="1" applyBorder="1" applyAlignment="1">
      <alignment horizontal="center"/>
    </xf>
    <xf numFmtId="14" fontId="8" fillId="0" borderId="2" xfId="0" applyNumberFormat="1" applyFont="1" applyFill="1" applyBorder="1"/>
    <xf numFmtId="0" fontId="0" fillId="0" borderId="0" xfId="0" applyFill="1"/>
    <xf numFmtId="0" fontId="1" fillId="2" borderId="7" xfId="0" applyFont="1" applyFill="1" applyBorder="1" applyAlignment="1">
      <alignment horizontal="center" vertical="center"/>
    </xf>
    <xf numFmtId="164" fontId="11" fillId="0" borderId="2" xfId="110" applyNumberFormat="1" applyFont="1" applyBorder="1"/>
    <xf numFmtId="164" fontId="11" fillId="0" borderId="2" xfId="110" applyNumberFormat="1" applyFont="1" applyBorder="1" applyAlignment="1">
      <alignment horizontal="center" vertical="center"/>
    </xf>
    <xf numFmtId="9" fontId="0" fillId="0" borderId="0" xfId="0" applyNumberFormat="1" applyBorder="1" applyAlignment="1">
      <alignment horizontal="center"/>
    </xf>
    <xf numFmtId="14" fontId="8" fillId="0" borderId="0" xfId="0" applyNumberFormat="1" applyFont="1" applyFill="1" applyBorder="1"/>
    <xf numFmtId="164" fontId="11" fillId="0" borderId="0" xfId="110" applyNumberFormat="1" applyFont="1" applyBorder="1"/>
    <xf numFmtId="0" fontId="13" fillId="0" borderId="2" xfId="0" applyFont="1" applyBorder="1" applyAlignment="1">
      <alignment vertical="center" wrapText="1"/>
    </xf>
    <xf numFmtId="164" fontId="12" fillId="0" borderId="2" xfId="110" applyNumberFormat="1" applyFont="1" applyBorder="1" applyAlignment="1">
      <alignment horizontal="center" vertical="center"/>
    </xf>
    <xf numFmtId="164" fontId="12" fillId="0" borderId="2" xfId="110" applyNumberFormat="1" applyFont="1" applyBorder="1" applyAlignment="1">
      <alignment horizontal="center"/>
    </xf>
    <xf numFmtId="4" fontId="0" fillId="0" borderId="5" xfId="0" applyNumberFormat="1" applyBorder="1"/>
    <xf numFmtId="4" fontId="0" fillId="0" borderId="0" xfId="0" applyNumberFormat="1" applyBorder="1"/>
    <xf numFmtId="0" fontId="0" fillId="0" borderId="2" xfId="0" applyFill="1" applyBorder="1"/>
    <xf numFmtId="0" fontId="0" fillId="0" borderId="6" xfId="0" applyBorder="1"/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right"/>
    </xf>
    <xf numFmtId="0" fontId="0" fillId="2" borderId="0" xfId="0" applyFill="1"/>
    <xf numFmtId="44" fontId="0" fillId="0" borderId="0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4" fontId="8" fillId="0" borderId="8" xfId="0" applyNumberFormat="1" applyFont="1" applyFill="1" applyBorder="1"/>
    <xf numFmtId="0" fontId="0" fillId="3" borderId="0" xfId="0" applyFill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9" fontId="0" fillId="3" borderId="6" xfId="0" applyNumberFormat="1" applyFill="1" applyBorder="1" applyAlignment="1">
      <alignment horizontal="center"/>
    </xf>
    <xf numFmtId="4" fontId="8" fillId="3" borderId="2" xfId="0" applyNumberFormat="1" applyFont="1" applyFill="1" applyBorder="1"/>
    <xf numFmtId="14" fontId="0" fillId="3" borderId="2" xfId="0" applyNumberFormat="1" applyFill="1" applyBorder="1"/>
    <xf numFmtId="165" fontId="0" fillId="0" borderId="0" xfId="0" applyNumberFormat="1"/>
    <xf numFmtId="0" fontId="1" fillId="0" borderId="0" xfId="0" applyFont="1" applyBorder="1"/>
    <xf numFmtId="4" fontId="0" fillId="0" borderId="2" xfId="0" applyNumberFormat="1" applyBorder="1"/>
    <xf numFmtId="14" fontId="0" fillId="2" borderId="2" xfId="0" applyNumberFormat="1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4" fontId="0" fillId="2" borderId="2" xfId="0" applyNumberFormat="1" applyFill="1" applyBorder="1"/>
    <xf numFmtId="14" fontId="0" fillId="0" borderId="2" xfId="0" applyNumberFormat="1" applyFill="1" applyBorder="1"/>
    <xf numFmtId="4" fontId="0" fillId="0" borderId="2" xfId="0" applyNumberFormat="1" applyFill="1" applyBorder="1"/>
    <xf numFmtId="0" fontId="0" fillId="0" borderId="9" xfId="0" applyFill="1" applyBorder="1"/>
    <xf numFmtId="164" fontId="12" fillId="0" borderId="2" xfId="110" applyNumberFormat="1" applyFont="1" applyFill="1" applyBorder="1" applyAlignment="1">
      <alignment horizontal="center"/>
    </xf>
    <xf numFmtId="9" fontId="0" fillId="0" borderId="6" xfId="0" applyNumberFormat="1" applyFill="1" applyBorder="1" applyAlignment="1">
      <alignment horizontal="center"/>
    </xf>
    <xf numFmtId="164" fontId="11" fillId="0" borderId="0" xfId="110" applyNumberFormat="1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164" fontId="12" fillId="0" borderId="0" xfId="110" applyNumberFormat="1" applyFont="1" applyBorder="1" applyAlignment="1">
      <alignment horizontal="center"/>
    </xf>
    <xf numFmtId="17" fontId="1" fillId="0" borderId="0" xfId="0" applyNumberFormat="1" applyFont="1" applyFill="1" applyBorder="1" applyAlignment="1">
      <alignment horizontal="center" vertical="center" wrapText="1"/>
    </xf>
    <xf numFmtId="164" fontId="12" fillId="3" borderId="2" xfId="110" applyNumberFormat="1" applyFont="1" applyFill="1" applyBorder="1" applyAlignment="1">
      <alignment horizontal="center" vertical="center"/>
    </xf>
    <xf numFmtId="14" fontId="8" fillId="3" borderId="2" xfId="0" applyNumberFormat="1" applyFont="1" applyFill="1" applyBorder="1"/>
    <xf numFmtId="164" fontId="11" fillId="3" borderId="2" xfId="110" applyNumberFormat="1" applyFont="1" applyFill="1" applyBorder="1" applyAlignment="1">
      <alignment horizontal="center" vertical="center"/>
    </xf>
    <xf numFmtId="164" fontId="11" fillId="3" borderId="2" xfId="110" applyNumberFormat="1" applyFont="1" applyFill="1" applyBorder="1"/>
    <xf numFmtId="9" fontId="0" fillId="3" borderId="2" xfId="0" applyNumberFormat="1" applyFill="1" applyBorder="1" applyAlignment="1">
      <alignment horizontal="center"/>
    </xf>
    <xf numFmtId="0" fontId="0" fillId="0" borderId="0" xfId="0" applyFont="1"/>
    <xf numFmtId="0" fontId="0" fillId="0" borderId="5" xfId="0" applyBorder="1"/>
    <xf numFmtId="4" fontId="8" fillId="0" borderId="5" xfId="0" applyNumberFormat="1" applyFont="1" applyFill="1" applyBorder="1"/>
    <xf numFmtId="0" fontId="0" fillId="0" borderId="0" xfId="0" applyFont="1" applyAlignment="1">
      <alignment horizontal="right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Normal" xfId="0" builtinId="0"/>
    <cellStyle name="Normal 2" xfId="110"/>
    <cellStyle name="Normal 3" xfId="1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topLeftCell="A4" workbookViewId="0">
      <selection activeCell="F8" sqref="F8"/>
    </sheetView>
  </sheetViews>
  <sheetFormatPr baseColWidth="10" defaultRowHeight="14.5"/>
  <cols>
    <col min="1" max="1" width="14.7265625" customWidth="1"/>
    <col min="3" max="3" width="47.26953125" customWidth="1"/>
    <col min="4" max="4" width="20.7265625" customWidth="1"/>
    <col min="5" max="5" width="17.7265625" customWidth="1"/>
    <col min="6" max="6" width="14.1796875" customWidth="1"/>
    <col min="9" max="9" width="99" customWidth="1"/>
  </cols>
  <sheetData>
    <row r="2" spans="1:10">
      <c r="C2" s="2" t="s">
        <v>4</v>
      </c>
      <c r="D2" s="2"/>
      <c r="E2" s="2"/>
    </row>
    <row r="3" spans="1:10">
      <c r="B3" s="2" t="s">
        <v>3</v>
      </c>
      <c r="C3" s="19">
        <v>43669</v>
      </c>
      <c r="D3" s="4"/>
      <c r="E3" s="4"/>
    </row>
    <row r="4" spans="1:10">
      <c r="B4" s="2" t="s">
        <v>8</v>
      </c>
      <c r="C4" s="18" t="s">
        <v>26</v>
      </c>
      <c r="D4" s="2"/>
      <c r="E4" s="2"/>
    </row>
    <row r="5" spans="1:10">
      <c r="B5" s="2" t="s">
        <v>12</v>
      </c>
      <c r="C5" s="18" t="s">
        <v>27</v>
      </c>
      <c r="D5" s="2"/>
      <c r="E5" s="2"/>
    </row>
    <row r="6" spans="1:10" ht="15" thickBot="1">
      <c r="B6" s="2" t="s">
        <v>9</v>
      </c>
      <c r="C6" s="18">
        <v>14</v>
      </c>
      <c r="D6" s="2"/>
      <c r="E6" s="2"/>
    </row>
    <row r="7" spans="1:10" ht="29">
      <c r="A7" s="11" t="s">
        <v>5</v>
      </c>
      <c r="B7" s="6" t="s">
        <v>0</v>
      </c>
      <c r="C7" s="6" t="s">
        <v>1</v>
      </c>
      <c r="D7" s="3" t="s">
        <v>6</v>
      </c>
      <c r="E7" s="7" t="s">
        <v>7</v>
      </c>
      <c r="F7" s="9" t="s">
        <v>13</v>
      </c>
      <c r="G7" s="9" t="s">
        <v>3</v>
      </c>
      <c r="H7" s="10" t="s">
        <v>2</v>
      </c>
      <c r="I7" s="34" t="s">
        <v>29</v>
      </c>
      <c r="J7" s="10" t="s">
        <v>61</v>
      </c>
    </row>
    <row r="8" spans="1:10" s="55" customFormat="1" ht="15.5">
      <c r="A8" s="57">
        <v>2</v>
      </c>
      <c r="B8" s="79" t="s">
        <v>71</v>
      </c>
      <c r="C8" s="80" t="s">
        <v>72</v>
      </c>
      <c r="D8" s="57" t="s">
        <v>28</v>
      </c>
      <c r="E8" s="81">
        <v>0</v>
      </c>
      <c r="F8" s="59">
        <v>18537.5</v>
      </c>
      <c r="G8" s="60">
        <v>43669</v>
      </c>
      <c r="H8" s="59">
        <v>0</v>
      </c>
      <c r="I8" s="56" t="s">
        <v>183</v>
      </c>
    </row>
    <row r="9" spans="1:10" s="33" customFormat="1" ht="15.5">
      <c r="A9" s="5">
        <v>14</v>
      </c>
      <c r="B9" s="36" t="s">
        <v>73</v>
      </c>
      <c r="C9" s="35" t="s">
        <v>74</v>
      </c>
      <c r="D9" s="5" t="s">
        <v>28</v>
      </c>
      <c r="E9" s="22">
        <v>0</v>
      </c>
      <c r="F9" s="21">
        <v>12096.25</v>
      </c>
      <c r="G9" s="8">
        <v>43655</v>
      </c>
      <c r="H9" s="21">
        <v>0</v>
      </c>
      <c r="I9" s="1" t="s">
        <v>123</v>
      </c>
      <c r="J9" s="45">
        <v>10626</v>
      </c>
    </row>
    <row r="10" spans="1:10" s="33" customFormat="1" ht="15.5">
      <c r="A10" s="23"/>
      <c r="B10" s="73"/>
      <c r="C10" s="39"/>
      <c r="D10" s="23"/>
      <c r="E10" s="37"/>
      <c r="F10" s="30"/>
      <c r="G10" s="25"/>
      <c r="H10" s="30"/>
      <c r="I10" s="24"/>
      <c r="J10" s="51"/>
    </row>
    <row r="11" spans="1:10" s="33" customFormat="1" ht="15.5">
      <c r="A11" s="5" t="s">
        <v>165</v>
      </c>
      <c r="B11" s="36"/>
      <c r="C11" s="35" t="s">
        <v>164</v>
      </c>
      <c r="D11" s="5" t="s">
        <v>163</v>
      </c>
      <c r="E11" s="22">
        <v>0</v>
      </c>
      <c r="F11" s="21">
        <v>8232.5</v>
      </c>
      <c r="G11" s="8">
        <v>43655</v>
      </c>
      <c r="H11" s="21">
        <v>0</v>
      </c>
      <c r="I11" s="1" t="s">
        <v>120</v>
      </c>
      <c r="J11" s="51">
        <v>10624</v>
      </c>
    </row>
    <row r="12" spans="1:10" s="33" customFormat="1" ht="15.5">
      <c r="A12" s="23"/>
      <c r="B12" s="73"/>
      <c r="C12" s="39"/>
      <c r="D12" s="23"/>
      <c r="E12" s="37"/>
      <c r="F12" s="30"/>
      <c r="G12" s="25"/>
      <c r="H12" s="30"/>
      <c r="I12" s="24"/>
      <c r="J12" s="51"/>
    </row>
    <row r="13" spans="1:10" ht="15" thickBot="1">
      <c r="A13" s="23"/>
      <c r="B13" s="24"/>
      <c r="C13" s="24"/>
      <c r="D13" s="23"/>
      <c r="E13" s="23" t="s">
        <v>24</v>
      </c>
      <c r="F13" s="43">
        <f>SUM(F9:F11)</f>
        <v>20328.75</v>
      </c>
      <c r="G13" s="25"/>
      <c r="H13" s="25"/>
      <c r="I13" s="25"/>
    </row>
    <row r="14" spans="1:10" ht="15" thickTop="1"/>
    <row r="15" spans="1:10">
      <c r="B15" s="2"/>
      <c r="C15" s="2"/>
      <c r="D15" s="85" t="s">
        <v>228</v>
      </c>
      <c r="E15" s="85"/>
      <c r="F15" s="12">
        <f>F8</f>
        <v>18537.5</v>
      </c>
    </row>
  </sheetData>
  <mergeCells count="1">
    <mergeCell ref="D15:E15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workbookViewId="0">
      <selection activeCell="G11" sqref="G11"/>
    </sheetView>
  </sheetViews>
  <sheetFormatPr baseColWidth="10" defaultRowHeight="14.5"/>
  <cols>
    <col min="1" max="1" width="14.7265625" customWidth="1"/>
    <col min="3" max="3" width="43.1796875" customWidth="1"/>
    <col min="4" max="4" width="20.7265625" customWidth="1"/>
    <col min="5" max="5" width="17.7265625" customWidth="1"/>
    <col min="6" max="6" width="14.1796875" customWidth="1"/>
    <col min="9" max="9" width="99" customWidth="1"/>
  </cols>
  <sheetData>
    <row r="2" spans="1:10">
      <c r="C2" s="2" t="s">
        <v>4</v>
      </c>
      <c r="D2" s="2"/>
      <c r="E2" s="2"/>
    </row>
    <row r="3" spans="1:10">
      <c r="B3" s="2" t="s">
        <v>3</v>
      </c>
      <c r="C3" s="19">
        <v>43669</v>
      </c>
      <c r="D3" s="4"/>
      <c r="E3" s="4"/>
    </row>
    <row r="4" spans="1:10">
      <c r="B4" s="2" t="s">
        <v>8</v>
      </c>
      <c r="C4" s="18" t="s">
        <v>32</v>
      </c>
      <c r="D4" s="2"/>
      <c r="E4" s="2"/>
    </row>
    <row r="5" spans="1:10">
      <c r="B5" s="2" t="s">
        <v>12</v>
      </c>
      <c r="C5" s="18" t="s">
        <v>27</v>
      </c>
      <c r="D5" s="2"/>
      <c r="E5" s="2"/>
    </row>
    <row r="6" spans="1:10" ht="15" thickBot="1">
      <c r="B6" s="2" t="s">
        <v>9</v>
      </c>
      <c r="C6" s="18">
        <v>18</v>
      </c>
      <c r="D6" s="2"/>
      <c r="E6" s="2"/>
    </row>
    <row r="7" spans="1:10" ht="29">
      <c r="A7" s="11" t="s">
        <v>5</v>
      </c>
      <c r="B7" s="6" t="s">
        <v>0</v>
      </c>
      <c r="C7" s="6" t="s">
        <v>1</v>
      </c>
      <c r="D7" s="3" t="s">
        <v>6</v>
      </c>
      <c r="E7" s="7" t="s">
        <v>7</v>
      </c>
      <c r="F7" s="9" t="s">
        <v>13</v>
      </c>
      <c r="G7" s="9" t="s">
        <v>3</v>
      </c>
      <c r="H7" s="10" t="s">
        <v>2</v>
      </c>
      <c r="I7" s="20" t="s">
        <v>29</v>
      </c>
      <c r="J7" s="10" t="s">
        <v>61</v>
      </c>
    </row>
    <row r="8" spans="1:10" ht="15.5">
      <c r="A8" s="5">
        <v>1</v>
      </c>
      <c r="B8" s="36" t="s">
        <v>190</v>
      </c>
      <c r="C8" s="35" t="s">
        <v>174</v>
      </c>
      <c r="D8" s="5" t="s">
        <v>28</v>
      </c>
      <c r="E8" s="31">
        <v>0</v>
      </c>
      <c r="F8" s="21">
        <v>11165.12</v>
      </c>
      <c r="G8" s="32">
        <v>43657</v>
      </c>
      <c r="H8" s="21">
        <v>0</v>
      </c>
      <c r="I8" s="1" t="s">
        <v>128</v>
      </c>
      <c r="J8" s="1">
        <v>10629</v>
      </c>
    </row>
    <row r="9" spans="1:10" ht="15.5">
      <c r="A9" s="5"/>
      <c r="B9" s="36"/>
      <c r="C9" s="35" t="s">
        <v>171</v>
      </c>
      <c r="D9" s="5" t="s">
        <v>28</v>
      </c>
      <c r="E9" s="31">
        <v>0</v>
      </c>
      <c r="F9" s="21">
        <v>3772.5</v>
      </c>
      <c r="G9" s="32">
        <v>43658</v>
      </c>
      <c r="H9" s="21">
        <v>0</v>
      </c>
      <c r="I9" s="1" t="s">
        <v>131</v>
      </c>
      <c r="J9" s="1">
        <v>10632</v>
      </c>
    </row>
    <row r="10" spans="1:10" ht="15.5">
      <c r="A10" s="5">
        <v>2</v>
      </c>
      <c r="B10" s="36" t="s">
        <v>191</v>
      </c>
      <c r="C10" s="35" t="s">
        <v>158</v>
      </c>
      <c r="D10" s="5" t="s">
        <v>28</v>
      </c>
      <c r="E10" s="31">
        <v>0</v>
      </c>
      <c r="F10" s="21">
        <v>322.5</v>
      </c>
      <c r="G10" s="32">
        <v>43650</v>
      </c>
      <c r="H10" s="21">
        <v>0</v>
      </c>
      <c r="I10" s="1" t="s">
        <v>100</v>
      </c>
      <c r="J10" s="1">
        <v>10173</v>
      </c>
    </row>
    <row r="11" spans="1:10" s="55" customFormat="1" ht="15.5">
      <c r="A11" s="57">
        <v>2</v>
      </c>
      <c r="B11" s="79" t="s">
        <v>192</v>
      </c>
      <c r="C11" s="80" t="s">
        <v>188</v>
      </c>
      <c r="D11" s="57" t="s">
        <v>28</v>
      </c>
      <c r="E11" s="58">
        <v>0</v>
      </c>
      <c r="F11" s="59">
        <v>3600</v>
      </c>
      <c r="G11" s="78">
        <v>43645</v>
      </c>
      <c r="H11" s="59">
        <v>0</v>
      </c>
      <c r="I11" s="56" t="s">
        <v>187</v>
      </c>
      <c r="J11" s="56">
        <v>10173</v>
      </c>
    </row>
    <row r="12" spans="1:10" ht="15.5">
      <c r="A12" s="23"/>
      <c r="B12" s="73"/>
      <c r="C12" s="39"/>
      <c r="D12" s="23"/>
      <c r="E12" s="37"/>
      <c r="F12" s="30"/>
      <c r="G12" s="38"/>
      <c r="H12" s="30"/>
      <c r="I12" s="24"/>
      <c r="J12" s="24"/>
    </row>
    <row r="13" spans="1:10" ht="15.5">
      <c r="A13" s="23"/>
      <c r="B13" s="24"/>
      <c r="C13" s="39"/>
      <c r="D13" s="23"/>
      <c r="E13" s="23" t="s">
        <v>24</v>
      </c>
      <c r="F13" s="30">
        <f>SUM(F8:F10)</f>
        <v>15260.12</v>
      </c>
      <c r="G13" s="25"/>
      <c r="H13" s="25"/>
      <c r="I13" s="25"/>
    </row>
    <row r="14" spans="1:10">
      <c r="F14" s="12"/>
    </row>
    <row r="15" spans="1:10">
      <c r="B15" s="2"/>
      <c r="C15" s="2"/>
      <c r="D15" s="2"/>
      <c r="E15" s="82" t="s">
        <v>184</v>
      </c>
      <c r="F15" s="12">
        <f>F11</f>
        <v>3600</v>
      </c>
      <c r="I15" s="29"/>
    </row>
    <row r="16" spans="1:10">
      <c r="I16" s="29"/>
    </row>
    <row r="17" spans="9:9">
      <c r="I17" s="33"/>
    </row>
    <row r="18" spans="9:9">
      <c r="I18" s="33"/>
    </row>
    <row r="19" spans="9:9">
      <c r="I19" s="33"/>
    </row>
  </sheetData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opLeftCell="A4" workbookViewId="0">
      <selection activeCell="G20" sqref="G20"/>
    </sheetView>
  </sheetViews>
  <sheetFormatPr baseColWidth="10" defaultRowHeight="14.5"/>
  <cols>
    <col min="1" max="1" width="14.7265625" customWidth="1"/>
    <col min="3" max="3" width="43.1796875" customWidth="1"/>
    <col min="4" max="4" width="20.7265625" customWidth="1"/>
    <col min="5" max="5" width="17.7265625" customWidth="1"/>
    <col min="6" max="6" width="14.1796875" customWidth="1"/>
    <col min="9" max="9" width="99" customWidth="1"/>
  </cols>
  <sheetData>
    <row r="2" spans="1:10">
      <c r="C2" s="2" t="s">
        <v>4</v>
      </c>
      <c r="D2" s="2"/>
      <c r="E2" s="2"/>
    </row>
    <row r="3" spans="1:10">
      <c r="B3" s="2" t="s">
        <v>3</v>
      </c>
      <c r="C3" s="19">
        <v>43669</v>
      </c>
      <c r="D3" s="4"/>
      <c r="E3" s="4"/>
    </row>
    <row r="4" spans="1:10">
      <c r="B4" s="2" t="s">
        <v>8</v>
      </c>
      <c r="C4" s="18" t="s">
        <v>33</v>
      </c>
      <c r="D4" s="2"/>
      <c r="E4" s="2"/>
    </row>
    <row r="5" spans="1:10">
      <c r="B5" s="2" t="s">
        <v>12</v>
      </c>
      <c r="C5" s="18" t="s">
        <v>27</v>
      </c>
      <c r="D5" s="2"/>
      <c r="E5" s="2"/>
    </row>
    <row r="6" spans="1:10" ht="15" thickBot="1">
      <c r="B6" s="2" t="s">
        <v>9</v>
      </c>
      <c r="C6" s="18">
        <v>8</v>
      </c>
      <c r="D6" s="2"/>
      <c r="E6" s="2"/>
    </row>
    <row r="7" spans="1:10" ht="29">
      <c r="A7" s="11" t="s">
        <v>5</v>
      </c>
      <c r="B7" s="6" t="s">
        <v>0</v>
      </c>
      <c r="C7" s="6" t="s">
        <v>1</v>
      </c>
      <c r="D7" s="3" t="s">
        <v>6</v>
      </c>
      <c r="E7" s="7" t="s">
        <v>7</v>
      </c>
      <c r="F7" s="9" t="s">
        <v>13</v>
      </c>
      <c r="G7" s="9" t="s">
        <v>3</v>
      </c>
      <c r="H7" s="10" t="s">
        <v>2</v>
      </c>
      <c r="I7" s="20" t="s">
        <v>29</v>
      </c>
      <c r="J7" s="10" t="s">
        <v>61</v>
      </c>
    </row>
    <row r="8" spans="1:10" s="55" customFormat="1">
      <c r="A8" s="56">
        <v>5</v>
      </c>
      <c r="B8" s="77" t="s">
        <v>40</v>
      </c>
      <c r="C8" s="56" t="s">
        <v>36</v>
      </c>
      <c r="D8" s="57" t="s">
        <v>42</v>
      </c>
      <c r="E8" s="58">
        <v>0</v>
      </c>
      <c r="F8" s="59">
        <v>3600</v>
      </c>
      <c r="G8" s="78">
        <v>43662</v>
      </c>
      <c r="H8" s="59">
        <v>0</v>
      </c>
      <c r="I8" s="56" t="s">
        <v>183</v>
      </c>
      <c r="J8" s="56"/>
    </row>
    <row r="9" spans="1:10" s="55" customFormat="1">
      <c r="A9" s="56"/>
      <c r="B9" s="77"/>
      <c r="C9" s="56" t="s">
        <v>36</v>
      </c>
      <c r="D9" s="57" t="s">
        <v>42</v>
      </c>
      <c r="E9" s="58">
        <v>0</v>
      </c>
      <c r="F9" s="59">
        <v>35750</v>
      </c>
      <c r="G9" s="78">
        <v>43674</v>
      </c>
      <c r="H9" s="59">
        <v>0</v>
      </c>
      <c r="I9" s="56" t="s">
        <v>183</v>
      </c>
      <c r="J9" s="56">
        <v>8946</v>
      </c>
    </row>
    <row r="10" spans="1:10" s="55" customFormat="1">
      <c r="A10" s="56"/>
      <c r="B10" s="77"/>
      <c r="C10" s="56" t="s">
        <v>36</v>
      </c>
      <c r="D10" s="57" t="s">
        <v>42</v>
      </c>
      <c r="E10" s="58">
        <v>0</v>
      </c>
      <c r="F10" s="59">
        <v>3500</v>
      </c>
      <c r="G10" s="78">
        <v>43634</v>
      </c>
      <c r="H10" s="59">
        <v>0</v>
      </c>
      <c r="I10" s="56" t="s">
        <v>189</v>
      </c>
      <c r="J10" s="56"/>
    </row>
    <row r="11" spans="1:10">
      <c r="A11" s="1">
        <v>3</v>
      </c>
      <c r="B11" s="41" t="s">
        <v>38</v>
      </c>
      <c r="C11" s="1" t="s">
        <v>34</v>
      </c>
      <c r="D11" s="5" t="s">
        <v>42</v>
      </c>
      <c r="E11" s="31">
        <v>0</v>
      </c>
      <c r="F11" s="21">
        <v>5052.5</v>
      </c>
      <c r="G11" s="32">
        <v>43657</v>
      </c>
      <c r="H11" s="21">
        <v>0</v>
      </c>
      <c r="I11" s="1" t="s">
        <v>127</v>
      </c>
      <c r="J11" s="1">
        <v>10630</v>
      </c>
    </row>
    <row r="12" spans="1:10">
      <c r="A12" s="1">
        <v>4</v>
      </c>
      <c r="B12" s="41" t="s">
        <v>39</v>
      </c>
      <c r="C12" s="1" t="s">
        <v>35</v>
      </c>
      <c r="D12" s="5" t="s">
        <v>42</v>
      </c>
      <c r="E12" s="31">
        <v>0</v>
      </c>
      <c r="F12" s="21">
        <v>3245</v>
      </c>
      <c r="G12" s="32">
        <v>43651</v>
      </c>
      <c r="H12" s="21">
        <v>0</v>
      </c>
      <c r="I12" s="1" t="s">
        <v>110</v>
      </c>
      <c r="J12" s="1">
        <v>10614</v>
      </c>
    </row>
    <row r="13" spans="1:10">
      <c r="A13" s="1">
        <v>8</v>
      </c>
      <c r="B13" s="41" t="s">
        <v>41</v>
      </c>
      <c r="C13" s="40" t="s">
        <v>37</v>
      </c>
      <c r="D13" s="5" t="s">
        <v>42</v>
      </c>
      <c r="E13" s="31">
        <v>0</v>
      </c>
      <c r="F13" s="21">
        <v>5793.75</v>
      </c>
      <c r="G13" s="32">
        <v>43672</v>
      </c>
      <c r="H13" s="21">
        <v>0</v>
      </c>
      <c r="I13" s="1" t="s">
        <v>146</v>
      </c>
      <c r="J13" s="1">
        <v>11518</v>
      </c>
    </row>
    <row r="14" spans="1:10" ht="15.5">
      <c r="A14" s="23"/>
      <c r="B14" s="28"/>
      <c r="C14" s="39"/>
      <c r="D14" s="23"/>
      <c r="E14" s="37"/>
      <c r="F14" s="30"/>
      <c r="G14" s="38"/>
      <c r="H14" s="30"/>
      <c r="I14" s="25"/>
    </row>
    <row r="15" spans="1:10" ht="15.5">
      <c r="A15" s="23"/>
      <c r="B15" s="24"/>
      <c r="C15" s="39"/>
      <c r="D15" s="23"/>
      <c r="E15" s="23" t="s">
        <v>24</v>
      </c>
      <c r="F15" s="30">
        <f>SUM(F11:F13)</f>
        <v>14091.25</v>
      </c>
      <c r="G15" s="25"/>
      <c r="H15" s="25"/>
      <c r="I15" s="25"/>
    </row>
    <row r="16" spans="1:10">
      <c r="E16" t="s">
        <v>184</v>
      </c>
      <c r="F16" s="12">
        <f>+F8+F9+F10</f>
        <v>42850</v>
      </c>
    </row>
    <row r="17" spans="2:9">
      <c r="B17" s="2" t="s">
        <v>11</v>
      </c>
      <c r="C17" s="2"/>
      <c r="D17" s="2" t="s">
        <v>10</v>
      </c>
      <c r="E17" s="2"/>
      <c r="I17" s="29"/>
    </row>
    <row r="18" spans="2:9">
      <c r="I18" s="29"/>
    </row>
    <row r="19" spans="2:9">
      <c r="I19" s="33"/>
    </row>
    <row r="20" spans="2:9">
      <c r="I20" s="33"/>
    </row>
    <row r="21" spans="2:9">
      <c r="I21" s="33"/>
    </row>
  </sheetData>
  <conditionalFormatting sqref="C11">
    <cfRule type="duplicateValues" dxfId="0" priority="4"/>
  </conditionalFormatting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A4" workbookViewId="0">
      <selection activeCell="E33" sqref="E33"/>
    </sheetView>
  </sheetViews>
  <sheetFormatPr baseColWidth="10" defaultRowHeight="14.5"/>
  <cols>
    <col min="1" max="1" width="14.7265625" customWidth="1"/>
    <col min="3" max="3" width="43.1796875" customWidth="1"/>
    <col min="4" max="4" width="20.7265625" customWidth="1"/>
    <col min="5" max="5" width="17.7265625" customWidth="1"/>
    <col min="6" max="6" width="14.1796875" customWidth="1"/>
    <col min="9" max="9" width="99" customWidth="1"/>
  </cols>
  <sheetData>
    <row r="2" spans="1:10">
      <c r="C2" s="2" t="s">
        <v>4</v>
      </c>
      <c r="D2" s="2"/>
      <c r="E2" s="2"/>
    </row>
    <row r="3" spans="1:10">
      <c r="B3" s="2" t="s">
        <v>3</v>
      </c>
      <c r="C3" s="19">
        <v>43656</v>
      </c>
      <c r="D3" s="4"/>
      <c r="E3" s="4"/>
    </row>
    <row r="4" spans="1:10">
      <c r="B4" s="2" t="s">
        <v>8</v>
      </c>
      <c r="C4" s="18" t="s">
        <v>32</v>
      </c>
      <c r="D4" s="2"/>
      <c r="E4" s="2"/>
    </row>
    <row r="5" spans="1:10">
      <c r="B5" s="2" t="s">
        <v>12</v>
      </c>
      <c r="C5" s="18" t="s">
        <v>27</v>
      </c>
      <c r="D5" s="2"/>
      <c r="E5" s="2"/>
    </row>
    <row r="6" spans="1:10" ht="15" thickBot="1">
      <c r="B6" s="2" t="s">
        <v>9</v>
      </c>
      <c r="C6" s="18">
        <v>18</v>
      </c>
      <c r="D6" s="2"/>
      <c r="E6" s="2"/>
    </row>
    <row r="7" spans="1:10" ht="29">
      <c r="A7" s="11" t="s">
        <v>5</v>
      </c>
      <c r="B7" s="6" t="s">
        <v>0</v>
      </c>
      <c r="C7" s="6" t="s">
        <v>1</v>
      </c>
      <c r="D7" s="3" t="s">
        <v>6</v>
      </c>
      <c r="E7" s="7" t="s">
        <v>7</v>
      </c>
      <c r="F7" s="9" t="s">
        <v>13</v>
      </c>
      <c r="G7" s="9" t="s">
        <v>3</v>
      </c>
      <c r="H7" s="10" t="s">
        <v>2</v>
      </c>
      <c r="I7" s="20" t="s">
        <v>29</v>
      </c>
      <c r="J7" s="9" t="s">
        <v>61</v>
      </c>
    </row>
    <row r="8" spans="1:10">
      <c r="A8" s="1">
        <v>2</v>
      </c>
      <c r="B8" s="42" t="s">
        <v>193</v>
      </c>
      <c r="C8" s="1" t="s">
        <v>179</v>
      </c>
      <c r="D8" s="5" t="s">
        <v>42</v>
      </c>
      <c r="E8" s="31">
        <v>0</v>
      </c>
      <c r="F8" s="21">
        <v>3600</v>
      </c>
      <c r="G8" s="32">
        <v>43662</v>
      </c>
      <c r="H8" s="21">
        <v>0</v>
      </c>
      <c r="I8" s="1" t="s">
        <v>140</v>
      </c>
      <c r="J8" s="1">
        <v>11862</v>
      </c>
    </row>
    <row r="9" spans="1:10">
      <c r="A9" s="1">
        <v>4</v>
      </c>
      <c r="B9" s="42" t="s">
        <v>44</v>
      </c>
      <c r="C9" s="1" t="s">
        <v>52</v>
      </c>
      <c r="D9" s="5" t="s">
        <v>42</v>
      </c>
      <c r="E9" s="31">
        <v>0</v>
      </c>
      <c r="F9" s="21">
        <v>3450</v>
      </c>
      <c r="G9" s="32">
        <v>43661</v>
      </c>
      <c r="H9" s="21">
        <v>0</v>
      </c>
      <c r="I9" s="1" t="s">
        <v>134</v>
      </c>
      <c r="J9" s="1">
        <v>11470</v>
      </c>
    </row>
    <row r="10" spans="1:10">
      <c r="A10" s="1">
        <v>6</v>
      </c>
      <c r="B10" s="42" t="s">
        <v>45</v>
      </c>
      <c r="C10" s="1" t="s">
        <v>53</v>
      </c>
      <c r="D10" s="5" t="s">
        <v>42</v>
      </c>
      <c r="E10" s="31">
        <v>0</v>
      </c>
      <c r="F10" s="21">
        <v>3243</v>
      </c>
      <c r="G10" s="32">
        <v>43651</v>
      </c>
      <c r="H10" s="21">
        <v>0</v>
      </c>
      <c r="I10" s="1" t="s">
        <v>109</v>
      </c>
      <c r="J10" s="1">
        <v>10115</v>
      </c>
    </row>
    <row r="11" spans="1:10">
      <c r="A11" s="1"/>
      <c r="B11" s="42" t="s">
        <v>45</v>
      </c>
      <c r="C11" s="1" t="s">
        <v>53</v>
      </c>
      <c r="D11" s="5" t="s">
        <v>42</v>
      </c>
      <c r="E11" s="31">
        <v>0</v>
      </c>
      <c r="F11" s="21">
        <v>3243</v>
      </c>
      <c r="G11" s="32">
        <v>43670</v>
      </c>
      <c r="H11" s="21">
        <v>0</v>
      </c>
      <c r="I11" s="1" t="s">
        <v>145</v>
      </c>
      <c r="J11" s="1">
        <v>11514</v>
      </c>
    </row>
    <row r="12" spans="1:10" s="33" customFormat="1">
      <c r="A12" s="45">
        <v>7</v>
      </c>
      <c r="B12" s="71" t="s">
        <v>46</v>
      </c>
      <c r="C12" s="45" t="s">
        <v>54</v>
      </c>
      <c r="D12" s="47" t="s">
        <v>42</v>
      </c>
      <c r="E12" s="72">
        <v>0</v>
      </c>
      <c r="F12" s="21">
        <v>3450</v>
      </c>
      <c r="G12" s="32">
        <v>43655</v>
      </c>
      <c r="H12" s="21">
        <v>0</v>
      </c>
      <c r="I12" s="45" t="s">
        <v>119</v>
      </c>
      <c r="J12" s="45">
        <v>10623</v>
      </c>
    </row>
    <row r="13" spans="1:10">
      <c r="A13" s="1">
        <v>8</v>
      </c>
      <c r="B13" s="42" t="s">
        <v>47</v>
      </c>
      <c r="C13" s="1" t="s">
        <v>55</v>
      </c>
      <c r="D13" s="5" t="s">
        <v>42</v>
      </c>
      <c r="E13" s="31">
        <v>0</v>
      </c>
      <c r="F13" s="21">
        <v>3243</v>
      </c>
      <c r="G13" s="32">
        <v>43650</v>
      </c>
      <c r="H13" s="21">
        <v>0</v>
      </c>
      <c r="I13" s="1" t="s">
        <v>101</v>
      </c>
      <c r="J13" s="1">
        <v>10174</v>
      </c>
    </row>
    <row r="14" spans="1:10">
      <c r="A14" s="1">
        <v>9</v>
      </c>
      <c r="B14" s="42" t="s">
        <v>48</v>
      </c>
      <c r="C14" s="1" t="s">
        <v>56</v>
      </c>
      <c r="D14" s="5" t="s">
        <v>42</v>
      </c>
      <c r="E14" s="31">
        <v>0</v>
      </c>
      <c r="F14" s="21">
        <v>3243</v>
      </c>
      <c r="G14" s="32">
        <v>43648</v>
      </c>
      <c r="H14" s="21">
        <v>0</v>
      </c>
      <c r="I14" s="1" t="s">
        <v>92</v>
      </c>
      <c r="J14" s="1">
        <v>10113</v>
      </c>
    </row>
    <row r="15" spans="1:10">
      <c r="A15" s="1">
        <v>10</v>
      </c>
      <c r="B15" s="42" t="s">
        <v>49</v>
      </c>
      <c r="C15" s="1" t="s">
        <v>57</v>
      </c>
      <c r="D15" s="5" t="s">
        <v>42</v>
      </c>
      <c r="E15" s="31">
        <v>0</v>
      </c>
      <c r="F15" s="21">
        <v>3243</v>
      </c>
      <c r="G15" s="32">
        <v>43651</v>
      </c>
      <c r="H15" s="21">
        <v>0</v>
      </c>
      <c r="I15" s="1" t="s">
        <v>108</v>
      </c>
      <c r="J15" s="1">
        <v>10117</v>
      </c>
    </row>
    <row r="16" spans="1:10">
      <c r="A16" s="1">
        <v>11</v>
      </c>
      <c r="B16" s="42" t="s">
        <v>50</v>
      </c>
      <c r="C16" s="1" t="s">
        <v>58</v>
      </c>
      <c r="D16" s="5" t="s">
        <v>42</v>
      </c>
      <c r="E16" s="31">
        <v>0</v>
      </c>
      <c r="F16" s="21">
        <v>3243</v>
      </c>
      <c r="G16" s="32">
        <v>43650</v>
      </c>
      <c r="H16" s="21">
        <v>0</v>
      </c>
      <c r="I16" s="1" t="s">
        <v>102</v>
      </c>
      <c r="J16" s="1">
        <v>10114</v>
      </c>
    </row>
    <row r="17" spans="1:10">
      <c r="A17" s="1">
        <v>12</v>
      </c>
      <c r="B17" s="42" t="s">
        <v>51</v>
      </c>
      <c r="C17" s="1" t="s">
        <v>59</v>
      </c>
      <c r="D17" s="5" t="s">
        <v>42</v>
      </c>
      <c r="E17" s="31">
        <v>0</v>
      </c>
      <c r="F17" s="21">
        <v>3250</v>
      </c>
      <c r="G17" s="32">
        <v>43647</v>
      </c>
      <c r="H17" s="21">
        <v>0</v>
      </c>
      <c r="I17" s="1" t="s">
        <v>79</v>
      </c>
      <c r="J17" s="1">
        <v>10122</v>
      </c>
    </row>
    <row r="18" spans="1:10" ht="15.5">
      <c r="A18" s="74">
        <v>13</v>
      </c>
      <c r="B18" s="42" t="s">
        <v>194</v>
      </c>
      <c r="C18" s="35" t="s">
        <v>167</v>
      </c>
      <c r="D18" s="5" t="s">
        <v>42</v>
      </c>
      <c r="E18" s="31">
        <v>0</v>
      </c>
      <c r="F18" s="21">
        <v>3450</v>
      </c>
      <c r="G18" s="32">
        <v>43655</v>
      </c>
      <c r="H18" s="21">
        <v>0</v>
      </c>
      <c r="I18" s="1" t="s">
        <v>118</v>
      </c>
      <c r="J18" s="45">
        <v>11480</v>
      </c>
    </row>
    <row r="19" spans="1:10">
      <c r="A19" s="1">
        <v>14</v>
      </c>
      <c r="B19" s="42" t="s">
        <v>43</v>
      </c>
      <c r="C19" s="1" t="s">
        <v>180</v>
      </c>
      <c r="D19" s="5" t="s">
        <v>42</v>
      </c>
      <c r="E19" s="31">
        <v>0</v>
      </c>
      <c r="F19" s="21">
        <v>3600</v>
      </c>
      <c r="G19" s="32">
        <v>43669</v>
      </c>
      <c r="H19" s="21">
        <v>0</v>
      </c>
      <c r="I19" s="1" t="s">
        <v>144</v>
      </c>
      <c r="J19" s="1">
        <v>11506</v>
      </c>
    </row>
    <row r="20" spans="1:10">
      <c r="A20" s="24"/>
      <c r="B20" s="75"/>
      <c r="C20" s="24"/>
      <c r="D20" s="23"/>
      <c r="E20" s="37"/>
      <c r="F20" s="76"/>
      <c r="G20" s="76"/>
      <c r="H20" s="30"/>
      <c r="I20" s="29"/>
      <c r="J20" s="24"/>
    </row>
    <row r="21" spans="1:10" ht="15.5">
      <c r="A21" s="23"/>
      <c r="B21" s="24"/>
      <c r="C21" s="39"/>
      <c r="D21" s="23"/>
      <c r="E21" s="23" t="s">
        <v>24</v>
      </c>
      <c r="F21" s="30">
        <f>SUM(F8:F19)</f>
        <v>40258</v>
      </c>
      <c r="G21" s="25"/>
      <c r="H21" s="25"/>
      <c r="I21" s="25"/>
    </row>
    <row r="22" spans="1:10">
      <c r="F22" s="12"/>
    </row>
    <row r="23" spans="1:10">
      <c r="B23" s="2" t="s">
        <v>11</v>
      </c>
      <c r="C23" s="2"/>
      <c r="D23" s="2" t="s">
        <v>10</v>
      </c>
      <c r="E23" s="2"/>
      <c r="I23" s="29"/>
    </row>
    <row r="24" spans="1:10">
      <c r="I24" s="29"/>
    </row>
    <row r="25" spans="1:10">
      <c r="I25" s="33"/>
    </row>
    <row r="26" spans="1:10">
      <c r="I26" s="33"/>
    </row>
    <row r="27" spans="1:10">
      <c r="A27" s="21"/>
      <c r="I27" s="33"/>
    </row>
  </sheetData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7030A0"/>
  </sheetPr>
  <dimension ref="A2:H62"/>
  <sheetViews>
    <sheetView tabSelected="1" topLeftCell="A40" workbookViewId="0">
      <selection activeCell="E51" sqref="E51"/>
    </sheetView>
  </sheetViews>
  <sheetFormatPr baseColWidth="10" defaultRowHeight="14.5"/>
  <cols>
    <col min="1" max="1" width="14.1796875" customWidth="1"/>
    <col min="2" max="2" width="43.1796875" customWidth="1"/>
    <col min="3" max="3" width="14.1796875" customWidth="1"/>
    <col min="5" max="5" width="99" customWidth="1"/>
  </cols>
  <sheetData>
    <row r="2" spans="1:7">
      <c r="B2" s="2" t="s">
        <v>4</v>
      </c>
    </row>
    <row r="3" spans="1:7" hidden="1">
      <c r="A3" s="2" t="s">
        <v>3</v>
      </c>
      <c r="B3" s="19"/>
    </row>
    <row r="4" spans="1:7" hidden="1">
      <c r="A4" s="2" t="s">
        <v>8</v>
      </c>
      <c r="B4" s="18" t="s">
        <v>60</v>
      </c>
    </row>
    <row r="5" spans="1:7" hidden="1">
      <c r="A5" s="2" t="s">
        <v>12</v>
      </c>
      <c r="B5" s="18" t="s">
        <v>27</v>
      </c>
    </row>
    <row r="6" spans="1:7" hidden="1">
      <c r="A6" s="2" t="s">
        <v>9</v>
      </c>
      <c r="B6" s="18"/>
    </row>
    <row r="7" spans="1:7" ht="29" hidden="1">
      <c r="A7" s="11" t="s">
        <v>5</v>
      </c>
      <c r="B7" s="6" t="s">
        <v>1</v>
      </c>
      <c r="C7" s="9" t="s">
        <v>13</v>
      </c>
      <c r="D7" s="9" t="s">
        <v>3</v>
      </c>
      <c r="E7" s="20" t="s">
        <v>29</v>
      </c>
      <c r="F7" s="20" t="s">
        <v>61</v>
      </c>
      <c r="G7" s="20" t="s">
        <v>149</v>
      </c>
    </row>
    <row r="8" spans="1:7">
      <c r="A8" s="1">
        <v>1</v>
      </c>
      <c r="B8" s="1" t="s">
        <v>147</v>
      </c>
      <c r="C8" s="21">
        <v>400</v>
      </c>
      <c r="D8" s="32">
        <v>43647</v>
      </c>
      <c r="E8" s="46" t="s">
        <v>76</v>
      </c>
      <c r="F8" s="1">
        <v>12004</v>
      </c>
      <c r="G8" s="1" t="s">
        <v>148</v>
      </c>
    </row>
    <row r="9" spans="1:7">
      <c r="A9" s="1">
        <v>2</v>
      </c>
      <c r="B9" s="1" t="s">
        <v>150</v>
      </c>
      <c r="C9" s="21">
        <v>820</v>
      </c>
      <c r="D9" s="32">
        <v>43647</v>
      </c>
      <c r="E9" s="1" t="s">
        <v>82</v>
      </c>
      <c r="F9" s="1">
        <v>10241</v>
      </c>
      <c r="G9" s="1" t="s">
        <v>151</v>
      </c>
    </row>
    <row r="10" spans="1:7">
      <c r="A10" s="1">
        <v>3</v>
      </c>
      <c r="B10" s="1" t="s">
        <v>150</v>
      </c>
      <c r="C10" s="21">
        <v>400</v>
      </c>
      <c r="D10" s="32">
        <v>43647</v>
      </c>
      <c r="E10" s="1" t="s">
        <v>86</v>
      </c>
      <c r="F10" s="1">
        <v>10243</v>
      </c>
      <c r="G10" s="1" t="s">
        <v>151</v>
      </c>
    </row>
    <row r="11" spans="1:7">
      <c r="A11" s="1">
        <v>4</v>
      </c>
      <c r="B11" s="1" t="s">
        <v>150</v>
      </c>
      <c r="C11" s="21">
        <v>6500</v>
      </c>
      <c r="D11" s="32">
        <v>43647</v>
      </c>
      <c r="E11" s="1" t="s">
        <v>90</v>
      </c>
      <c r="F11" s="1">
        <v>10242</v>
      </c>
      <c r="G11" s="1" t="s">
        <v>151</v>
      </c>
    </row>
    <row r="12" spans="1:7">
      <c r="A12" s="1">
        <v>5</v>
      </c>
      <c r="B12" s="1" t="s">
        <v>152</v>
      </c>
      <c r="C12" s="21">
        <v>400</v>
      </c>
      <c r="D12" s="32">
        <v>43649</v>
      </c>
      <c r="E12" s="1" t="s">
        <v>95</v>
      </c>
      <c r="F12" s="1">
        <v>10168</v>
      </c>
      <c r="G12" s="1" t="s">
        <v>153</v>
      </c>
    </row>
    <row r="13" spans="1:7">
      <c r="A13" s="1">
        <v>6</v>
      </c>
      <c r="B13" s="1" t="s">
        <v>152</v>
      </c>
      <c r="C13" s="21">
        <v>6500</v>
      </c>
      <c r="D13" s="32">
        <v>43649</v>
      </c>
      <c r="E13" s="45" t="s">
        <v>96</v>
      </c>
      <c r="F13" s="1">
        <v>10171</v>
      </c>
      <c r="G13" s="1" t="s">
        <v>153</v>
      </c>
    </row>
    <row r="14" spans="1:7">
      <c r="A14" s="1">
        <v>7</v>
      </c>
      <c r="B14" s="1" t="s">
        <v>154</v>
      </c>
      <c r="C14" s="21">
        <v>400</v>
      </c>
      <c r="D14" s="32">
        <v>43649</v>
      </c>
      <c r="E14" s="1" t="s">
        <v>93</v>
      </c>
      <c r="F14" s="1">
        <v>11864</v>
      </c>
      <c r="G14" s="1" t="s">
        <v>67</v>
      </c>
    </row>
    <row r="15" spans="1:7">
      <c r="A15" s="1">
        <v>8</v>
      </c>
      <c r="B15" s="1" t="s">
        <v>155</v>
      </c>
      <c r="C15" s="21">
        <v>400</v>
      </c>
      <c r="D15" s="32">
        <v>43649</v>
      </c>
      <c r="E15" s="1" t="s">
        <v>94</v>
      </c>
      <c r="F15" s="1">
        <v>10169</v>
      </c>
      <c r="G15" s="1" t="s">
        <v>65</v>
      </c>
    </row>
    <row r="16" spans="1:7">
      <c r="A16" s="1">
        <v>9</v>
      </c>
      <c r="B16" s="1" t="s">
        <v>156</v>
      </c>
      <c r="C16" s="21">
        <v>4000</v>
      </c>
      <c r="D16" s="32">
        <v>43649</v>
      </c>
      <c r="E16" s="1" t="s">
        <v>97</v>
      </c>
      <c r="F16" s="1"/>
      <c r="G16" s="1"/>
    </row>
    <row r="17" spans="1:8">
      <c r="A17" s="1">
        <v>10</v>
      </c>
      <c r="B17" s="1" t="s">
        <v>157</v>
      </c>
      <c r="C17" s="21">
        <v>820</v>
      </c>
      <c r="D17" s="32">
        <v>43650</v>
      </c>
      <c r="E17" s="1" t="s">
        <v>98</v>
      </c>
      <c r="F17" s="1">
        <v>10176</v>
      </c>
      <c r="G17" s="1" t="s">
        <v>65</v>
      </c>
    </row>
    <row r="18" spans="1:8">
      <c r="A18" s="1">
        <v>11</v>
      </c>
      <c r="B18" s="1" t="s">
        <v>157</v>
      </c>
      <c r="C18" s="21">
        <v>400</v>
      </c>
      <c r="D18" s="32">
        <v>43647</v>
      </c>
      <c r="E18" s="1" t="s">
        <v>103</v>
      </c>
      <c r="F18" s="1">
        <v>10175</v>
      </c>
      <c r="G18" s="1" t="s">
        <v>65</v>
      </c>
    </row>
    <row r="19" spans="1:8">
      <c r="A19" s="1"/>
      <c r="B19" s="1" t="s">
        <v>157</v>
      </c>
      <c r="C19" s="21">
        <v>6500</v>
      </c>
      <c r="D19" s="32">
        <v>43650</v>
      </c>
      <c r="E19" s="1" t="s">
        <v>105</v>
      </c>
      <c r="F19" s="1">
        <v>10170</v>
      </c>
      <c r="G19" s="1" t="s">
        <v>65</v>
      </c>
    </row>
    <row r="20" spans="1:8">
      <c r="A20" s="1">
        <v>12</v>
      </c>
      <c r="B20" s="1" t="s">
        <v>159</v>
      </c>
      <c r="C20" s="21">
        <v>400</v>
      </c>
      <c r="D20" s="32">
        <v>43650</v>
      </c>
      <c r="E20" s="1" t="s">
        <v>99</v>
      </c>
      <c r="F20" s="1">
        <v>101116</v>
      </c>
      <c r="G20" s="1" t="s">
        <v>65</v>
      </c>
    </row>
    <row r="21" spans="1:8">
      <c r="A21" s="1">
        <v>13</v>
      </c>
      <c r="B21" s="1" t="s">
        <v>160</v>
      </c>
      <c r="C21" s="21">
        <v>6500</v>
      </c>
      <c r="D21" s="32">
        <v>43651</v>
      </c>
      <c r="E21" s="1" t="s">
        <v>112</v>
      </c>
      <c r="F21" s="1">
        <v>11496</v>
      </c>
      <c r="G21" s="1" t="s">
        <v>66</v>
      </c>
    </row>
    <row r="22" spans="1:8">
      <c r="A22" s="1">
        <v>14</v>
      </c>
      <c r="B22" s="1" t="s">
        <v>160</v>
      </c>
      <c r="C22" s="21">
        <v>820</v>
      </c>
      <c r="D22" s="32">
        <v>43651</v>
      </c>
      <c r="E22" s="1" t="s">
        <v>106</v>
      </c>
      <c r="F22" s="1">
        <v>11492</v>
      </c>
      <c r="G22" s="1" t="s">
        <v>66</v>
      </c>
    </row>
    <row r="23" spans="1:8">
      <c r="A23" s="1">
        <v>15</v>
      </c>
      <c r="B23" s="1" t="s">
        <v>161</v>
      </c>
      <c r="C23" s="21">
        <v>400</v>
      </c>
      <c r="D23" s="32">
        <v>43647</v>
      </c>
      <c r="E23" s="1" t="s">
        <v>114</v>
      </c>
      <c r="F23" s="1">
        <v>10617</v>
      </c>
      <c r="G23" s="1" t="s">
        <v>148</v>
      </c>
      <c r="H23" s="70"/>
    </row>
    <row r="24" spans="1:8">
      <c r="A24" s="1">
        <v>16</v>
      </c>
      <c r="B24" s="1" t="s">
        <v>162</v>
      </c>
      <c r="C24" s="21">
        <v>6500</v>
      </c>
      <c r="D24" s="32">
        <v>43654</v>
      </c>
      <c r="E24" s="1" t="s">
        <v>117</v>
      </c>
      <c r="F24" s="1">
        <v>10616</v>
      </c>
      <c r="G24" s="1" t="s">
        <v>65</v>
      </c>
    </row>
    <row r="25" spans="1:8">
      <c r="A25" s="1">
        <v>17</v>
      </c>
      <c r="B25" s="1" t="s">
        <v>162</v>
      </c>
      <c r="C25" s="21">
        <v>820</v>
      </c>
      <c r="D25" s="32">
        <v>43654</v>
      </c>
      <c r="E25" s="1" t="s">
        <v>115</v>
      </c>
      <c r="F25" s="1">
        <v>10615</v>
      </c>
      <c r="G25" s="1" t="s">
        <v>65</v>
      </c>
    </row>
    <row r="26" spans="1:8">
      <c r="A26" s="1">
        <v>18</v>
      </c>
      <c r="B26" s="1" t="s">
        <v>162</v>
      </c>
      <c r="C26" s="21">
        <v>400</v>
      </c>
      <c r="D26" s="32">
        <v>43654</v>
      </c>
      <c r="E26" s="1" t="s">
        <v>116</v>
      </c>
      <c r="F26" s="1">
        <v>10618</v>
      </c>
      <c r="G26" s="1" t="s">
        <v>65</v>
      </c>
    </row>
    <row r="27" spans="1:8">
      <c r="A27" s="1">
        <v>19</v>
      </c>
      <c r="B27" s="1" t="s">
        <v>164</v>
      </c>
      <c r="C27" s="21">
        <v>820</v>
      </c>
      <c r="D27" s="32">
        <v>43655</v>
      </c>
      <c r="E27" s="1" t="s">
        <v>121</v>
      </c>
      <c r="F27" s="1">
        <v>10627</v>
      </c>
      <c r="G27" s="1" t="s">
        <v>166</v>
      </c>
    </row>
    <row r="28" spans="1:8">
      <c r="A28" s="1">
        <v>20</v>
      </c>
      <c r="B28" s="1" t="s">
        <v>164</v>
      </c>
      <c r="C28" s="21">
        <v>400</v>
      </c>
      <c r="D28" s="32">
        <v>43655</v>
      </c>
      <c r="E28" s="1" t="s">
        <v>122</v>
      </c>
      <c r="F28" s="1">
        <v>10625</v>
      </c>
      <c r="G28" s="1" t="s">
        <v>166</v>
      </c>
    </row>
    <row r="29" spans="1:8">
      <c r="A29" s="1">
        <v>21</v>
      </c>
      <c r="B29" s="1" t="s">
        <v>164</v>
      </c>
      <c r="C29" s="21">
        <v>6500</v>
      </c>
      <c r="D29" s="32">
        <v>43655</v>
      </c>
      <c r="E29" s="1" t="s">
        <v>124</v>
      </c>
      <c r="F29" s="1">
        <v>10628</v>
      </c>
      <c r="G29" s="1" t="s">
        <v>166</v>
      </c>
    </row>
    <row r="30" spans="1:8">
      <c r="A30" s="1">
        <v>22</v>
      </c>
      <c r="B30" s="1" t="s">
        <v>169</v>
      </c>
      <c r="C30" s="21">
        <v>820</v>
      </c>
      <c r="D30" s="32">
        <v>43655</v>
      </c>
      <c r="E30" s="1" t="s">
        <v>125</v>
      </c>
      <c r="F30" s="1">
        <v>10631</v>
      </c>
      <c r="G30" s="1" t="s">
        <v>168</v>
      </c>
    </row>
    <row r="31" spans="1:8">
      <c r="A31" s="1">
        <v>23</v>
      </c>
      <c r="B31" s="1" t="s">
        <v>172</v>
      </c>
      <c r="C31" s="21">
        <v>6500</v>
      </c>
      <c r="D31" s="32">
        <v>43657</v>
      </c>
      <c r="E31" s="1" t="s">
        <v>130</v>
      </c>
      <c r="F31" s="1">
        <v>10635</v>
      </c>
      <c r="G31" s="1" t="s">
        <v>173</v>
      </c>
    </row>
    <row r="32" spans="1:8">
      <c r="A32" s="1">
        <v>24</v>
      </c>
      <c r="B32" s="1" t="s">
        <v>172</v>
      </c>
      <c r="C32" s="21">
        <v>400</v>
      </c>
      <c r="D32" s="32">
        <v>43657</v>
      </c>
      <c r="E32" s="1" t="s">
        <v>129</v>
      </c>
      <c r="F32" s="1">
        <v>10633</v>
      </c>
      <c r="G32" s="1" t="s">
        <v>173</v>
      </c>
    </row>
    <row r="33" spans="1:7">
      <c r="A33" s="1">
        <v>25</v>
      </c>
      <c r="B33" s="1" t="s">
        <v>172</v>
      </c>
      <c r="C33" s="21">
        <v>820</v>
      </c>
      <c r="D33" s="32">
        <v>43657</v>
      </c>
      <c r="E33" s="1" t="s">
        <v>126</v>
      </c>
      <c r="F33" s="1">
        <v>10634</v>
      </c>
      <c r="G33" s="1" t="s">
        <v>173</v>
      </c>
    </row>
    <row r="34" spans="1:7">
      <c r="A34" s="1">
        <v>26</v>
      </c>
      <c r="B34" s="1" t="s">
        <v>176</v>
      </c>
      <c r="C34" s="21">
        <v>6500</v>
      </c>
      <c r="D34" s="32">
        <v>43661</v>
      </c>
      <c r="E34" s="1" t="s">
        <v>136</v>
      </c>
      <c r="F34" s="1">
        <v>11503</v>
      </c>
      <c r="G34" s="1" t="s">
        <v>175</v>
      </c>
    </row>
    <row r="35" spans="1:7">
      <c r="A35" s="1">
        <v>27</v>
      </c>
      <c r="B35" s="1" t="s">
        <v>176</v>
      </c>
      <c r="C35" s="21">
        <v>6500</v>
      </c>
      <c r="D35" s="32">
        <v>43661</v>
      </c>
      <c r="E35" s="1" t="s">
        <v>137</v>
      </c>
      <c r="F35" s="1">
        <v>11499</v>
      </c>
      <c r="G35" s="1" t="s">
        <v>177</v>
      </c>
    </row>
    <row r="36" spans="1:7">
      <c r="A36" s="1">
        <v>28</v>
      </c>
      <c r="B36" s="1" t="s">
        <v>176</v>
      </c>
      <c r="C36" s="21">
        <v>820</v>
      </c>
      <c r="D36" s="32">
        <v>43661</v>
      </c>
      <c r="E36" s="1" t="s">
        <v>133</v>
      </c>
      <c r="F36" s="1">
        <v>11510</v>
      </c>
      <c r="G36" s="1" t="s">
        <v>168</v>
      </c>
    </row>
    <row r="37" spans="1:7">
      <c r="A37" s="1">
        <v>29</v>
      </c>
      <c r="B37" s="1" t="s">
        <v>178</v>
      </c>
      <c r="C37" s="21">
        <v>1999</v>
      </c>
      <c r="D37" s="32">
        <v>43661</v>
      </c>
      <c r="E37" s="1" t="s">
        <v>138</v>
      </c>
      <c r="F37" s="1">
        <v>11486</v>
      </c>
      <c r="G37" s="1" t="s">
        <v>65</v>
      </c>
    </row>
    <row r="38" spans="1:7">
      <c r="A38" s="1">
        <v>30</v>
      </c>
      <c r="B38" s="1" t="s">
        <v>178</v>
      </c>
      <c r="C38" s="21">
        <v>1999</v>
      </c>
      <c r="D38" s="32">
        <v>43661</v>
      </c>
      <c r="E38" s="1" t="s">
        <v>139</v>
      </c>
      <c r="F38" s="1">
        <v>11489</v>
      </c>
      <c r="G38" s="1" t="s">
        <v>65</v>
      </c>
    </row>
    <row r="39" spans="1:7">
      <c r="A39" s="1"/>
      <c r="B39" s="1" t="s">
        <v>178</v>
      </c>
      <c r="C39" s="21">
        <v>1999</v>
      </c>
      <c r="D39" s="32">
        <v>43661</v>
      </c>
      <c r="E39" s="1" t="s">
        <v>142</v>
      </c>
      <c r="F39" s="1"/>
      <c r="G39" s="1" t="s">
        <v>65</v>
      </c>
    </row>
    <row r="40" spans="1:7">
      <c r="A40" s="1"/>
      <c r="B40" s="1" t="s">
        <v>178</v>
      </c>
      <c r="C40" s="21">
        <v>503</v>
      </c>
      <c r="D40" s="32">
        <v>43661</v>
      </c>
      <c r="E40" s="1" t="s">
        <v>143</v>
      </c>
      <c r="F40" s="1">
        <v>11478</v>
      </c>
      <c r="G40" s="1" t="s">
        <v>65</v>
      </c>
    </row>
    <row r="41" spans="1:7">
      <c r="A41" s="1"/>
      <c r="B41" s="1" t="s">
        <v>178</v>
      </c>
      <c r="C41" s="21">
        <v>400</v>
      </c>
      <c r="D41" s="32">
        <v>43661</v>
      </c>
      <c r="E41" s="1" t="s">
        <v>132</v>
      </c>
      <c r="F41" s="1">
        <v>11483</v>
      </c>
      <c r="G41" s="1" t="s">
        <v>65</v>
      </c>
    </row>
    <row r="42" spans="1:7">
      <c r="A42" s="1"/>
      <c r="B42" s="1" t="s">
        <v>178</v>
      </c>
      <c r="C42" s="21">
        <v>820</v>
      </c>
      <c r="D42" s="32">
        <v>43661</v>
      </c>
      <c r="E42" s="1" t="s">
        <v>135</v>
      </c>
      <c r="F42" s="1">
        <v>11475</v>
      </c>
      <c r="G42" s="1" t="s">
        <v>65</v>
      </c>
    </row>
    <row r="43" spans="1:7">
      <c r="A43" s="1"/>
      <c r="B43" s="1"/>
      <c r="C43" s="21">
        <v>400</v>
      </c>
      <c r="D43" s="32">
        <v>43647</v>
      </c>
      <c r="E43" s="1" t="s">
        <v>85</v>
      </c>
      <c r="F43" s="1"/>
      <c r="G43" s="1"/>
    </row>
    <row r="44" spans="1:7">
      <c r="A44" s="1"/>
      <c r="B44" s="1"/>
      <c r="C44" s="21">
        <v>6000</v>
      </c>
      <c r="D44" s="32">
        <v>43647</v>
      </c>
      <c r="E44" s="1" t="s">
        <v>88</v>
      </c>
      <c r="F44" s="1"/>
      <c r="G44" s="1"/>
    </row>
    <row r="45" spans="1:7">
      <c r="A45" s="1"/>
      <c r="B45" s="1"/>
      <c r="C45" s="21">
        <v>6500</v>
      </c>
      <c r="D45" s="32">
        <v>43647</v>
      </c>
      <c r="E45" s="1" t="s">
        <v>91</v>
      </c>
      <c r="F45" s="1"/>
      <c r="G45" s="1"/>
    </row>
    <row r="46" spans="1:7">
      <c r="A46" s="1"/>
      <c r="B46" s="1"/>
      <c r="C46" s="21">
        <v>6500</v>
      </c>
      <c r="D46" s="32">
        <v>43650</v>
      </c>
      <c r="E46" s="45" t="s">
        <v>104</v>
      </c>
      <c r="F46" s="1"/>
      <c r="G46" s="1"/>
    </row>
    <row r="47" spans="1:7" hidden="1">
      <c r="A47" s="24"/>
      <c r="B47" s="53" t="s">
        <v>24</v>
      </c>
      <c r="C47" s="30">
        <f>SUM(C8:C46)</f>
        <v>100580</v>
      </c>
      <c r="D47" s="38"/>
      <c r="E47" s="29"/>
    </row>
    <row r="48" spans="1:7">
      <c r="A48" s="24"/>
      <c r="B48" s="52" t="s">
        <v>68</v>
      </c>
      <c r="C48" s="30">
        <f>+C8+C10+C12+C14+C15+C16+C18+C20+C23+C26+C28+C32+C41+C43+4000+48000</f>
        <v>61200</v>
      </c>
      <c r="D48" s="38"/>
      <c r="E48" s="29"/>
    </row>
    <row r="49" spans="1:5">
      <c r="A49" s="24"/>
      <c r="B49" s="52" t="s">
        <v>69</v>
      </c>
      <c r="C49" s="30">
        <f>C47-C48</f>
        <v>39380</v>
      </c>
      <c r="D49" s="38"/>
      <c r="E49" s="29"/>
    </row>
    <row r="50" spans="1:5">
      <c r="A50" s="24"/>
      <c r="B50" s="24"/>
      <c r="C50" s="30"/>
      <c r="D50" s="38"/>
      <c r="E50" s="29"/>
    </row>
    <row r="51" spans="1:5">
      <c r="A51" s="24"/>
      <c r="B51" s="24"/>
      <c r="C51" s="30"/>
      <c r="D51" s="38"/>
      <c r="E51" s="29"/>
    </row>
    <row r="52" spans="1:5">
      <c r="A52" s="24"/>
      <c r="B52" s="24"/>
      <c r="C52" s="30"/>
      <c r="D52" s="38"/>
      <c r="E52" s="29"/>
    </row>
    <row r="57" spans="1:5">
      <c r="C57" t="s">
        <v>220</v>
      </c>
    </row>
    <row r="58" spans="1:5">
      <c r="B58" t="s">
        <v>217</v>
      </c>
      <c r="C58">
        <f>13*400</f>
        <v>5200</v>
      </c>
    </row>
    <row r="59" spans="1:5">
      <c r="B59" t="s">
        <v>218</v>
      </c>
      <c r="C59">
        <v>4000</v>
      </c>
    </row>
    <row r="60" spans="1:5">
      <c r="B60" t="s">
        <v>219</v>
      </c>
      <c r="C60">
        <v>4000</v>
      </c>
    </row>
    <row r="61" spans="1:5" ht="15" thickBot="1">
      <c r="B61" t="s">
        <v>221</v>
      </c>
      <c r="C61" s="83">
        <f>12*4000</f>
        <v>48000</v>
      </c>
    </row>
    <row r="62" spans="1:5" ht="15" thickTop="1">
      <c r="C62">
        <f>SUM(C58:C61)</f>
        <v>61200</v>
      </c>
    </row>
  </sheetData>
  <autoFilter ref="A2:E49">
    <filterColumn colId="2">
      <filters>
        <filter val="1,999.00"/>
        <filter val="39,380.00"/>
        <filter val="4,000.00"/>
        <filter val="400.00"/>
        <filter val="503.00"/>
        <filter val="6,000.00"/>
        <filter val="6,500.00"/>
        <filter val="61,200.00"/>
        <filter val="820.00"/>
      </filters>
    </filterColumn>
  </autoFilter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D64"/>
  <sheetViews>
    <sheetView topLeftCell="A31" workbookViewId="0">
      <selection activeCell="C51" sqref="C51"/>
    </sheetView>
  </sheetViews>
  <sheetFormatPr baseColWidth="10" defaultRowHeight="14.5"/>
  <cols>
    <col min="1" max="1" width="14.1796875" customWidth="1"/>
    <col min="2" max="2" width="43.1796875" customWidth="1"/>
    <col min="3" max="3" width="14.1796875" customWidth="1"/>
    <col min="4" max="4" width="99" customWidth="1"/>
  </cols>
  <sheetData>
    <row r="2" spans="1:4" ht="14.25" customHeight="1">
      <c r="B2" s="2" t="s">
        <v>4</v>
      </c>
    </row>
    <row r="3" spans="1:4">
      <c r="A3" s="2" t="s">
        <v>3</v>
      </c>
      <c r="B3" s="19"/>
    </row>
    <row r="4" spans="1:4">
      <c r="A4" s="2" t="s">
        <v>8</v>
      </c>
      <c r="B4" s="18" t="s">
        <v>60</v>
      </c>
    </row>
    <row r="5" spans="1:4">
      <c r="A5" s="2" t="s">
        <v>12</v>
      </c>
      <c r="B5" s="18" t="s">
        <v>27</v>
      </c>
    </row>
    <row r="6" spans="1:4" ht="15" thickBot="1">
      <c r="A6" s="2" t="s">
        <v>9</v>
      </c>
      <c r="B6" s="18"/>
    </row>
    <row r="7" spans="1:4" ht="29">
      <c r="A7" s="11" t="s">
        <v>5</v>
      </c>
      <c r="B7" s="6" t="s">
        <v>1</v>
      </c>
      <c r="C7" s="9" t="s">
        <v>13</v>
      </c>
      <c r="D7" s="20" t="s">
        <v>29</v>
      </c>
    </row>
    <row r="8" spans="1:4">
      <c r="A8" s="1">
        <v>1</v>
      </c>
      <c r="B8" s="1" t="s">
        <v>147</v>
      </c>
      <c r="C8" s="21">
        <v>6500</v>
      </c>
      <c r="D8" s="1" t="s">
        <v>195</v>
      </c>
    </row>
    <row r="9" spans="1:4">
      <c r="A9" s="1">
        <v>2</v>
      </c>
      <c r="B9" s="1" t="s">
        <v>159</v>
      </c>
      <c r="C9" s="21">
        <v>820</v>
      </c>
      <c r="D9" s="1" t="s">
        <v>196</v>
      </c>
    </row>
    <row r="10" spans="1:4">
      <c r="A10" s="1">
        <v>3</v>
      </c>
      <c r="B10" s="1" t="s">
        <v>159</v>
      </c>
      <c r="C10" s="21">
        <v>6500</v>
      </c>
      <c r="D10" s="51" t="s">
        <v>195</v>
      </c>
    </row>
    <row r="11" spans="1:4">
      <c r="A11" s="1">
        <v>4</v>
      </c>
      <c r="B11" s="1" t="s">
        <v>176</v>
      </c>
      <c r="C11" s="21">
        <v>400</v>
      </c>
      <c r="D11" s="1" t="s">
        <v>196</v>
      </c>
    </row>
    <row r="12" spans="1:4">
      <c r="A12" s="1">
        <v>5</v>
      </c>
      <c r="B12" s="1" t="s">
        <v>176</v>
      </c>
      <c r="C12" s="21">
        <v>400</v>
      </c>
      <c r="D12" s="1" t="s">
        <v>196</v>
      </c>
    </row>
    <row r="13" spans="1:4">
      <c r="A13" s="1">
        <v>6</v>
      </c>
      <c r="B13" s="1" t="s">
        <v>197</v>
      </c>
      <c r="C13" s="21">
        <v>6500</v>
      </c>
      <c r="D13" s="1"/>
    </row>
    <row r="14" spans="1:4">
      <c r="A14" s="1">
        <v>7</v>
      </c>
      <c r="B14" s="1" t="s">
        <v>198</v>
      </c>
      <c r="C14" s="21">
        <v>4000</v>
      </c>
      <c r="D14" s="1"/>
    </row>
    <row r="15" spans="1:4">
      <c r="A15" s="1">
        <v>8</v>
      </c>
      <c r="B15" s="1" t="s">
        <v>199</v>
      </c>
      <c r="C15" s="21">
        <v>6500</v>
      </c>
      <c r="D15" s="1"/>
    </row>
    <row r="16" spans="1:4">
      <c r="A16" s="1">
        <v>9</v>
      </c>
      <c r="B16" s="1" t="s">
        <v>199</v>
      </c>
      <c r="C16" s="21">
        <v>820</v>
      </c>
      <c r="D16" s="1"/>
    </row>
    <row r="17" spans="1:4">
      <c r="A17" s="1">
        <v>10</v>
      </c>
      <c r="B17" s="1" t="s">
        <v>200</v>
      </c>
      <c r="C17" s="21">
        <v>6500</v>
      </c>
      <c r="D17" s="45"/>
    </row>
    <row r="18" spans="1:4">
      <c r="A18" s="1">
        <v>11</v>
      </c>
      <c r="B18" s="1" t="s">
        <v>200</v>
      </c>
      <c r="C18" s="21">
        <v>820</v>
      </c>
      <c r="D18" s="1"/>
    </row>
    <row r="19" spans="1:4">
      <c r="A19" s="1">
        <v>12</v>
      </c>
      <c r="B19" s="1" t="s">
        <v>201</v>
      </c>
      <c r="C19" s="21">
        <v>4000</v>
      </c>
      <c r="D19" s="1"/>
    </row>
    <row r="20" spans="1:4">
      <c r="A20" s="1">
        <v>13</v>
      </c>
      <c r="B20" s="1" t="s">
        <v>202</v>
      </c>
      <c r="C20" s="21">
        <v>6500</v>
      </c>
      <c r="D20" s="1"/>
    </row>
    <row r="21" spans="1:4">
      <c r="A21" s="1">
        <v>14</v>
      </c>
      <c r="B21" s="1" t="s">
        <v>202</v>
      </c>
      <c r="C21" s="21">
        <v>820</v>
      </c>
      <c r="D21" s="45"/>
    </row>
    <row r="22" spans="1:4">
      <c r="A22" s="1">
        <v>15</v>
      </c>
      <c r="B22" s="1" t="s">
        <v>203</v>
      </c>
      <c r="C22" s="21">
        <v>6500</v>
      </c>
      <c r="D22" s="1"/>
    </row>
    <row r="23" spans="1:4">
      <c r="A23" s="1">
        <v>16</v>
      </c>
      <c r="B23" s="1" t="s">
        <v>203</v>
      </c>
      <c r="C23" s="21">
        <v>820</v>
      </c>
      <c r="D23" s="1"/>
    </row>
    <row r="24" spans="1:4">
      <c r="A24" s="1">
        <v>17</v>
      </c>
      <c r="B24" s="1" t="s">
        <v>204</v>
      </c>
      <c r="C24" s="21">
        <v>6500</v>
      </c>
      <c r="D24" s="1"/>
    </row>
    <row r="25" spans="1:4">
      <c r="A25" s="1">
        <v>18</v>
      </c>
      <c r="B25" s="1" t="s">
        <v>204</v>
      </c>
      <c r="C25" s="21">
        <v>820</v>
      </c>
      <c r="D25" s="1"/>
    </row>
    <row r="26" spans="1:4">
      <c r="A26" s="1">
        <v>19</v>
      </c>
      <c r="B26" s="1" t="s">
        <v>205</v>
      </c>
      <c r="C26" s="21">
        <v>6500</v>
      </c>
      <c r="D26" s="1"/>
    </row>
    <row r="27" spans="1:4">
      <c r="A27" s="1">
        <v>20</v>
      </c>
      <c r="B27" s="1" t="s">
        <v>205</v>
      </c>
      <c r="C27" s="21">
        <v>820</v>
      </c>
      <c r="D27" s="1"/>
    </row>
    <row r="28" spans="1:4">
      <c r="A28" s="1">
        <v>21</v>
      </c>
      <c r="B28" s="1" t="s">
        <v>206</v>
      </c>
      <c r="C28" s="21">
        <v>6500</v>
      </c>
      <c r="D28" s="1"/>
    </row>
    <row r="29" spans="1:4">
      <c r="A29" s="1">
        <v>22</v>
      </c>
      <c r="B29" s="1" t="s">
        <v>206</v>
      </c>
      <c r="C29" s="21">
        <v>820</v>
      </c>
      <c r="D29" s="1"/>
    </row>
    <row r="30" spans="1:4">
      <c r="A30" s="1">
        <v>23</v>
      </c>
      <c r="B30" s="1" t="s">
        <v>207</v>
      </c>
      <c r="C30" s="21">
        <v>4000</v>
      </c>
      <c r="D30" s="1"/>
    </row>
    <row r="31" spans="1:4">
      <c r="A31" s="1">
        <v>24</v>
      </c>
      <c r="B31" s="1" t="s">
        <v>208</v>
      </c>
      <c r="C31" s="21">
        <v>6500</v>
      </c>
      <c r="D31" s="1"/>
    </row>
    <row r="32" spans="1:4">
      <c r="A32" s="1">
        <v>25</v>
      </c>
      <c r="B32" s="1" t="s">
        <v>208</v>
      </c>
      <c r="C32" s="21">
        <v>820</v>
      </c>
      <c r="D32" s="1"/>
    </row>
    <row r="33" spans="1:4">
      <c r="A33" s="1">
        <v>26</v>
      </c>
      <c r="B33" s="1" t="s">
        <v>209</v>
      </c>
      <c r="C33" s="21">
        <v>6500</v>
      </c>
      <c r="D33" s="1"/>
    </row>
    <row r="34" spans="1:4">
      <c r="A34" s="1">
        <v>27</v>
      </c>
      <c r="B34" s="1" t="s">
        <v>209</v>
      </c>
      <c r="C34" s="21">
        <v>820</v>
      </c>
      <c r="D34" s="1"/>
    </row>
    <row r="35" spans="1:4">
      <c r="A35" s="1">
        <v>28</v>
      </c>
      <c r="B35" s="1" t="s">
        <v>210</v>
      </c>
      <c r="C35" s="21">
        <v>6500</v>
      </c>
      <c r="D35" s="1"/>
    </row>
    <row r="36" spans="1:4">
      <c r="A36" s="1">
        <v>29</v>
      </c>
      <c r="B36" s="1" t="s">
        <v>210</v>
      </c>
      <c r="C36" s="21">
        <v>820</v>
      </c>
      <c r="D36" s="1"/>
    </row>
    <row r="37" spans="1:4">
      <c r="A37" s="1">
        <v>30</v>
      </c>
      <c r="B37" s="1" t="s">
        <v>211</v>
      </c>
      <c r="C37" s="21">
        <v>6500</v>
      </c>
      <c r="D37" s="1"/>
    </row>
    <row r="38" spans="1:4">
      <c r="A38" s="1">
        <v>31</v>
      </c>
      <c r="B38" s="1" t="s">
        <v>211</v>
      </c>
      <c r="C38" s="21">
        <v>820</v>
      </c>
      <c r="D38" s="1"/>
    </row>
    <row r="39" spans="1:4">
      <c r="A39" s="1">
        <v>32</v>
      </c>
      <c r="B39" s="1" t="s">
        <v>212</v>
      </c>
      <c r="C39" s="21">
        <v>6500</v>
      </c>
      <c r="D39" s="1"/>
    </row>
    <row r="40" spans="1:4">
      <c r="A40" s="1">
        <v>33</v>
      </c>
      <c r="B40" s="1" t="s">
        <v>212</v>
      </c>
      <c r="C40" s="21">
        <v>820</v>
      </c>
      <c r="D40" s="1"/>
    </row>
    <row r="41" spans="1:4">
      <c r="A41" s="1">
        <v>34</v>
      </c>
      <c r="B41" s="1" t="s">
        <v>213</v>
      </c>
      <c r="C41" s="21">
        <v>6500</v>
      </c>
      <c r="D41" s="1"/>
    </row>
    <row r="42" spans="1:4">
      <c r="A42" s="1">
        <v>35</v>
      </c>
      <c r="B42" s="1" t="s">
        <v>213</v>
      </c>
      <c r="C42" s="21">
        <v>820</v>
      </c>
      <c r="D42" s="1"/>
    </row>
    <row r="43" spans="1:4">
      <c r="A43" s="1">
        <v>36</v>
      </c>
      <c r="B43" s="1" t="s">
        <v>214</v>
      </c>
      <c r="C43" s="21">
        <v>6500</v>
      </c>
      <c r="D43" s="1"/>
    </row>
    <row r="44" spans="1:4">
      <c r="A44" s="1">
        <v>37</v>
      </c>
      <c r="B44" s="1" t="s">
        <v>214</v>
      </c>
      <c r="C44" s="21">
        <v>820</v>
      </c>
      <c r="D44" s="1"/>
    </row>
    <row r="45" spans="1:4">
      <c r="A45" s="1">
        <v>38</v>
      </c>
      <c r="B45" s="1" t="s">
        <v>214</v>
      </c>
      <c r="C45" s="21">
        <v>400</v>
      </c>
      <c r="D45" s="1"/>
    </row>
    <row r="46" spans="1:4">
      <c r="A46" s="1">
        <v>39</v>
      </c>
      <c r="B46" s="1" t="s">
        <v>215</v>
      </c>
      <c r="C46" s="21">
        <v>400</v>
      </c>
      <c r="D46" s="1"/>
    </row>
    <row r="47" spans="1:4">
      <c r="A47" s="1">
        <v>40</v>
      </c>
      <c r="B47" s="1" t="s">
        <v>216</v>
      </c>
      <c r="C47" s="21">
        <v>400</v>
      </c>
      <c r="D47" s="1"/>
    </row>
    <row r="48" spans="1:4">
      <c r="A48" s="24"/>
      <c r="B48" s="24"/>
      <c r="C48" s="54"/>
      <c r="D48" s="24"/>
    </row>
    <row r="49" spans="1:4">
      <c r="A49" s="24"/>
      <c r="B49" s="53" t="s">
        <v>24</v>
      </c>
      <c r="C49" s="30">
        <f>SUM(C8:C47)</f>
        <v>136800</v>
      </c>
      <c r="D49" s="29"/>
    </row>
    <row r="50" spans="1:4">
      <c r="A50" s="24"/>
      <c r="B50" s="52" t="s">
        <v>68</v>
      </c>
      <c r="C50" s="30">
        <v>82000</v>
      </c>
      <c r="D50" s="29"/>
    </row>
    <row r="51" spans="1:4">
      <c r="A51" s="24"/>
      <c r="B51" s="52" t="s">
        <v>69</v>
      </c>
      <c r="C51" s="30">
        <f>C49-C50</f>
        <v>54800</v>
      </c>
      <c r="D51" s="29"/>
    </row>
    <row r="52" spans="1:4">
      <c r="A52" s="24"/>
      <c r="B52" s="24"/>
      <c r="C52" s="30"/>
      <c r="D52" s="29"/>
    </row>
    <row r="53" spans="1:4">
      <c r="A53" s="24"/>
      <c r="B53" s="24"/>
      <c r="C53" s="30"/>
      <c r="D53" s="29"/>
    </row>
    <row r="54" spans="1:4">
      <c r="A54" s="24"/>
      <c r="B54" s="24"/>
      <c r="C54" s="30" t="s">
        <v>226</v>
      </c>
      <c r="D54" s="29"/>
    </row>
    <row r="55" spans="1:4">
      <c r="A55" s="24"/>
      <c r="B55" s="24" t="s">
        <v>222</v>
      </c>
      <c r="C55" s="30">
        <f>5*400</f>
        <v>2000</v>
      </c>
      <c r="D55" s="29"/>
    </row>
    <row r="56" spans="1:4">
      <c r="A56" s="24"/>
      <c r="B56" s="24" t="s">
        <v>223</v>
      </c>
      <c r="C56" s="30">
        <v>0</v>
      </c>
      <c r="D56" s="29"/>
    </row>
    <row r="57" spans="1:4">
      <c r="A57" s="23"/>
      <c r="B57" s="24" t="s">
        <v>225</v>
      </c>
      <c r="C57" s="30">
        <f>17*4000</f>
        <v>68000</v>
      </c>
      <c r="D57" s="25"/>
    </row>
    <row r="58" spans="1:4" ht="15" thickBot="1">
      <c r="A58" s="23"/>
      <c r="B58" s="24" t="s">
        <v>224</v>
      </c>
      <c r="C58" s="84">
        <f>3*4000</f>
        <v>12000</v>
      </c>
      <c r="D58" s="25"/>
    </row>
    <row r="59" spans="1:4" ht="15" thickTop="1">
      <c r="C59" s="50">
        <f>SUM(C55:C58)</f>
        <v>82000</v>
      </c>
    </row>
    <row r="60" spans="1:4">
      <c r="B60" s="2"/>
      <c r="C60" s="50"/>
      <c r="D60" s="29"/>
    </row>
    <row r="61" spans="1:4">
      <c r="C61" s="50"/>
      <c r="D61" s="29"/>
    </row>
    <row r="62" spans="1:4">
      <c r="C62" s="51"/>
      <c r="D62" s="33"/>
    </row>
    <row r="63" spans="1:4">
      <c r="C63" s="51"/>
      <c r="D63" s="33"/>
    </row>
    <row r="64" spans="1:4">
      <c r="B64" s="2"/>
      <c r="D64" s="33"/>
    </row>
  </sheetData>
  <autoFilter ref="A2:D47"/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30"/>
  <sheetViews>
    <sheetView topLeftCell="A7" workbookViewId="0">
      <selection activeCell="C11" sqref="C11"/>
    </sheetView>
  </sheetViews>
  <sheetFormatPr baseColWidth="10" defaultRowHeight="14.5"/>
  <cols>
    <col min="2" max="2" width="43.1796875" customWidth="1"/>
    <col min="3" max="3" width="28.1796875" style="12" customWidth="1"/>
    <col min="4" max="4" width="31.1796875" customWidth="1"/>
  </cols>
  <sheetData>
    <row r="3" spans="1:6">
      <c r="B3" s="2" t="s">
        <v>14</v>
      </c>
    </row>
    <row r="4" spans="1:6" ht="9.5" customHeight="1">
      <c r="B4" s="13" t="s">
        <v>186</v>
      </c>
    </row>
    <row r="5" spans="1:6">
      <c r="B5" s="14"/>
    </row>
    <row r="6" spans="1:6">
      <c r="B6" s="15" t="s">
        <v>15</v>
      </c>
    </row>
    <row r="7" spans="1:6">
      <c r="B7" t="s">
        <v>30</v>
      </c>
      <c r="C7" s="12">
        <f>'MVIB-6'!F13</f>
        <v>20328.75</v>
      </c>
    </row>
    <row r="8" spans="1:6">
      <c r="B8" t="s">
        <v>31</v>
      </c>
      <c r="C8" s="12">
        <f>'MCVT-3'!F13</f>
        <v>15260.12</v>
      </c>
    </row>
    <row r="9" spans="1:6">
      <c r="B9" t="s">
        <v>23</v>
      </c>
      <c r="C9" s="12">
        <f>'MAC-14 '!F15</f>
        <v>14091.25</v>
      </c>
    </row>
    <row r="10" spans="1:6">
      <c r="B10" t="s">
        <v>22</v>
      </c>
      <c r="C10" s="44">
        <f>'MCVT-4'!F21</f>
        <v>40258</v>
      </c>
      <c r="E10" s="61"/>
    </row>
    <row r="11" spans="1:6">
      <c r="B11" t="s">
        <v>227</v>
      </c>
      <c r="C11" s="44">
        <f>+'SERVICIOS '!C49</f>
        <v>39380</v>
      </c>
      <c r="E11" s="12"/>
    </row>
    <row r="12" spans="1:6">
      <c r="B12" t="s">
        <v>185</v>
      </c>
      <c r="C12" s="44">
        <f>+'MVIB-6'!F15+'MCVT-3'!F15+'MAC-14 '!F16</f>
        <v>64987.5</v>
      </c>
      <c r="E12" s="12"/>
    </row>
    <row r="13" spans="1:6" ht="15" thickBot="1">
      <c r="A13" s="26"/>
      <c r="B13" s="27" t="s">
        <v>229</v>
      </c>
      <c r="C13" s="43">
        <f>'SERVICIOS NO CONSIDERADOS '!C51</f>
        <v>54800</v>
      </c>
    </row>
    <row r="14" spans="1:6" ht="15" thickTop="1">
      <c r="A14" s="26"/>
      <c r="B14" t="s">
        <v>70</v>
      </c>
      <c r="C14" s="12">
        <f>SUM(C7:C13)</f>
        <v>249105.62</v>
      </c>
      <c r="F14" s="12"/>
    </row>
    <row r="15" spans="1:6">
      <c r="A15" s="26"/>
      <c r="B15" s="27"/>
      <c r="C15" s="27"/>
      <c r="D15" s="12"/>
    </row>
    <row r="16" spans="1:6">
      <c r="A16" s="26"/>
      <c r="B16" s="27"/>
      <c r="C16" s="44"/>
    </row>
    <row r="17" spans="2:6">
      <c r="B17" s="15" t="s">
        <v>16</v>
      </c>
      <c r="D17" s="15" t="s">
        <v>25</v>
      </c>
    </row>
    <row r="18" spans="2:6">
      <c r="B18" t="s">
        <v>22</v>
      </c>
      <c r="C18" s="44">
        <v>35000</v>
      </c>
      <c r="D18" s="17" t="s">
        <v>182</v>
      </c>
      <c r="E18" s="17"/>
    </row>
    <row r="19" spans="2:6" ht="15" thickBot="1">
      <c r="B19" t="s">
        <v>23</v>
      </c>
      <c r="C19" s="43">
        <v>15000</v>
      </c>
      <c r="D19" s="17" t="s">
        <v>181</v>
      </c>
      <c r="E19" s="17"/>
    </row>
    <row r="20" spans="2:6" ht="15.5" thickTop="1" thickBot="1">
      <c r="B20" t="s">
        <v>24</v>
      </c>
      <c r="C20" s="43">
        <f>SUM(C18:C19)</f>
        <v>50000</v>
      </c>
      <c r="D20" s="12"/>
    </row>
    <row r="21" spans="2:6" ht="15" thickTop="1">
      <c r="B21" t="s">
        <v>17</v>
      </c>
      <c r="C21" s="16">
        <f>+C14-C20</f>
        <v>199105.62</v>
      </c>
      <c r="D21" s="16"/>
    </row>
    <row r="23" spans="2:6">
      <c r="B23" t="s">
        <v>18</v>
      </c>
      <c r="C23" s="12">
        <f>C21</f>
        <v>199105.62</v>
      </c>
    </row>
    <row r="24" spans="2:6">
      <c r="B24" t="s">
        <v>19</v>
      </c>
      <c r="C24" s="12">
        <f>+C23</f>
        <v>199105.62</v>
      </c>
    </row>
    <row r="25" spans="2:6">
      <c r="B25" t="s">
        <v>20</v>
      </c>
      <c r="C25" s="12">
        <f>+C24*0.16</f>
        <v>31856.8992</v>
      </c>
    </row>
    <row r="26" spans="2:6">
      <c r="B26" t="s">
        <v>21</v>
      </c>
      <c r="C26" s="16">
        <f>+C24+C25</f>
        <v>230962.51919999998</v>
      </c>
    </row>
    <row r="30" spans="2:6">
      <c r="F30" t="s">
        <v>64</v>
      </c>
    </row>
  </sheetData>
  <pageMargins left="0.7" right="0.7" top="0.75" bottom="0.75" header="0.3" footer="0.3"/>
  <pageSetup fitToHeight="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58" workbookViewId="0">
      <selection activeCell="B15" sqref="B15"/>
    </sheetView>
  </sheetViews>
  <sheetFormatPr baseColWidth="10" defaultRowHeight="14.5"/>
  <cols>
    <col min="2" max="2" width="110.453125" bestFit="1" customWidth="1"/>
    <col min="5" max="5" width="34.453125" customWidth="1"/>
  </cols>
  <sheetData>
    <row r="1" spans="1:8">
      <c r="A1" s="62" t="s">
        <v>75</v>
      </c>
      <c r="B1" s="24"/>
      <c r="C1" s="24"/>
      <c r="D1" s="24"/>
      <c r="E1" s="24"/>
      <c r="F1" s="23"/>
      <c r="G1" s="24"/>
    </row>
    <row r="2" spans="1:8" s="49" customFormat="1">
      <c r="A2" s="64">
        <v>43647</v>
      </c>
      <c r="B2" s="65" t="s">
        <v>76</v>
      </c>
      <c r="C2" s="65">
        <v>400</v>
      </c>
      <c r="D2" s="65" t="s">
        <v>62</v>
      </c>
      <c r="E2" s="65" t="s">
        <v>77</v>
      </c>
      <c r="F2" s="66" t="s">
        <v>78</v>
      </c>
      <c r="G2" s="65">
        <v>715</v>
      </c>
      <c r="H2" s="65" t="s">
        <v>147</v>
      </c>
    </row>
    <row r="3" spans="1:8" s="49" customFormat="1">
      <c r="A3" s="64">
        <v>43647</v>
      </c>
      <c r="B3" s="65" t="s">
        <v>79</v>
      </c>
      <c r="C3" s="67">
        <v>3250</v>
      </c>
      <c r="D3" s="65" t="s">
        <v>62</v>
      </c>
      <c r="E3" s="65" t="s">
        <v>80</v>
      </c>
      <c r="F3" s="66" t="s">
        <v>81</v>
      </c>
      <c r="G3" s="65">
        <v>715</v>
      </c>
      <c r="H3" s="49" t="s">
        <v>59</v>
      </c>
    </row>
    <row r="4" spans="1:8" s="49" customFormat="1">
      <c r="A4" s="64">
        <v>43647</v>
      </c>
      <c r="B4" s="65" t="s">
        <v>82</v>
      </c>
      <c r="C4" s="65">
        <v>820</v>
      </c>
      <c r="D4" s="65" t="s">
        <v>62</v>
      </c>
      <c r="E4" s="65" t="s">
        <v>83</v>
      </c>
      <c r="F4" s="66" t="s">
        <v>84</v>
      </c>
      <c r="G4" s="65">
        <v>715</v>
      </c>
      <c r="H4" s="49" t="s">
        <v>150</v>
      </c>
    </row>
    <row r="5" spans="1:8">
      <c r="A5" s="8">
        <v>43647</v>
      </c>
      <c r="B5" s="1" t="s">
        <v>85</v>
      </c>
      <c r="C5" s="1">
        <v>400</v>
      </c>
      <c r="D5" s="1" t="s">
        <v>62</v>
      </c>
      <c r="E5" s="1" t="s">
        <v>77</v>
      </c>
      <c r="F5" s="5"/>
      <c r="G5" s="1">
        <v>715</v>
      </c>
    </row>
    <row r="6" spans="1:8" s="49" customFormat="1">
      <c r="A6" s="64">
        <v>43647</v>
      </c>
      <c r="B6" s="65" t="s">
        <v>86</v>
      </c>
      <c r="C6" s="65">
        <v>400</v>
      </c>
      <c r="D6" s="65" t="s">
        <v>62</v>
      </c>
      <c r="E6" s="65" t="s">
        <v>87</v>
      </c>
      <c r="F6" s="66" t="s">
        <v>84</v>
      </c>
      <c r="G6" s="65">
        <v>715</v>
      </c>
      <c r="H6" s="49" t="s">
        <v>150</v>
      </c>
    </row>
    <row r="7" spans="1:8">
      <c r="A7" s="8">
        <v>43647</v>
      </c>
      <c r="B7" s="1" t="s">
        <v>88</v>
      </c>
      <c r="C7" s="63">
        <v>6000</v>
      </c>
      <c r="D7" s="5" t="s">
        <v>62</v>
      </c>
      <c r="E7" s="5" t="s">
        <v>89</v>
      </c>
      <c r="F7" s="5"/>
      <c r="G7" s="1">
        <v>170</v>
      </c>
    </row>
    <row r="8" spans="1:8" s="49" customFormat="1">
      <c r="A8" s="64">
        <v>43647</v>
      </c>
      <c r="B8" s="65" t="s">
        <v>90</v>
      </c>
      <c r="C8" s="67">
        <v>6500</v>
      </c>
      <c r="D8" s="66" t="s">
        <v>62</v>
      </c>
      <c r="E8" s="66" t="s">
        <v>89</v>
      </c>
      <c r="F8" s="66" t="s">
        <v>84</v>
      </c>
      <c r="G8" s="65">
        <v>170</v>
      </c>
      <c r="H8" s="49" t="s">
        <v>150</v>
      </c>
    </row>
    <row r="9" spans="1:8">
      <c r="A9" s="8">
        <v>43647</v>
      </c>
      <c r="B9" s="1" t="s">
        <v>91</v>
      </c>
      <c r="C9" s="63">
        <v>6500</v>
      </c>
      <c r="D9" s="5" t="s">
        <v>62</v>
      </c>
      <c r="E9" s="5" t="s">
        <v>89</v>
      </c>
      <c r="F9" s="5"/>
      <c r="G9" s="1">
        <v>170</v>
      </c>
    </row>
    <row r="10" spans="1:8" s="49" customFormat="1">
      <c r="A10" s="64">
        <v>43648</v>
      </c>
      <c r="B10" s="65" t="s">
        <v>92</v>
      </c>
      <c r="C10" s="67">
        <v>3243</v>
      </c>
      <c r="D10" s="65" t="s">
        <v>62</v>
      </c>
      <c r="E10" s="65" t="s">
        <v>80</v>
      </c>
      <c r="F10" s="66" t="s">
        <v>81</v>
      </c>
      <c r="G10" s="65">
        <v>715</v>
      </c>
      <c r="H10" s="49" t="s">
        <v>56</v>
      </c>
    </row>
    <row r="11" spans="1:8" s="49" customFormat="1">
      <c r="A11" s="64">
        <v>43649</v>
      </c>
      <c r="B11" s="65" t="s">
        <v>93</v>
      </c>
      <c r="C11" s="65">
        <v>400</v>
      </c>
      <c r="D11" s="65" t="s">
        <v>62</v>
      </c>
      <c r="E11" s="65" t="s">
        <v>87</v>
      </c>
      <c r="F11" s="66"/>
      <c r="G11" s="65">
        <v>715</v>
      </c>
      <c r="H11" s="49" t="s">
        <v>154</v>
      </c>
    </row>
    <row r="12" spans="1:8" s="49" customFormat="1">
      <c r="A12" s="64">
        <v>43649</v>
      </c>
      <c r="B12" s="65" t="s">
        <v>94</v>
      </c>
      <c r="C12" s="65">
        <v>400</v>
      </c>
      <c r="D12" s="65" t="s">
        <v>62</v>
      </c>
      <c r="E12" s="65" t="s">
        <v>87</v>
      </c>
      <c r="F12" s="66" t="s">
        <v>81</v>
      </c>
      <c r="G12" s="65">
        <v>715</v>
      </c>
      <c r="H12" s="49" t="s">
        <v>155</v>
      </c>
    </row>
    <row r="13" spans="1:8" s="49" customFormat="1">
      <c r="A13" s="64">
        <v>43649</v>
      </c>
      <c r="B13" s="65" t="s">
        <v>95</v>
      </c>
      <c r="C13" s="65">
        <v>400</v>
      </c>
      <c r="D13" s="65" t="s">
        <v>62</v>
      </c>
      <c r="E13" s="65" t="s">
        <v>87</v>
      </c>
      <c r="F13" s="66" t="s">
        <v>84</v>
      </c>
      <c r="G13" s="65">
        <v>715</v>
      </c>
      <c r="H13" s="49" t="s">
        <v>152</v>
      </c>
    </row>
    <row r="14" spans="1:8" s="49" customFormat="1">
      <c r="A14" s="64">
        <v>43649</v>
      </c>
      <c r="B14" s="65" t="s">
        <v>96</v>
      </c>
      <c r="C14" s="67">
        <v>6500</v>
      </c>
      <c r="D14" s="66" t="s">
        <v>62</v>
      </c>
      <c r="E14" s="66" t="s">
        <v>89</v>
      </c>
      <c r="F14" s="66" t="s">
        <v>84</v>
      </c>
      <c r="G14" s="65">
        <v>170</v>
      </c>
      <c r="H14" s="49" t="s">
        <v>152</v>
      </c>
    </row>
    <row r="15" spans="1:8" s="49" customFormat="1">
      <c r="A15" s="64">
        <v>43649</v>
      </c>
      <c r="B15" s="65" t="s">
        <v>97</v>
      </c>
      <c r="C15" s="67">
        <v>4000</v>
      </c>
      <c r="D15" s="66" t="s">
        <v>62</v>
      </c>
      <c r="E15" s="66" t="s">
        <v>89</v>
      </c>
      <c r="F15" s="66"/>
      <c r="G15" s="65">
        <v>170</v>
      </c>
      <c r="H15" s="49" t="s">
        <v>156</v>
      </c>
    </row>
    <row r="16" spans="1:8" s="49" customFormat="1">
      <c r="A16" s="64">
        <v>43650</v>
      </c>
      <c r="B16" s="65" t="s">
        <v>98</v>
      </c>
      <c r="C16" s="65">
        <v>820</v>
      </c>
      <c r="D16" s="65" t="s">
        <v>62</v>
      </c>
      <c r="E16" s="65" t="s">
        <v>83</v>
      </c>
      <c r="F16" s="66" t="s">
        <v>81</v>
      </c>
      <c r="G16" s="65">
        <v>715</v>
      </c>
      <c r="H16" s="49" t="s">
        <v>157</v>
      </c>
    </row>
    <row r="17" spans="1:8" s="49" customFormat="1">
      <c r="A17" s="64">
        <v>43650</v>
      </c>
      <c r="B17" s="65" t="s">
        <v>99</v>
      </c>
      <c r="C17" s="65">
        <v>400</v>
      </c>
      <c r="D17" s="65" t="s">
        <v>62</v>
      </c>
      <c r="E17" s="65" t="s">
        <v>77</v>
      </c>
      <c r="F17" s="66" t="s">
        <v>81</v>
      </c>
      <c r="G17" s="65">
        <v>715</v>
      </c>
      <c r="H17" s="49" t="s">
        <v>159</v>
      </c>
    </row>
    <row r="18" spans="1:8" s="49" customFormat="1">
      <c r="A18" s="64">
        <v>43650</v>
      </c>
      <c r="B18" s="65" t="s">
        <v>100</v>
      </c>
      <c r="C18" s="65">
        <v>322.5</v>
      </c>
      <c r="D18" s="65" t="s">
        <v>62</v>
      </c>
      <c r="E18" s="65" t="s">
        <v>80</v>
      </c>
      <c r="F18" s="66" t="s">
        <v>81</v>
      </c>
      <c r="G18" s="65">
        <v>715</v>
      </c>
      <c r="H18" s="49" t="s">
        <v>158</v>
      </c>
    </row>
    <row r="19" spans="1:8" s="49" customFormat="1">
      <c r="A19" s="64">
        <v>43650</v>
      </c>
      <c r="B19" s="65" t="s">
        <v>101</v>
      </c>
      <c r="C19" s="67">
        <v>3243</v>
      </c>
      <c r="D19" s="65" t="s">
        <v>62</v>
      </c>
      <c r="E19" s="65" t="s">
        <v>80</v>
      </c>
      <c r="F19" s="66" t="s">
        <v>81</v>
      </c>
      <c r="G19" s="65">
        <v>715</v>
      </c>
      <c r="H19" s="49" t="s">
        <v>55</v>
      </c>
    </row>
    <row r="20" spans="1:8" s="49" customFormat="1">
      <c r="A20" s="64">
        <v>43650</v>
      </c>
      <c r="B20" s="65" t="s">
        <v>102</v>
      </c>
      <c r="C20" s="67">
        <v>3243</v>
      </c>
      <c r="D20" s="65" t="s">
        <v>62</v>
      </c>
      <c r="E20" s="65" t="s">
        <v>80</v>
      </c>
      <c r="F20" s="66" t="s">
        <v>81</v>
      </c>
      <c r="G20" s="65">
        <v>715</v>
      </c>
      <c r="H20" s="49" t="s">
        <v>58</v>
      </c>
    </row>
    <row r="21" spans="1:8" s="49" customFormat="1">
      <c r="A21" s="64">
        <v>43650</v>
      </c>
      <c r="B21" s="65" t="s">
        <v>103</v>
      </c>
      <c r="C21" s="65">
        <v>400</v>
      </c>
      <c r="D21" s="65" t="s">
        <v>62</v>
      </c>
      <c r="E21" s="65" t="s">
        <v>87</v>
      </c>
      <c r="F21" s="66" t="s">
        <v>81</v>
      </c>
      <c r="G21" s="65">
        <v>715</v>
      </c>
      <c r="H21" s="49" t="s">
        <v>157</v>
      </c>
    </row>
    <row r="22" spans="1:8" s="33" customFormat="1">
      <c r="A22" s="68">
        <v>43650</v>
      </c>
      <c r="B22" s="45" t="s">
        <v>104</v>
      </c>
      <c r="C22" s="69">
        <v>6500</v>
      </c>
      <c r="D22" s="47" t="s">
        <v>62</v>
      </c>
      <c r="E22" s="47" t="s">
        <v>89</v>
      </c>
      <c r="F22" s="47" t="s">
        <v>81</v>
      </c>
      <c r="G22" s="45">
        <v>170</v>
      </c>
    </row>
    <row r="23" spans="1:8" s="49" customFormat="1">
      <c r="A23" s="64">
        <v>43650</v>
      </c>
      <c r="B23" s="65" t="s">
        <v>105</v>
      </c>
      <c r="C23" s="67">
        <v>6500</v>
      </c>
      <c r="D23" s="66" t="s">
        <v>62</v>
      </c>
      <c r="E23" s="66" t="s">
        <v>89</v>
      </c>
      <c r="F23" s="66" t="s">
        <v>81</v>
      </c>
      <c r="G23" s="65">
        <v>170</v>
      </c>
      <c r="H23" s="49" t="s">
        <v>157</v>
      </c>
    </row>
    <row r="24" spans="1:8" s="49" customFormat="1">
      <c r="A24" s="64">
        <v>43651</v>
      </c>
      <c r="B24" s="65" t="s">
        <v>106</v>
      </c>
      <c r="C24" s="65">
        <v>820</v>
      </c>
      <c r="D24" s="65" t="s">
        <v>62</v>
      </c>
      <c r="E24" s="65" t="s">
        <v>83</v>
      </c>
      <c r="F24" s="66" t="s">
        <v>107</v>
      </c>
      <c r="G24" s="65">
        <v>715</v>
      </c>
      <c r="H24" s="49" t="s">
        <v>160</v>
      </c>
    </row>
    <row r="25" spans="1:8" s="49" customFormat="1">
      <c r="A25" s="64">
        <v>43651</v>
      </c>
      <c r="B25" s="65" t="s">
        <v>108</v>
      </c>
      <c r="C25" s="67">
        <v>3243</v>
      </c>
      <c r="D25" s="65" t="s">
        <v>62</v>
      </c>
      <c r="E25" s="65" t="s">
        <v>80</v>
      </c>
      <c r="F25" s="66" t="s">
        <v>81</v>
      </c>
      <c r="G25" s="65">
        <v>715</v>
      </c>
      <c r="H25" s="49" t="s">
        <v>57</v>
      </c>
    </row>
    <row r="26" spans="1:8" s="49" customFormat="1">
      <c r="A26" s="64">
        <v>43651</v>
      </c>
      <c r="B26" s="65" t="s">
        <v>109</v>
      </c>
      <c r="C26" s="67">
        <v>3243</v>
      </c>
      <c r="D26" s="65" t="s">
        <v>62</v>
      </c>
      <c r="E26" s="65" t="s">
        <v>80</v>
      </c>
      <c r="F26" s="66" t="s">
        <v>81</v>
      </c>
      <c r="G26" s="65">
        <v>715</v>
      </c>
      <c r="H26" s="49" t="s">
        <v>53</v>
      </c>
    </row>
    <row r="27" spans="1:8" s="49" customFormat="1">
      <c r="A27" s="64">
        <v>43651</v>
      </c>
      <c r="B27" s="65" t="s">
        <v>110</v>
      </c>
      <c r="C27" s="67">
        <v>3245</v>
      </c>
      <c r="D27" s="65" t="s">
        <v>62</v>
      </c>
      <c r="E27" s="65" t="s">
        <v>111</v>
      </c>
      <c r="F27" s="66" t="s">
        <v>107</v>
      </c>
      <c r="G27" s="65">
        <v>715</v>
      </c>
      <c r="H27" s="49" t="s">
        <v>35</v>
      </c>
    </row>
    <row r="28" spans="1:8" s="49" customFormat="1">
      <c r="A28" s="64">
        <v>43651</v>
      </c>
      <c r="B28" s="65" t="s">
        <v>112</v>
      </c>
      <c r="C28" s="67">
        <v>6500</v>
      </c>
      <c r="D28" s="65" t="s">
        <v>62</v>
      </c>
      <c r="E28" s="65" t="s">
        <v>113</v>
      </c>
      <c r="F28" s="66" t="s">
        <v>107</v>
      </c>
      <c r="G28" s="65">
        <v>170</v>
      </c>
      <c r="H28" s="49" t="s">
        <v>160</v>
      </c>
    </row>
    <row r="29" spans="1:8" s="49" customFormat="1">
      <c r="A29" s="64">
        <v>43654</v>
      </c>
      <c r="B29" s="65" t="s">
        <v>114</v>
      </c>
      <c r="C29" s="65">
        <v>400</v>
      </c>
      <c r="D29" s="65" t="s">
        <v>62</v>
      </c>
      <c r="E29" s="65" t="s">
        <v>77</v>
      </c>
      <c r="F29" s="66" t="s">
        <v>78</v>
      </c>
      <c r="G29" s="65">
        <v>715</v>
      </c>
      <c r="H29" s="49" t="s">
        <v>161</v>
      </c>
    </row>
    <row r="30" spans="1:8" s="49" customFormat="1">
      <c r="A30" s="64">
        <v>43654</v>
      </c>
      <c r="B30" s="65" t="s">
        <v>115</v>
      </c>
      <c r="C30" s="65">
        <v>820</v>
      </c>
      <c r="D30" s="65" t="s">
        <v>62</v>
      </c>
      <c r="E30" s="65" t="s">
        <v>83</v>
      </c>
      <c r="F30" s="66" t="s">
        <v>81</v>
      </c>
      <c r="G30" s="65">
        <v>715</v>
      </c>
      <c r="H30" s="49" t="s">
        <v>162</v>
      </c>
    </row>
    <row r="31" spans="1:8" s="49" customFormat="1">
      <c r="A31" s="64">
        <v>43654</v>
      </c>
      <c r="B31" s="65" t="s">
        <v>116</v>
      </c>
      <c r="C31" s="65">
        <v>400</v>
      </c>
      <c r="D31" s="65" t="s">
        <v>62</v>
      </c>
      <c r="E31" s="65" t="s">
        <v>77</v>
      </c>
      <c r="F31" s="66" t="s">
        <v>81</v>
      </c>
      <c r="G31" s="65">
        <v>715</v>
      </c>
      <c r="H31" s="49" t="s">
        <v>162</v>
      </c>
    </row>
    <row r="32" spans="1:8" s="49" customFormat="1">
      <c r="A32" s="64">
        <v>43654</v>
      </c>
      <c r="B32" s="65" t="s">
        <v>117</v>
      </c>
      <c r="C32" s="67">
        <v>6500</v>
      </c>
      <c r="D32" s="66" t="s">
        <v>62</v>
      </c>
      <c r="E32" s="65" t="s">
        <v>113</v>
      </c>
      <c r="F32" s="66" t="s">
        <v>81</v>
      </c>
      <c r="G32" s="65">
        <v>170</v>
      </c>
      <c r="H32" s="49" t="s">
        <v>162</v>
      </c>
    </row>
    <row r="33" spans="1:8" s="49" customFormat="1">
      <c r="A33" s="64">
        <v>43655</v>
      </c>
      <c r="B33" s="65" t="s">
        <v>118</v>
      </c>
      <c r="C33" s="67">
        <v>3450</v>
      </c>
      <c r="D33" s="65" t="s">
        <v>62</v>
      </c>
      <c r="E33" s="65" t="s">
        <v>80</v>
      </c>
      <c r="F33" s="66" t="s">
        <v>81</v>
      </c>
      <c r="G33" s="65">
        <v>715</v>
      </c>
      <c r="H33" s="49" t="s">
        <v>167</v>
      </c>
    </row>
    <row r="34" spans="1:8" s="49" customFormat="1">
      <c r="A34" s="64">
        <v>43655</v>
      </c>
      <c r="B34" s="65" t="s">
        <v>119</v>
      </c>
      <c r="C34" s="67">
        <v>3450</v>
      </c>
      <c r="D34" s="65" t="s">
        <v>62</v>
      </c>
      <c r="E34" s="65" t="s">
        <v>111</v>
      </c>
      <c r="F34" s="66" t="s">
        <v>81</v>
      </c>
      <c r="G34" s="65">
        <v>715</v>
      </c>
      <c r="H34" s="49" t="s">
        <v>54</v>
      </c>
    </row>
    <row r="35" spans="1:8" s="49" customFormat="1">
      <c r="A35" s="64">
        <v>43655</v>
      </c>
      <c r="B35" s="65" t="s">
        <v>120</v>
      </c>
      <c r="C35" s="67">
        <v>8232.5</v>
      </c>
      <c r="D35" s="65" t="s">
        <v>62</v>
      </c>
      <c r="E35" s="65" t="s">
        <v>111</v>
      </c>
      <c r="F35" s="66" t="s">
        <v>78</v>
      </c>
      <c r="G35" s="65">
        <v>715</v>
      </c>
      <c r="H35" s="49" t="s">
        <v>164</v>
      </c>
    </row>
    <row r="36" spans="1:8" s="49" customFormat="1">
      <c r="A36" s="64">
        <v>43655</v>
      </c>
      <c r="B36" s="65" t="s">
        <v>121</v>
      </c>
      <c r="C36" s="65">
        <v>820</v>
      </c>
      <c r="D36" s="65" t="s">
        <v>62</v>
      </c>
      <c r="E36" s="65" t="s">
        <v>83</v>
      </c>
      <c r="F36" s="66" t="s">
        <v>78</v>
      </c>
      <c r="G36" s="65">
        <v>715</v>
      </c>
      <c r="H36" s="49" t="s">
        <v>164</v>
      </c>
    </row>
    <row r="37" spans="1:8" s="49" customFormat="1">
      <c r="A37" s="64">
        <v>43655</v>
      </c>
      <c r="B37" s="65" t="s">
        <v>122</v>
      </c>
      <c r="C37" s="65">
        <v>400</v>
      </c>
      <c r="D37" s="65" t="s">
        <v>62</v>
      </c>
      <c r="E37" s="65" t="s">
        <v>77</v>
      </c>
      <c r="F37" s="66" t="s">
        <v>78</v>
      </c>
      <c r="G37" s="65">
        <v>715</v>
      </c>
      <c r="H37" s="49" t="s">
        <v>164</v>
      </c>
    </row>
    <row r="38" spans="1:8" s="49" customFormat="1">
      <c r="A38" s="64">
        <v>43655</v>
      </c>
      <c r="B38" s="65" t="s">
        <v>123</v>
      </c>
      <c r="C38" s="67">
        <v>12096.25</v>
      </c>
      <c r="D38" s="65" t="s">
        <v>62</v>
      </c>
      <c r="E38" s="65" t="s">
        <v>80</v>
      </c>
      <c r="F38" s="66" t="s">
        <v>78</v>
      </c>
      <c r="G38" s="65">
        <v>715</v>
      </c>
      <c r="H38" s="49" t="s">
        <v>74</v>
      </c>
    </row>
    <row r="39" spans="1:8" s="49" customFormat="1">
      <c r="A39" s="64">
        <v>43655</v>
      </c>
      <c r="B39" s="65" t="s">
        <v>124</v>
      </c>
      <c r="C39" s="67">
        <v>6500</v>
      </c>
      <c r="D39" s="66" t="s">
        <v>62</v>
      </c>
      <c r="E39" s="65" t="s">
        <v>113</v>
      </c>
      <c r="F39" s="66" t="s">
        <v>78</v>
      </c>
      <c r="G39" s="65">
        <v>170</v>
      </c>
    </row>
    <row r="40" spans="1:8" s="49" customFormat="1">
      <c r="A40" s="64">
        <v>43656</v>
      </c>
      <c r="B40" s="65" t="s">
        <v>125</v>
      </c>
      <c r="C40" s="65">
        <v>820</v>
      </c>
      <c r="D40" s="65" t="s">
        <v>62</v>
      </c>
      <c r="E40" s="65" t="s">
        <v>83</v>
      </c>
      <c r="F40" s="66" t="s">
        <v>78</v>
      </c>
      <c r="G40" s="65">
        <v>715</v>
      </c>
      <c r="H40" s="49" t="s">
        <v>170</v>
      </c>
    </row>
    <row r="41" spans="1:8" s="49" customFormat="1">
      <c r="A41" s="64">
        <v>43657</v>
      </c>
      <c r="B41" s="65" t="s">
        <v>126</v>
      </c>
      <c r="C41" s="65">
        <v>820</v>
      </c>
      <c r="D41" s="65" t="s">
        <v>62</v>
      </c>
      <c r="E41" s="65" t="s">
        <v>83</v>
      </c>
      <c r="F41" s="66" t="s">
        <v>107</v>
      </c>
      <c r="G41" s="65">
        <v>715</v>
      </c>
      <c r="H41" s="49" t="s">
        <v>172</v>
      </c>
    </row>
    <row r="42" spans="1:8" s="49" customFormat="1">
      <c r="A42" s="64">
        <v>43657</v>
      </c>
      <c r="B42" s="65" t="s">
        <v>127</v>
      </c>
      <c r="C42" s="67">
        <v>5052.5</v>
      </c>
      <c r="D42" s="65" t="s">
        <v>62</v>
      </c>
      <c r="E42" s="65" t="s">
        <v>80</v>
      </c>
      <c r="F42" s="66" t="s">
        <v>107</v>
      </c>
      <c r="G42" s="65">
        <v>715</v>
      </c>
      <c r="H42" s="49" t="s">
        <v>34</v>
      </c>
    </row>
    <row r="43" spans="1:8" s="49" customFormat="1">
      <c r="A43" s="64">
        <v>43657</v>
      </c>
      <c r="B43" s="65" t="s">
        <v>128</v>
      </c>
      <c r="C43" s="67">
        <v>11165.12</v>
      </c>
      <c r="D43" s="65" t="s">
        <v>62</v>
      </c>
      <c r="E43" s="65" t="s">
        <v>80</v>
      </c>
      <c r="F43" s="66" t="s">
        <v>81</v>
      </c>
      <c r="G43" s="65">
        <v>715</v>
      </c>
      <c r="H43" s="49" t="s">
        <v>171</v>
      </c>
    </row>
    <row r="44" spans="1:8" s="49" customFormat="1">
      <c r="A44" s="64">
        <v>43657</v>
      </c>
      <c r="B44" s="65" t="s">
        <v>129</v>
      </c>
      <c r="C44" s="65">
        <v>400</v>
      </c>
      <c r="D44" s="65" t="s">
        <v>62</v>
      </c>
      <c r="E44" s="65" t="s">
        <v>87</v>
      </c>
      <c r="F44" s="66" t="s">
        <v>107</v>
      </c>
      <c r="G44" s="65">
        <v>715</v>
      </c>
      <c r="H44" s="49" t="s">
        <v>172</v>
      </c>
    </row>
    <row r="45" spans="1:8" s="49" customFormat="1">
      <c r="A45" s="64">
        <v>43657</v>
      </c>
      <c r="B45" s="65" t="s">
        <v>130</v>
      </c>
      <c r="C45" s="67">
        <v>6500</v>
      </c>
      <c r="D45" s="66" t="s">
        <v>62</v>
      </c>
      <c r="E45" s="65" t="s">
        <v>113</v>
      </c>
      <c r="F45" s="66" t="s">
        <v>107</v>
      </c>
      <c r="G45" s="65">
        <v>170</v>
      </c>
      <c r="H45" s="49" t="s">
        <v>172</v>
      </c>
    </row>
    <row r="46" spans="1:8" s="49" customFormat="1">
      <c r="A46" s="64">
        <v>43658</v>
      </c>
      <c r="B46" s="65" t="s">
        <v>131</v>
      </c>
      <c r="C46" s="67">
        <v>3772.5</v>
      </c>
      <c r="D46" s="65" t="s">
        <v>62</v>
      </c>
      <c r="E46" s="65" t="s">
        <v>80</v>
      </c>
      <c r="F46" s="66" t="s">
        <v>81</v>
      </c>
      <c r="G46" s="65">
        <v>715</v>
      </c>
      <c r="H46" s="49" t="s">
        <v>174</v>
      </c>
    </row>
    <row r="47" spans="1:8" s="49" customFormat="1">
      <c r="A47" s="64">
        <v>43661</v>
      </c>
      <c r="B47" s="65" t="s">
        <v>132</v>
      </c>
      <c r="C47" s="65">
        <v>400</v>
      </c>
      <c r="D47" s="65" t="s">
        <v>62</v>
      </c>
      <c r="E47" s="65" t="s">
        <v>87</v>
      </c>
      <c r="F47" s="66"/>
      <c r="G47" s="65">
        <v>715</v>
      </c>
      <c r="H47" s="49" t="s">
        <v>178</v>
      </c>
    </row>
    <row r="48" spans="1:8" s="49" customFormat="1">
      <c r="A48" s="64">
        <v>43661</v>
      </c>
      <c r="B48" s="65" t="s">
        <v>133</v>
      </c>
      <c r="C48" s="65">
        <v>820</v>
      </c>
      <c r="D48" s="65" t="s">
        <v>62</v>
      </c>
      <c r="E48" s="65" t="s">
        <v>83</v>
      </c>
      <c r="F48" s="66" t="s">
        <v>78</v>
      </c>
      <c r="G48" s="65">
        <v>715</v>
      </c>
      <c r="H48" s="49" t="s">
        <v>176</v>
      </c>
    </row>
    <row r="49" spans="1:8" s="49" customFormat="1">
      <c r="A49" s="64">
        <v>43661</v>
      </c>
      <c r="B49" s="65" t="s">
        <v>134</v>
      </c>
      <c r="C49" s="67">
        <v>3450</v>
      </c>
      <c r="D49" s="65" t="s">
        <v>62</v>
      </c>
      <c r="E49" s="65" t="s">
        <v>80</v>
      </c>
      <c r="F49" s="66" t="s">
        <v>81</v>
      </c>
      <c r="G49" s="65">
        <v>715</v>
      </c>
      <c r="H49" s="49" t="s">
        <v>52</v>
      </c>
    </row>
    <row r="50" spans="1:8" s="49" customFormat="1">
      <c r="A50" s="64">
        <v>43661</v>
      </c>
      <c r="B50" s="65" t="s">
        <v>135</v>
      </c>
      <c r="C50" s="65">
        <v>820</v>
      </c>
      <c r="D50" s="65" t="s">
        <v>62</v>
      </c>
      <c r="E50" s="65" t="s">
        <v>83</v>
      </c>
      <c r="F50" s="66" t="s">
        <v>81</v>
      </c>
      <c r="G50" s="65">
        <v>715</v>
      </c>
      <c r="H50" s="49" t="s">
        <v>178</v>
      </c>
    </row>
    <row r="51" spans="1:8" s="49" customFormat="1">
      <c r="A51" s="64">
        <v>43661</v>
      </c>
      <c r="B51" s="65" t="s">
        <v>136</v>
      </c>
      <c r="C51" s="67">
        <v>6500</v>
      </c>
      <c r="D51" s="65" t="s">
        <v>62</v>
      </c>
      <c r="E51" s="65" t="s">
        <v>89</v>
      </c>
      <c r="F51" s="66" t="s">
        <v>107</v>
      </c>
      <c r="G51" s="65">
        <v>170</v>
      </c>
      <c r="H51" s="49" t="s">
        <v>176</v>
      </c>
    </row>
    <row r="52" spans="1:8" s="49" customFormat="1">
      <c r="A52" s="64">
        <v>43661</v>
      </c>
      <c r="B52" s="65" t="s">
        <v>137</v>
      </c>
      <c r="C52" s="67">
        <v>6500</v>
      </c>
      <c r="D52" s="65" t="s">
        <v>62</v>
      </c>
      <c r="E52" s="65" t="s">
        <v>89</v>
      </c>
      <c r="F52" s="66" t="s">
        <v>84</v>
      </c>
      <c r="G52" s="65">
        <v>170</v>
      </c>
      <c r="H52" s="49" t="s">
        <v>176</v>
      </c>
    </row>
    <row r="53" spans="1:8" s="49" customFormat="1">
      <c r="A53" s="64">
        <v>43661</v>
      </c>
      <c r="B53" s="65" t="s">
        <v>138</v>
      </c>
      <c r="C53" s="67">
        <v>1999</v>
      </c>
      <c r="D53" s="65" t="s">
        <v>62</v>
      </c>
      <c r="E53" s="65" t="s">
        <v>113</v>
      </c>
      <c r="F53" s="66" t="s">
        <v>81</v>
      </c>
      <c r="G53" s="65">
        <v>170</v>
      </c>
      <c r="H53" s="49" t="s">
        <v>178</v>
      </c>
    </row>
    <row r="54" spans="1:8" s="49" customFormat="1">
      <c r="A54" s="64">
        <v>43661</v>
      </c>
      <c r="B54" s="65" t="s">
        <v>139</v>
      </c>
      <c r="C54" s="67">
        <v>1999</v>
      </c>
      <c r="D54" s="65" t="s">
        <v>62</v>
      </c>
      <c r="E54" s="65" t="s">
        <v>113</v>
      </c>
      <c r="F54" s="66" t="s">
        <v>81</v>
      </c>
      <c r="G54" s="65">
        <v>170</v>
      </c>
      <c r="H54" s="49" t="s">
        <v>178</v>
      </c>
    </row>
    <row r="55" spans="1:8" s="49" customFormat="1">
      <c r="A55" s="64">
        <v>43662</v>
      </c>
      <c r="B55" s="65" t="s">
        <v>140</v>
      </c>
      <c r="C55" s="67">
        <v>3600</v>
      </c>
      <c r="D55" s="65" t="s">
        <v>62</v>
      </c>
      <c r="E55" s="65" t="s">
        <v>141</v>
      </c>
      <c r="F55" s="66" t="s">
        <v>81</v>
      </c>
      <c r="G55" s="65">
        <v>715</v>
      </c>
      <c r="H55" s="49" t="s">
        <v>179</v>
      </c>
    </row>
    <row r="56" spans="1:8" s="49" customFormat="1">
      <c r="A56" s="64">
        <v>43662</v>
      </c>
      <c r="B56" s="65" t="s">
        <v>142</v>
      </c>
      <c r="C56" s="67">
        <v>1999</v>
      </c>
      <c r="D56" s="65" t="s">
        <v>62</v>
      </c>
      <c r="E56" s="65" t="s">
        <v>113</v>
      </c>
      <c r="F56" s="66" t="s">
        <v>81</v>
      </c>
      <c r="G56" s="65">
        <v>170</v>
      </c>
      <c r="H56" s="49" t="s">
        <v>178</v>
      </c>
    </row>
    <row r="57" spans="1:8" s="49" customFormat="1">
      <c r="A57" s="64">
        <v>43662</v>
      </c>
      <c r="B57" s="65" t="s">
        <v>143</v>
      </c>
      <c r="C57" s="65">
        <v>503</v>
      </c>
      <c r="D57" s="65" t="s">
        <v>62</v>
      </c>
      <c r="E57" s="65" t="s">
        <v>113</v>
      </c>
      <c r="F57" s="66" t="s">
        <v>81</v>
      </c>
      <c r="G57" s="65">
        <v>170</v>
      </c>
      <c r="H57" s="49" t="s">
        <v>178</v>
      </c>
    </row>
    <row r="58" spans="1:8" s="49" customFormat="1">
      <c r="A58" s="64">
        <v>43669</v>
      </c>
      <c r="B58" s="65" t="s">
        <v>144</v>
      </c>
      <c r="C58" s="67">
        <v>3600</v>
      </c>
      <c r="D58" s="65" t="s">
        <v>62</v>
      </c>
      <c r="E58" s="65" t="s">
        <v>80</v>
      </c>
      <c r="F58" s="66" t="s">
        <v>81</v>
      </c>
      <c r="G58" s="65">
        <v>715</v>
      </c>
      <c r="H58" s="49" t="s">
        <v>180</v>
      </c>
    </row>
    <row r="59" spans="1:8" s="49" customFormat="1">
      <c r="A59" s="64">
        <v>43670</v>
      </c>
      <c r="B59" s="65" t="s">
        <v>145</v>
      </c>
      <c r="C59" s="67">
        <v>3243</v>
      </c>
      <c r="D59" s="65" t="s">
        <v>62</v>
      </c>
      <c r="E59" s="65" t="s">
        <v>80</v>
      </c>
      <c r="F59" s="66" t="s">
        <v>81</v>
      </c>
      <c r="G59" s="65">
        <v>715</v>
      </c>
      <c r="H59" s="49" t="s">
        <v>53</v>
      </c>
    </row>
    <row r="60" spans="1:8" s="49" customFormat="1">
      <c r="A60" s="64">
        <v>43672</v>
      </c>
      <c r="B60" s="65" t="s">
        <v>146</v>
      </c>
      <c r="C60" s="67">
        <v>5793.75</v>
      </c>
      <c r="D60" s="65" t="s">
        <v>62</v>
      </c>
      <c r="E60" s="65" t="s">
        <v>80</v>
      </c>
      <c r="F60" s="66" t="s">
        <v>107</v>
      </c>
      <c r="G60" s="65">
        <v>715</v>
      </c>
      <c r="H60" s="49" t="s">
        <v>37</v>
      </c>
    </row>
    <row r="61" spans="1:8">
      <c r="B61" s="48" t="s">
        <v>63</v>
      </c>
      <c r="C61" s="12">
        <f>SUM(C2:C60)</f>
        <v>190518.12</v>
      </c>
      <c r="F61" s="14"/>
    </row>
    <row r="64" spans="1:8">
      <c r="C64" s="12"/>
    </row>
  </sheetData>
  <autoFilter ref="A1:H61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MVIB-6</vt:lpstr>
      <vt:lpstr>MCVT-3</vt:lpstr>
      <vt:lpstr>MAC-14 </vt:lpstr>
      <vt:lpstr>MCVT-4</vt:lpstr>
      <vt:lpstr>SERVICIOS </vt:lpstr>
      <vt:lpstr>SERVICIOS NO CONSIDERADOS </vt:lpstr>
      <vt:lpstr>REMANENTE JULIO  </vt:lpstr>
      <vt:lpstr>JULIO</vt:lpstr>
      <vt:lpstr>'REMANENTE JULIO 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ING..GRACIELA</dc:creator>
  <cp:lastModifiedBy>gteadmin</cp:lastModifiedBy>
  <cp:lastPrinted>2019-07-04T00:25:20Z</cp:lastPrinted>
  <dcterms:created xsi:type="dcterms:W3CDTF">2019-06-26T17:36:04Z</dcterms:created>
  <dcterms:modified xsi:type="dcterms:W3CDTF">2019-10-18T14:28:01Z</dcterms:modified>
</cp:coreProperties>
</file>