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200" windowHeight="6765" activeTab="3"/>
  </bookViews>
  <sheets>
    <sheet name="MAC-14 " sheetId="7" r:id="rId1"/>
    <sheet name="MCVT-4" sheetId="8" r:id="rId2"/>
    <sheet name="SERVICIOS " sheetId="11" r:id="rId3"/>
    <sheet name="REMANENTE AGOSTO " sheetId="2" r:id="rId4"/>
    <sheet name="AGOSTO " sheetId="12" r:id="rId5"/>
  </sheets>
  <definedNames>
    <definedName name="_xlnm._FilterDatabase" localSheetId="4" hidden="1">'AGOSTO '!$A$1:$G$19</definedName>
    <definedName name="_xlnm._FilterDatabase" localSheetId="2" hidden="1">'SERVICIOS '!$A$2:$E$11</definedName>
    <definedName name="_xlnm.Print_Area" localSheetId="3">'REMANENTE AGOSTO '!$A$2:$E$25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F19" i="8"/>
  <c r="F12" i="7"/>
  <c r="C22" i="12"/>
  <c r="H16" i="8"/>
  <c r="C19" i="12" l="1"/>
  <c r="C9" i="11" l="1"/>
  <c r="C9" i="2" s="1"/>
  <c r="C16" i="2" l="1"/>
  <c r="C8" i="2" l="1"/>
  <c r="C10" i="2" s="1"/>
  <c r="C17" i="2" l="1"/>
  <c r="C19" i="2" s="1"/>
  <c r="C20" i="2" l="1"/>
  <c r="C21" i="2" s="1"/>
  <c r="C22" i="2" l="1"/>
</calcChain>
</file>

<file path=xl/sharedStrings.xml><?xml version="1.0" encoding="utf-8"?>
<sst xmlns="http://schemas.openxmlformats.org/spreadsheetml/2006/main" count="200" uniqueCount="105">
  <si>
    <t>MATRÍCULA</t>
  </si>
  <si>
    <t>NOMBRE DEL ALUMNO</t>
  </si>
  <si>
    <t>ADEUDO</t>
  </si>
  <si>
    <t>FECHA</t>
  </si>
  <si>
    <t>INSTITUTO TECNOLOGICO DE LA CONSTRUCCIÓN</t>
  </si>
  <si>
    <t>NÚMERO CONSECUTIVO</t>
  </si>
  <si>
    <t>CUATRIMESTRE O SEMESTRE (NO CICLO)</t>
  </si>
  <si>
    <t>% BECA</t>
  </si>
  <si>
    <t xml:space="preserve">MAESTRÍA EN </t>
  </si>
  <si>
    <t>NÚMERO DE ALUMNOS</t>
  </si>
  <si>
    <t xml:space="preserve">REVISÓ </t>
  </si>
  <si>
    <t>ELABORÓ</t>
  </si>
  <si>
    <t xml:space="preserve"> SEDE </t>
  </si>
  <si>
    <t>PAGO</t>
  </si>
  <si>
    <t>INSTITUTO TECNOLOGICO DE LA CONSTRUCCIÓN.</t>
  </si>
  <si>
    <t>DEPOSITOS MAESTRIAS</t>
  </si>
  <si>
    <t>COSTOS MAESTRIAS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</si>
  <si>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</si>
  <si>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</si>
  <si>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</si>
  <si>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</si>
  <si>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</si>
  <si>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MCVT-4 2019 LEÓN</t>
  </si>
  <si>
    <t>MAC-14 2019 LEÓN</t>
  </si>
  <si>
    <t xml:space="preserve">TOTAL </t>
  </si>
  <si>
    <t xml:space="preserve">MATERIA </t>
  </si>
  <si>
    <t>LEÓN GUANAJUATO</t>
  </si>
  <si>
    <t xml:space="preserve">CLAVES RASTREO </t>
  </si>
  <si>
    <t xml:space="preserve">CONSTRUCCIÓN DE VIAS TERRESTRES </t>
  </si>
  <si>
    <t xml:space="preserve">ADMINISTRACIÓN DE LA CONSTRUCCION </t>
  </si>
  <si>
    <t>GONZALEZ MARQUEZ VIANEY PAULINA</t>
  </si>
  <si>
    <t>RODRIGUEZ RODRIGUEZ JUAN MARCOS</t>
  </si>
  <si>
    <t>FLORES RABAGO ANDREA</t>
  </si>
  <si>
    <t>19-20299</t>
  </si>
  <si>
    <t>19-20301</t>
  </si>
  <si>
    <t>19-20305</t>
  </si>
  <si>
    <t>2DO</t>
  </si>
  <si>
    <t>19-20318</t>
  </si>
  <si>
    <t>19-20307</t>
  </si>
  <si>
    <t>19-20312</t>
  </si>
  <si>
    <t>19-20313</t>
  </si>
  <si>
    <t>19-20315</t>
  </si>
  <si>
    <t>19-20317</t>
  </si>
  <si>
    <t>19-20319</t>
  </si>
  <si>
    <t>19-20314</t>
  </si>
  <si>
    <t>ANDRADE GALVAN FERNANDO</t>
  </si>
  <si>
    <t xml:space="preserve">HUICHAPA NAVARRO RAMON OLIVO </t>
  </si>
  <si>
    <t>LOPEZ OLAEZ JORGE LUIS</t>
  </si>
  <si>
    <t>NEGRETE NEGRETE SALVADOR</t>
  </si>
  <si>
    <t>SANCHEZ RIVERA IMER GEOVANI</t>
  </si>
  <si>
    <t>VEGA AGUILAR MAYRA GUADALUPE</t>
  </si>
  <si>
    <t>LOREDO NEGRETE DIANA FERNANDA</t>
  </si>
  <si>
    <t xml:space="preserve">FACTURA </t>
  </si>
  <si>
    <t>GUANAJUATO</t>
  </si>
  <si>
    <t xml:space="preserve"> </t>
  </si>
  <si>
    <t>TOTAL GENERAL DELEGACIÓN</t>
  </si>
  <si>
    <t>CERTIFICADO</t>
  </si>
  <si>
    <t>SANCHEZ ZUÑIGA MARTHA ESTHER</t>
  </si>
  <si>
    <t xml:space="preserve">VARIAS </t>
  </si>
  <si>
    <t xml:space="preserve">MAESTRIA </t>
  </si>
  <si>
    <t>MGP-1</t>
  </si>
  <si>
    <t xml:space="preserve">SERVICIOS </t>
  </si>
  <si>
    <t xml:space="preserve">AGOSTO </t>
  </si>
  <si>
    <t>Fecha</t>
  </si>
  <si>
    <t>Descripción</t>
  </si>
  <si>
    <t>Depósitos</t>
  </si>
  <si>
    <t>Factura</t>
  </si>
  <si>
    <t>Sede</t>
  </si>
  <si>
    <t xml:space="preserve">Concepto </t>
  </si>
  <si>
    <t>02-08</t>
  </si>
  <si>
    <t>161902169535                             Referencia Númerica: D INT 0020819    Autorización: 00889635</t>
  </si>
  <si>
    <t>SEMESTRE</t>
  </si>
  <si>
    <t>05-08</t>
  </si>
  <si>
    <t>DEPOSITO DE         161902169821 SUC. ZI Referencia Númerica:       1902169821 Autorización: 00160035</t>
  </si>
  <si>
    <t>161902169472                             Referencia Númerica: D INT 0508191    Autorización: 00401854</t>
  </si>
  <si>
    <t>161902169981                             Referencia Númerica: D INT 0508192    Autorización: 00403472</t>
  </si>
  <si>
    <t>DEPOSITO DE         161902170082 SUC. PL Referencia Númerica:       1902170082 Autorización: 00656060</t>
  </si>
  <si>
    <t>06-08</t>
  </si>
  <si>
    <t>CERTIFICADO MVIIBN MANUEL RODRIGUEZ      Referencia Númerica: D INT 1600831    Autorización: 00219846</t>
  </si>
  <si>
    <t>07-08</t>
  </si>
  <si>
    <t>DEPOSITO DE         161902169249 SUC. DE Referencia Númerica:       1902169249 Autorización: 00870394</t>
  </si>
  <si>
    <t>08-08</t>
  </si>
  <si>
    <t>161902170877                             Referencia Númerica: D INT 7255901    Autorización: 00250073</t>
  </si>
  <si>
    <t>12-08</t>
  </si>
  <si>
    <t>DEPOSITO DE         160083102511 SUC. GU Referencia Númerica:       0083102511 Autorización: 00718860</t>
  </si>
  <si>
    <t>13-08</t>
  </si>
  <si>
    <t>DEPOSITO DE         160083102511 SUC. PA Referencia Númerica:       0083102511 Autorización: 00068026</t>
  </si>
  <si>
    <t>DEPOSITO DE         160083102511 SUC. Ch Referencia Númerica:       0083102511 Autorización: 00180302</t>
  </si>
  <si>
    <t>14-08</t>
  </si>
  <si>
    <t>pago agosto                              Referencia Númerica: D INT 2168915    Autorización: 00849563</t>
  </si>
  <si>
    <t>15-08</t>
  </si>
  <si>
    <t>COLEGIATURA MAESTRIA ADMON. DE           Referencia Númerica: D INT 0005048    Autorización: 00813458</t>
  </si>
  <si>
    <t>16-08</t>
  </si>
  <si>
    <t>PAGO COLEGIATURA JUL 19 ARQ ANDREA FLORE Referencia Númerica: D INT 0160819    Autorización: 00422476</t>
  </si>
  <si>
    <t>23-08</t>
  </si>
  <si>
    <t>DEPOSITO DE         160083102511 SUC. CU Referencia Númerica:       0083102511 Autorización: 00326567</t>
  </si>
  <si>
    <t>EQUIVALENCIA</t>
  </si>
  <si>
    <t>09-08</t>
  </si>
  <si>
    <t>TITULACION                               Referencia Númerica: D INT 0000001    Autorización: 00558217</t>
  </si>
  <si>
    <t xml:space="preserve">TITULACION </t>
  </si>
  <si>
    <t xml:space="preserve">RODRIGUEZ SUAREZ MANUEL ALEJANDRO </t>
  </si>
  <si>
    <t xml:space="preserve">ESTRADA SALAS JORGE HUGO </t>
  </si>
  <si>
    <t>ANALISIS MAESTRIA SEDE             MES AGOSTO</t>
  </si>
  <si>
    <t>ADMON DE  RECURSOS HUMANOS</t>
  </si>
  <si>
    <t xml:space="preserve">TECNICAS DE INVESTIGACION  APLICADAS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</si>
</sst>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"/>
      <family val="2"/>
    </font>
    <font>
      <b/>
      <sz val="7"/>
      <color rgb="FFFF0000"/>
      <name val="Arial Unicode MS"/>
      <family val="2"/>
    </font>
    <font>
      <sz val="8"/>
      <name val="Arial Unicode MS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1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44" fontId="14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/>
    <xf numFmtId="0" fontId="1" fillId="0" borderId="0" xfId="0" applyFont="1"/>
    <xf numFmtId="0" fontId="1" fillId="2" borderId="3" xfId="0" applyFont="1" applyFill="1" applyBorder="1" applyAlignment="1">
      <alignment wrapText="1"/>
    </xf>
    <xf numFmtId="14" fontId="1" fillId="0" borderId="0" xfId="0" applyNumberFormat="1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5" fillId="0" borderId="0" xfId="17" applyNumberFormat="1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4" fontId="8" fillId="0" borderId="2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9" fillId="0" borderId="0" xfId="17" applyFont="1" applyAlignment="1">
      <alignment horizontal="right"/>
    </xf>
    <xf numFmtId="49" fontId="6" fillId="0" borderId="0" xfId="17" applyNumberFormat="1" applyFont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/>
    <xf numFmtId="9" fontId="0" fillId="0" borderId="6" xfId="0" applyNumberFormat="1" applyBorder="1" applyAlignment="1">
      <alignment horizontal="center"/>
    </xf>
    <xf numFmtId="14" fontId="8" fillId="0" borderId="2" xfId="0" applyNumberFormat="1" applyFont="1" applyFill="1" applyBorder="1"/>
    <xf numFmtId="0" fontId="0" fillId="0" borderId="0" xfId="0" applyFill="1"/>
    <xf numFmtId="9" fontId="0" fillId="0" borderId="0" xfId="0" applyNumberFormat="1" applyBorder="1" applyAlignment="1">
      <alignment horizontal="center"/>
    </xf>
    <xf numFmtId="14" fontId="8" fillId="0" borderId="0" xfId="0" applyNumberFormat="1" applyFont="1" applyFill="1" applyBorder="1"/>
    <xf numFmtId="164" fontId="11" fillId="0" borderId="0" xfId="110" applyNumberFormat="1" applyFont="1" applyBorder="1"/>
    <xf numFmtId="0" fontId="13" fillId="0" borderId="2" xfId="0" applyFont="1" applyBorder="1" applyAlignment="1">
      <alignment vertical="center" wrapText="1"/>
    </xf>
    <xf numFmtId="164" fontId="12" fillId="0" borderId="2" xfId="110" applyNumberFormat="1" applyFont="1" applyBorder="1" applyAlignment="1">
      <alignment horizontal="center" vertical="center"/>
    </xf>
    <xf numFmtId="164" fontId="12" fillId="0" borderId="2" xfId="110" applyNumberFormat="1" applyFon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2" borderId="0" xfId="0" applyFill="1"/>
    <xf numFmtId="165" fontId="0" fillId="0" borderId="0" xfId="0" applyNumberFormat="1"/>
    <xf numFmtId="0" fontId="0" fillId="2" borderId="2" xfId="0" applyFill="1" applyBorder="1"/>
    <xf numFmtId="164" fontId="12" fillId="0" borderId="2" xfId="110" applyNumberFormat="1" applyFon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164" fontId="12" fillId="0" borderId="0" xfId="110" applyNumberFormat="1" applyFont="1" applyBorder="1" applyAlignment="1">
      <alignment horizontal="center"/>
    </xf>
    <xf numFmtId="1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2" xfId="0" applyNumberFormat="1" applyBorder="1"/>
    <xf numFmtId="4" fontId="0" fillId="0" borderId="2" xfId="0" applyNumberFormat="1" applyBorder="1" applyAlignment="1">
      <alignment horizontal="right"/>
    </xf>
    <xf numFmtId="44" fontId="1" fillId="0" borderId="0" xfId="111" applyFont="1"/>
    <xf numFmtId="4" fontId="8" fillId="0" borderId="2" xfId="0" applyNumberFormat="1" applyFont="1" applyFill="1" applyBorder="1" applyAlignment="1">
      <alignment horizontal="center"/>
    </xf>
    <xf numFmtId="49" fontId="0" fillId="2" borderId="2" xfId="0" applyNumberFormat="1" applyFill="1" applyBorder="1"/>
    <xf numFmtId="4" fontId="0" fillId="2" borderId="2" xfId="0" applyNumberFormat="1" applyFill="1" applyBorder="1" applyAlignment="1">
      <alignment horizontal="right"/>
    </xf>
    <xf numFmtId="44" fontId="0" fillId="0" borderId="0" xfId="0" applyNumberFormat="1"/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Moneda" xfId="111" builtinId="4"/>
    <cellStyle name="Normal" xfId="0" builtinId="0"/>
    <cellStyle name="Normal 2" xfId="110"/>
    <cellStyle name="Normal 3" xf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E18" sqref="E18"/>
    </sheetView>
  </sheetViews>
  <sheetFormatPr baseColWidth="10" defaultRowHeight="15" x14ac:dyDescent="0.25"/>
  <cols>
    <col min="1" max="1" width="14.7109375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10" x14ac:dyDescent="0.25">
      <c r="C2" s="2" t="s">
        <v>4</v>
      </c>
      <c r="D2" s="2"/>
      <c r="E2" s="2"/>
    </row>
    <row r="3" spans="1:10" x14ac:dyDescent="0.25">
      <c r="B3" s="2" t="s">
        <v>3</v>
      </c>
      <c r="C3" s="18">
        <v>43731</v>
      </c>
      <c r="D3" s="4"/>
      <c r="E3" s="4"/>
    </row>
    <row r="4" spans="1:10" x14ac:dyDescent="0.25">
      <c r="B4" s="2" t="s">
        <v>8</v>
      </c>
      <c r="C4" s="17" t="s">
        <v>29</v>
      </c>
      <c r="D4" s="2"/>
      <c r="E4" s="2"/>
    </row>
    <row r="5" spans="1:10" x14ac:dyDescent="0.25">
      <c r="B5" s="2" t="s">
        <v>12</v>
      </c>
      <c r="C5" s="17" t="s">
        <v>26</v>
      </c>
      <c r="D5" s="2"/>
      <c r="E5" s="2"/>
    </row>
    <row r="6" spans="1:10" ht="15.75" thickBot="1" x14ac:dyDescent="0.3">
      <c r="B6" s="2" t="s">
        <v>9</v>
      </c>
      <c r="C6" s="17">
        <v>8</v>
      </c>
      <c r="D6" s="2"/>
      <c r="E6" s="2"/>
    </row>
    <row r="7" spans="1:10" ht="30" x14ac:dyDescent="0.25">
      <c r="A7" s="10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8" t="s">
        <v>13</v>
      </c>
      <c r="G7" s="8" t="s">
        <v>3</v>
      </c>
      <c r="H7" s="9" t="s">
        <v>2</v>
      </c>
      <c r="I7" s="19" t="s">
        <v>27</v>
      </c>
      <c r="J7" s="9" t="s">
        <v>52</v>
      </c>
    </row>
    <row r="8" spans="1:10" s="31" customFormat="1" x14ac:dyDescent="0.25">
      <c r="A8" s="40">
        <v>1</v>
      </c>
      <c r="B8" s="36" t="s">
        <v>34</v>
      </c>
      <c r="C8" s="1" t="s">
        <v>31</v>
      </c>
      <c r="D8" s="41" t="s">
        <v>36</v>
      </c>
      <c r="E8" s="46">
        <v>0</v>
      </c>
      <c r="F8" s="20">
        <v>3450</v>
      </c>
      <c r="G8" s="30">
        <v>43685</v>
      </c>
      <c r="H8" s="20">
        <v>0</v>
      </c>
      <c r="I8" s="1" t="s">
        <v>82</v>
      </c>
      <c r="J8" s="40">
        <v>11999</v>
      </c>
    </row>
    <row r="9" spans="1:10" s="31" customFormat="1" x14ac:dyDescent="0.25">
      <c r="A9" s="40">
        <v>2</v>
      </c>
      <c r="B9" s="36" t="s">
        <v>33</v>
      </c>
      <c r="C9" s="1" t="s">
        <v>30</v>
      </c>
      <c r="D9" s="41" t="s">
        <v>36</v>
      </c>
      <c r="E9" s="46">
        <v>0</v>
      </c>
      <c r="F9" s="20">
        <v>5052.5</v>
      </c>
      <c r="G9" s="30">
        <v>43692</v>
      </c>
      <c r="H9" s="20">
        <v>0</v>
      </c>
      <c r="I9" s="1" t="s">
        <v>91</v>
      </c>
      <c r="J9" s="40">
        <v>12214</v>
      </c>
    </row>
    <row r="10" spans="1:10" s="31" customFormat="1" x14ac:dyDescent="0.25">
      <c r="A10" s="40">
        <v>3</v>
      </c>
      <c r="B10" s="36" t="s">
        <v>35</v>
      </c>
      <c r="C10" s="35" t="s">
        <v>32</v>
      </c>
      <c r="D10" s="41" t="s">
        <v>36</v>
      </c>
      <c r="E10" s="46">
        <v>0</v>
      </c>
      <c r="F10" s="20">
        <v>5793.75</v>
      </c>
      <c r="G10" s="30">
        <v>43693</v>
      </c>
      <c r="H10" s="20">
        <v>0</v>
      </c>
      <c r="I10" s="1" t="s">
        <v>93</v>
      </c>
      <c r="J10" s="40">
        <v>12274</v>
      </c>
    </row>
    <row r="11" spans="1:10" ht="15.75" x14ac:dyDescent="0.25">
      <c r="A11" s="21"/>
      <c r="B11" s="26"/>
      <c r="C11" s="34"/>
      <c r="D11" s="21"/>
      <c r="E11" s="32"/>
      <c r="F11" s="28"/>
      <c r="G11" s="33"/>
      <c r="H11" s="28"/>
      <c r="I11" s="23"/>
    </row>
    <row r="12" spans="1:10" ht="15.75" x14ac:dyDescent="0.25">
      <c r="A12" s="21"/>
      <c r="B12" s="22"/>
      <c r="C12" s="34"/>
      <c r="D12" s="21"/>
      <c r="E12" s="21" t="s">
        <v>24</v>
      </c>
      <c r="F12" s="28">
        <f>SUM(F8:F10)</f>
        <v>14296.25</v>
      </c>
      <c r="G12" s="23"/>
      <c r="H12" s="23"/>
      <c r="I12" s="23"/>
    </row>
    <row r="13" spans="1:10" ht="15.75" x14ac:dyDescent="0.25">
      <c r="A13" s="21"/>
      <c r="B13" s="22"/>
      <c r="C13" s="34"/>
      <c r="D13" s="21"/>
      <c r="E13" s="21"/>
      <c r="F13" s="28"/>
      <c r="G13" s="23"/>
      <c r="H13" s="23"/>
      <c r="I13" s="23"/>
    </row>
    <row r="14" spans="1:10" x14ac:dyDescent="0.25">
      <c r="B14" s="2" t="s">
        <v>11</v>
      </c>
      <c r="C14" s="2"/>
      <c r="D14" s="2" t="s">
        <v>10</v>
      </c>
      <c r="E14" s="2"/>
      <c r="I14" s="27"/>
    </row>
    <row r="15" spans="1:10" x14ac:dyDescent="0.25">
      <c r="I15" s="27"/>
    </row>
    <row r="16" spans="1:10" x14ac:dyDescent="0.25">
      <c r="I16" s="31"/>
    </row>
    <row r="17" spans="9:9" x14ac:dyDescent="0.25">
      <c r="I17" s="31"/>
    </row>
    <row r="18" spans="9:9" x14ac:dyDescent="0.25">
      <c r="I18" s="31"/>
    </row>
  </sheetData>
  <conditionalFormatting sqref="C9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C20" sqref="C20"/>
    </sheetView>
  </sheetViews>
  <sheetFormatPr baseColWidth="10" defaultRowHeight="15" x14ac:dyDescent="0.25"/>
  <cols>
    <col min="1" max="1" width="14.7109375" style="13" customWidth="1"/>
    <col min="3" max="3" width="43.140625" customWidth="1"/>
    <col min="4" max="4" width="20.7109375" customWidth="1"/>
    <col min="5" max="5" width="17.7109375" customWidth="1"/>
    <col min="6" max="6" width="14.140625" customWidth="1"/>
    <col min="9" max="9" width="99" customWidth="1"/>
  </cols>
  <sheetData>
    <row r="2" spans="1:10" x14ac:dyDescent="0.25">
      <c r="C2" s="2" t="s">
        <v>4</v>
      </c>
      <c r="D2" s="2"/>
      <c r="E2" s="2"/>
    </row>
    <row r="3" spans="1:10" x14ac:dyDescent="0.25">
      <c r="B3" s="2" t="s">
        <v>3</v>
      </c>
      <c r="C3" s="18">
        <v>43731</v>
      </c>
      <c r="D3" s="4"/>
      <c r="E3" s="4"/>
    </row>
    <row r="4" spans="1:10" x14ac:dyDescent="0.25">
      <c r="B4" s="2" t="s">
        <v>8</v>
      </c>
      <c r="C4" s="17" t="s">
        <v>28</v>
      </c>
      <c r="D4" s="2"/>
      <c r="E4" s="2"/>
    </row>
    <row r="5" spans="1:10" x14ac:dyDescent="0.25">
      <c r="B5" s="2" t="s">
        <v>12</v>
      </c>
      <c r="C5" s="17" t="s">
        <v>26</v>
      </c>
      <c r="D5" s="2"/>
      <c r="E5" s="2"/>
    </row>
    <row r="6" spans="1:10" ht="15.75" thickBot="1" x14ac:dyDescent="0.3">
      <c r="B6" s="2" t="s">
        <v>9</v>
      </c>
      <c r="C6" s="17">
        <v>12</v>
      </c>
      <c r="D6" s="2"/>
      <c r="E6" s="2"/>
    </row>
    <row r="7" spans="1:10" ht="30" x14ac:dyDescent="0.25">
      <c r="A7" s="7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8" t="s">
        <v>13</v>
      </c>
      <c r="G7" s="8" t="s">
        <v>3</v>
      </c>
      <c r="H7" s="9" t="s">
        <v>2</v>
      </c>
      <c r="I7" s="19" t="s">
        <v>27</v>
      </c>
      <c r="J7" s="8" t="s">
        <v>52</v>
      </c>
    </row>
    <row r="8" spans="1:10" x14ac:dyDescent="0.25">
      <c r="A8" s="5">
        <v>1</v>
      </c>
      <c r="B8" s="37" t="s">
        <v>44</v>
      </c>
      <c r="C8" s="1" t="s">
        <v>51</v>
      </c>
      <c r="D8" s="5" t="s">
        <v>36</v>
      </c>
      <c r="E8" s="29">
        <v>0</v>
      </c>
      <c r="F8" s="20">
        <v>3250</v>
      </c>
      <c r="G8" s="30">
        <v>43679</v>
      </c>
      <c r="H8" s="20">
        <v>0</v>
      </c>
      <c r="I8" s="1" t="s">
        <v>70</v>
      </c>
      <c r="J8" s="1">
        <v>11991</v>
      </c>
    </row>
    <row r="9" spans="1:10" x14ac:dyDescent="0.25">
      <c r="A9" s="5">
        <v>2</v>
      </c>
      <c r="B9" s="37" t="s">
        <v>42</v>
      </c>
      <c r="C9" s="1" t="s">
        <v>49</v>
      </c>
      <c r="D9" s="5" t="s">
        <v>36</v>
      </c>
      <c r="E9" s="29">
        <v>0</v>
      </c>
      <c r="F9" s="20">
        <v>3243</v>
      </c>
      <c r="G9" s="30">
        <v>43682</v>
      </c>
      <c r="H9" s="20">
        <v>0</v>
      </c>
      <c r="I9" s="1" t="s">
        <v>73</v>
      </c>
      <c r="J9" s="1">
        <v>11993</v>
      </c>
    </row>
    <row r="10" spans="1:10" x14ac:dyDescent="0.25">
      <c r="A10" s="5">
        <v>3</v>
      </c>
      <c r="B10" s="37" t="s">
        <v>40</v>
      </c>
      <c r="C10" s="1" t="s">
        <v>47</v>
      </c>
      <c r="D10" s="5" t="s">
        <v>36</v>
      </c>
      <c r="E10" s="29">
        <v>0</v>
      </c>
      <c r="F10" s="20">
        <v>3243</v>
      </c>
      <c r="G10" s="30">
        <v>43682</v>
      </c>
      <c r="H10" s="20">
        <v>0</v>
      </c>
      <c r="I10" s="1" t="s">
        <v>74</v>
      </c>
      <c r="J10" s="1">
        <v>11994</v>
      </c>
    </row>
    <row r="11" spans="1:10" x14ac:dyDescent="0.25">
      <c r="A11" s="5">
        <v>4</v>
      </c>
      <c r="B11" s="37" t="s">
        <v>37</v>
      </c>
      <c r="C11" s="1" t="s">
        <v>57</v>
      </c>
      <c r="D11" s="5" t="s">
        <v>36</v>
      </c>
      <c r="E11" s="29">
        <v>0</v>
      </c>
      <c r="F11" s="20">
        <v>3243</v>
      </c>
      <c r="G11" s="30">
        <v>43682</v>
      </c>
      <c r="H11" s="20">
        <v>0</v>
      </c>
      <c r="I11" s="1" t="s">
        <v>75</v>
      </c>
      <c r="J11" s="1">
        <v>11995</v>
      </c>
    </row>
    <row r="12" spans="1:10" s="31" customFormat="1" x14ac:dyDescent="0.25">
      <c r="A12" s="41">
        <v>5</v>
      </c>
      <c r="B12" s="37" t="s">
        <v>43</v>
      </c>
      <c r="C12" s="1" t="s">
        <v>50</v>
      </c>
      <c r="D12" s="41" t="s">
        <v>36</v>
      </c>
      <c r="E12" s="46">
        <v>0</v>
      </c>
      <c r="F12" s="20">
        <v>3243</v>
      </c>
      <c r="G12" s="30">
        <v>43682</v>
      </c>
      <c r="H12" s="20">
        <v>0</v>
      </c>
      <c r="I12" s="1" t="s">
        <v>76</v>
      </c>
      <c r="J12" s="40">
        <v>11992</v>
      </c>
    </row>
    <row r="13" spans="1:10" x14ac:dyDescent="0.25">
      <c r="A13" s="5">
        <v>6</v>
      </c>
      <c r="B13" s="37" t="s">
        <v>42</v>
      </c>
      <c r="C13" s="1" t="s">
        <v>49</v>
      </c>
      <c r="D13" s="5" t="s">
        <v>36</v>
      </c>
      <c r="E13" s="29">
        <v>0</v>
      </c>
      <c r="F13" s="20">
        <v>3243</v>
      </c>
      <c r="G13" s="30">
        <v>43684</v>
      </c>
      <c r="H13" s="20">
        <v>0</v>
      </c>
      <c r="I13" s="1" t="s">
        <v>80</v>
      </c>
      <c r="J13" s="1">
        <v>11998</v>
      </c>
    </row>
    <row r="14" spans="1:10" x14ac:dyDescent="0.25">
      <c r="A14" s="5">
        <v>7</v>
      </c>
      <c r="B14" s="37" t="s">
        <v>41</v>
      </c>
      <c r="C14" s="1" t="s">
        <v>48</v>
      </c>
      <c r="D14" s="5" t="s">
        <v>36</v>
      </c>
      <c r="E14" s="29">
        <v>0</v>
      </c>
      <c r="F14" s="20">
        <v>3450</v>
      </c>
      <c r="G14" s="30">
        <v>43689</v>
      </c>
      <c r="H14" s="20">
        <v>0</v>
      </c>
      <c r="I14" s="1" t="s">
        <v>84</v>
      </c>
      <c r="J14" s="1">
        <v>12002</v>
      </c>
    </row>
    <row r="15" spans="1:10" x14ac:dyDescent="0.25">
      <c r="A15" s="5">
        <v>8</v>
      </c>
      <c r="B15" s="45" t="s">
        <v>39</v>
      </c>
      <c r="C15" s="40" t="s">
        <v>46</v>
      </c>
      <c r="D15" s="5" t="s">
        <v>36</v>
      </c>
      <c r="E15" s="29">
        <v>0</v>
      </c>
      <c r="F15" s="20">
        <v>3450</v>
      </c>
      <c r="G15" s="30">
        <v>43690</v>
      </c>
      <c r="H15" s="20">
        <v>0</v>
      </c>
      <c r="I15" s="1" t="s">
        <v>86</v>
      </c>
      <c r="J15" s="1">
        <v>12273</v>
      </c>
    </row>
    <row r="16" spans="1:10" x14ac:dyDescent="0.25">
      <c r="A16" s="5">
        <v>9</v>
      </c>
      <c r="B16" s="37"/>
      <c r="C16" s="1" t="s">
        <v>101</v>
      </c>
      <c r="D16" s="5" t="s">
        <v>36</v>
      </c>
      <c r="E16" s="29">
        <v>0</v>
      </c>
      <c r="F16" s="20">
        <v>9000</v>
      </c>
      <c r="G16" s="30">
        <v>43690</v>
      </c>
      <c r="H16" s="20">
        <f>3450*4</f>
        <v>13800</v>
      </c>
      <c r="I16" s="1" t="s">
        <v>87</v>
      </c>
      <c r="J16" s="1">
        <v>11997</v>
      </c>
    </row>
    <row r="17" spans="1:10" x14ac:dyDescent="0.25">
      <c r="A17" s="5">
        <v>10</v>
      </c>
      <c r="B17" s="37" t="s">
        <v>38</v>
      </c>
      <c r="C17" s="1" t="s">
        <v>45</v>
      </c>
      <c r="D17" s="5" t="s">
        <v>36</v>
      </c>
      <c r="E17" s="29">
        <v>0</v>
      </c>
      <c r="F17" s="20">
        <v>3450</v>
      </c>
      <c r="G17" s="30">
        <v>43691</v>
      </c>
      <c r="H17" s="20">
        <v>0</v>
      </c>
      <c r="I17" s="1" t="s">
        <v>89</v>
      </c>
      <c r="J17" s="1">
        <v>12302</v>
      </c>
    </row>
    <row r="18" spans="1:10" x14ac:dyDescent="0.25">
      <c r="A18" s="21"/>
      <c r="B18" s="47"/>
      <c r="C18" s="22"/>
      <c r="D18" s="21"/>
      <c r="E18" s="32"/>
      <c r="F18" s="48"/>
      <c r="G18" s="48"/>
      <c r="H18" s="28"/>
      <c r="I18" s="27"/>
      <c r="J18" s="22"/>
    </row>
    <row r="19" spans="1:10" ht="15.75" x14ac:dyDescent="0.25">
      <c r="A19" s="21"/>
      <c r="B19" s="22"/>
      <c r="C19" s="34"/>
      <c r="D19" s="21"/>
      <c r="E19" s="21" t="s">
        <v>24</v>
      </c>
      <c r="F19" s="28">
        <f>SUM(F8:F17)</f>
        <v>38815</v>
      </c>
      <c r="G19" s="23"/>
      <c r="H19" s="23"/>
      <c r="I19" s="23"/>
    </row>
    <row r="20" spans="1:10" x14ac:dyDescent="0.25">
      <c r="F20" s="11"/>
    </row>
    <row r="21" spans="1:10" x14ac:dyDescent="0.25">
      <c r="B21" s="2" t="s">
        <v>11</v>
      </c>
      <c r="C21" s="2"/>
      <c r="D21" s="2" t="s">
        <v>10</v>
      </c>
      <c r="E21" s="2"/>
      <c r="I21" s="27"/>
    </row>
    <row r="22" spans="1:10" x14ac:dyDescent="0.25">
      <c r="I22" s="27"/>
    </row>
    <row r="23" spans="1:10" x14ac:dyDescent="0.25">
      <c r="I23" s="31"/>
    </row>
    <row r="24" spans="1:10" x14ac:dyDescent="0.25">
      <c r="I24" s="31"/>
    </row>
    <row r="25" spans="1:10" x14ac:dyDescent="0.25">
      <c r="A25" s="55"/>
      <c r="I25" s="31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13"/>
  <sheetViews>
    <sheetView workbookViewId="0">
      <selection activeCell="B22" sqref="B22"/>
    </sheetView>
  </sheetViews>
  <sheetFormatPr baseColWidth="10" defaultRowHeight="15" x14ac:dyDescent="0.25"/>
  <cols>
    <col min="1" max="1" width="14.140625" customWidth="1"/>
    <col min="2" max="2" width="43.140625" customWidth="1"/>
    <col min="3" max="3" width="14.140625" customWidth="1"/>
    <col min="5" max="5" width="99" customWidth="1"/>
  </cols>
  <sheetData>
    <row r="2" spans="1:7" x14ac:dyDescent="0.25">
      <c r="B2" s="2" t="s">
        <v>4</v>
      </c>
    </row>
    <row r="3" spans="1:7" x14ac:dyDescent="0.25">
      <c r="A3" s="2" t="s">
        <v>3</v>
      </c>
      <c r="B3" s="18"/>
    </row>
    <row r="4" spans="1:7" x14ac:dyDescent="0.25">
      <c r="A4" s="2" t="s">
        <v>8</v>
      </c>
      <c r="B4" s="17" t="s">
        <v>58</v>
      </c>
    </row>
    <row r="5" spans="1:7" x14ac:dyDescent="0.25">
      <c r="A5" s="2" t="s">
        <v>12</v>
      </c>
      <c r="B5" s="17" t="s">
        <v>26</v>
      </c>
    </row>
    <row r="6" spans="1:7" ht="15.75" thickBot="1" x14ac:dyDescent="0.3">
      <c r="A6" s="2" t="s">
        <v>9</v>
      </c>
      <c r="B6" s="17"/>
    </row>
    <row r="7" spans="1:7" ht="30" x14ac:dyDescent="0.25">
      <c r="A7" s="10" t="s">
        <v>5</v>
      </c>
      <c r="B7" s="6" t="s">
        <v>1</v>
      </c>
      <c r="C7" s="8" t="s">
        <v>13</v>
      </c>
      <c r="D7" s="8" t="s">
        <v>3</v>
      </c>
      <c r="E7" s="19" t="s">
        <v>27</v>
      </c>
      <c r="F7" s="19" t="s">
        <v>52</v>
      </c>
      <c r="G7" s="19" t="s">
        <v>59</v>
      </c>
    </row>
    <row r="8" spans="1:7" x14ac:dyDescent="0.25">
      <c r="A8" s="1">
        <v>1</v>
      </c>
      <c r="B8" s="1" t="s">
        <v>100</v>
      </c>
      <c r="C8" s="20">
        <v>820</v>
      </c>
      <c r="D8" s="30">
        <v>43683</v>
      </c>
      <c r="E8" s="1" t="s">
        <v>78</v>
      </c>
      <c r="F8" s="1">
        <v>12014</v>
      </c>
      <c r="G8" s="1" t="s">
        <v>60</v>
      </c>
    </row>
    <row r="9" spans="1:7" x14ac:dyDescent="0.25">
      <c r="A9" s="22"/>
      <c r="B9" s="49" t="s">
        <v>24</v>
      </c>
      <c r="C9" s="28">
        <f>SUM(C8:C8)</f>
        <v>820</v>
      </c>
      <c r="D9" s="33"/>
      <c r="E9" s="27"/>
    </row>
    <row r="10" spans="1:7" x14ac:dyDescent="0.25">
      <c r="A10" s="22"/>
      <c r="B10" s="50"/>
      <c r="C10" s="28"/>
      <c r="D10" s="33"/>
      <c r="E10" s="27"/>
    </row>
    <row r="11" spans="1:7" x14ac:dyDescent="0.25">
      <c r="A11" s="22"/>
      <c r="B11" s="50"/>
      <c r="C11" s="28"/>
      <c r="D11" s="33"/>
      <c r="E11" s="27"/>
    </row>
    <row r="12" spans="1:7" x14ac:dyDescent="0.25">
      <c r="A12" s="22"/>
      <c r="B12" s="22"/>
      <c r="C12" s="28"/>
      <c r="D12" s="33"/>
      <c r="E12" s="27"/>
    </row>
    <row r="13" spans="1:7" x14ac:dyDescent="0.25">
      <c r="A13" s="22"/>
      <c r="B13" s="22"/>
      <c r="C13" s="28"/>
      <c r="D13" s="33"/>
      <c r="E13" s="27"/>
    </row>
  </sheetData>
  <autoFilter ref="A2:E11"/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6"/>
  <sheetViews>
    <sheetView tabSelected="1" workbookViewId="0">
      <selection activeCell="D23" sqref="D23"/>
    </sheetView>
  </sheetViews>
  <sheetFormatPr baseColWidth="10" defaultRowHeight="15" x14ac:dyDescent="0.25"/>
  <cols>
    <col min="2" max="2" width="43.140625" customWidth="1"/>
    <col min="3" max="3" width="28.140625" style="11" customWidth="1"/>
    <col min="4" max="4" width="31.140625" customWidth="1"/>
  </cols>
  <sheetData>
    <row r="3" spans="1:6" x14ac:dyDescent="0.25">
      <c r="B3" s="2" t="s">
        <v>14</v>
      </c>
    </row>
    <row r="4" spans="1:6" ht="18.600000000000001" customHeight="1" x14ac:dyDescent="0.25">
      <c r="B4" s="12" t="s">
        <v>102</v>
      </c>
    </row>
    <row r="5" spans="1:6" x14ac:dyDescent="0.25">
      <c r="B5" s="13"/>
    </row>
    <row r="6" spans="1:6" x14ac:dyDescent="0.25">
      <c r="B6" s="14" t="s">
        <v>15</v>
      </c>
    </row>
    <row r="7" spans="1:6" x14ac:dyDescent="0.25">
      <c r="B7" t="s">
        <v>23</v>
      </c>
      <c r="C7" s="11">
        <f>'MAC-14 '!F12</f>
        <v>14296.25</v>
      </c>
    </row>
    <row r="8" spans="1:6" x14ac:dyDescent="0.25">
      <c r="B8" t="s">
        <v>22</v>
      </c>
      <c r="C8" s="39">
        <f>'MCVT-4'!F19</f>
        <v>38815</v>
      </c>
      <c r="E8" s="43"/>
    </row>
    <row r="9" spans="1:6" ht="15.75" thickBot="1" x14ac:dyDescent="0.3">
      <c r="B9" t="s">
        <v>61</v>
      </c>
      <c r="C9" s="38">
        <f>+'SERVICIOS '!C9</f>
        <v>820</v>
      </c>
      <c r="E9" s="11"/>
    </row>
    <row r="10" spans="1:6" ht="17.25" thickTop="1" x14ac:dyDescent="0.3">
      <c r="A10" s="24"/>
      <c r="B10" t="s">
        <v>55</v>
      </c>
      <c r="C10" s="11">
        <f>SUM(C7:C9)</f>
        <v>53931.25</v>
      </c>
      <c r="D10" s="11"/>
      <c r="F10" s="11"/>
    </row>
    <row r="11" spans="1:6" ht="16.5" x14ac:dyDescent="0.3">
      <c r="A11" s="24"/>
      <c r="B11" s="25"/>
      <c r="C11" s="25"/>
      <c r="D11" s="11"/>
    </row>
    <row r="12" spans="1:6" ht="16.5" x14ac:dyDescent="0.3">
      <c r="A12" s="24"/>
      <c r="B12" s="25"/>
      <c r="C12" s="39"/>
    </row>
    <row r="13" spans="1:6" x14ac:dyDescent="0.25">
      <c r="B13" s="14" t="s">
        <v>16</v>
      </c>
      <c r="D13" s="14" t="s">
        <v>25</v>
      </c>
    </row>
    <row r="14" spans="1:6" x14ac:dyDescent="0.25">
      <c r="B14" t="s">
        <v>22</v>
      </c>
      <c r="C14" s="39">
        <v>35000</v>
      </c>
      <c r="D14" s="16" t="s">
        <v>104</v>
      </c>
      <c r="E14" s="16"/>
    </row>
    <row r="15" spans="1:6" ht="15.75" thickBot="1" x14ac:dyDescent="0.3">
      <c r="B15" t="s">
        <v>23</v>
      </c>
      <c r="C15" s="38">
        <v>15000</v>
      </c>
      <c r="D15" s="16" t="s">
        <v>103</v>
      </c>
      <c r="E15" s="16"/>
    </row>
    <row r="16" spans="1:6" ht="16.5" thickTop="1" thickBot="1" x14ac:dyDescent="0.3">
      <c r="B16" t="s">
        <v>24</v>
      </c>
      <c r="C16" s="38">
        <f>SUM(C14:C15)</f>
        <v>50000</v>
      </c>
      <c r="D16" s="11"/>
    </row>
    <row r="17" spans="2:6" ht="15.75" thickTop="1" x14ac:dyDescent="0.25">
      <c r="B17" t="s">
        <v>17</v>
      </c>
      <c r="C17" s="15">
        <f>+C10-C16</f>
        <v>3931.25</v>
      </c>
      <c r="D17" s="15"/>
    </row>
    <row r="19" spans="2:6" x14ac:dyDescent="0.25">
      <c r="B19" t="s">
        <v>18</v>
      </c>
      <c r="C19" s="11">
        <f>C17</f>
        <v>3931.25</v>
      </c>
    </row>
    <row r="20" spans="2:6" x14ac:dyDescent="0.25">
      <c r="B20" t="s">
        <v>19</v>
      </c>
      <c r="C20" s="11">
        <f>+C19</f>
        <v>3931.25</v>
      </c>
    </row>
    <row r="21" spans="2:6" x14ac:dyDescent="0.25">
      <c r="B21" t="s">
        <v>20</v>
      </c>
      <c r="C21" s="11">
        <f>+C20*0.16</f>
        <v>629</v>
      </c>
    </row>
    <row r="22" spans="2:6" x14ac:dyDescent="0.25">
      <c r="B22" t="s">
        <v>21</v>
      </c>
      <c r="C22" s="15">
        <f>+C20+C21</f>
        <v>4560.25</v>
      </c>
    </row>
    <row r="26" spans="2:6" x14ac:dyDescent="0.25">
      <c r="F26" t="s">
        <v>54</v>
      </c>
    </row>
  </sheetData>
  <pageMargins left="0.7" right="0.7" top="0.75" bottom="0.75" header="0.3" footer="0.3"/>
  <pageSetup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7" workbookViewId="0">
      <selection activeCell="F26" sqref="E26:F26"/>
    </sheetView>
  </sheetViews>
  <sheetFormatPr baseColWidth="10" defaultRowHeight="15" x14ac:dyDescent="0.25"/>
  <cols>
    <col min="2" max="2" width="93.28515625" customWidth="1"/>
    <col min="5" max="5" width="13.28515625" bestFit="1" customWidth="1"/>
    <col min="6" max="6" width="14.140625" bestFit="1" customWidth="1"/>
  </cols>
  <sheetData>
    <row r="1" spans="1:7" x14ac:dyDescent="0.25">
      <c r="A1" s="2" t="s">
        <v>62</v>
      </c>
    </row>
    <row r="2" spans="1:7" x14ac:dyDescent="0.25">
      <c r="A2" s="1" t="s">
        <v>63</v>
      </c>
      <c r="B2" s="1" t="s">
        <v>64</v>
      </c>
      <c r="C2" s="51" t="s">
        <v>65</v>
      </c>
      <c r="D2" s="5" t="s">
        <v>66</v>
      </c>
      <c r="E2" s="5" t="s">
        <v>67</v>
      </c>
      <c r="F2" s="5" t="s">
        <v>68</v>
      </c>
      <c r="G2" s="1"/>
    </row>
    <row r="3" spans="1:7" s="42" customFormat="1" x14ac:dyDescent="0.25">
      <c r="A3" s="56" t="s">
        <v>69</v>
      </c>
      <c r="B3" s="44" t="s">
        <v>70</v>
      </c>
      <c r="C3" s="57">
        <v>3250</v>
      </c>
      <c r="D3" s="44">
        <v>11991</v>
      </c>
      <c r="E3" s="44" t="s">
        <v>53</v>
      </c>
      <c r="F3" s="44" t="s">
        <v>71</v>
      </c>
      <c r="G3" s="44">
        <v>715</v>
      </c>
    </row>
    <row r="4" spans="1:7" s="42" customFormat="1" x14ac:dyDescent="0.25">
      <c r="A4" s="56" t="s">
        <v>72</v>
      </c>
      <c r="B4" s="44" t="s">
        <v>73</v>
      </c>
      <c r="C4" s="57">
        <v>3243</v>
      </c>
      <c r="D4" s="44">
        <v>11993</v>
      </c>
      <c r="E4" s="44" t="s">
        <v>53</v>
      </c>
      <c r="F4" s="44" t="s">
        <v>71</v>
      </c>
      <c r="G4" s="44">
        <v>715</v>
      </c>
    </row>
    <row r="5" spans="1:7" s="42" customFormat="1" x14ac:dyDescent="0.25">
      <c r="A5" s="56" t="s">
        <v>72</v>
      </c>
      <c r="B5" s="44" t="s">
        <v>74</v>
      </c>
      <c r="C5" s="57">
        <v>3243</v>
      </c>
      <c r="D5" s="44">
        <v>11994</v>
      </c>
      <c r="E5" s="44" t="s">
        <v>53</v>
      </c>
      <c r="F5" s="44" t="s">
        <v>71</v>
      </c>
      <c r="G5" s="44">
        <v>715</v>
      </c>
    </row>
    <row r="6" spans="1:7" s="42" customFormat="1" x14ac:dyDescent="0.25">
      <c r="A6" s="56" t="s">
        <v>72</v>
      </c>
      <c r="B6" s="44" t="s">
        <v>75</v>
      </c>
      <c r="C6" s="57">
        <v>3243</v>
      </c>
      <c r="D6" s="44">
        <v>11995</v>
      </c>
      <c r="E6" s="44" t="s">
        <v>53</v>
      </c>
      <c r="F6" s="44" t="s">
        <v>71</v>
      </c>
      <c r="G6" s="44">
        <v>715</v>
      </c>
    </row>
    <row r="7" spans="1:7" s="42" customFormat="1" x14ac:dyDescent="0.25">
      <c r="A7" s="56" t="s">
        <v>72</v>
      </c>
      <c r="B7" s="44" t="s">
        <v>76</v>
      </c>
      <c r="C7" s="57">
        <v>3243</v>
      </c>
      <c r="D7" s="44">
        <v>11992</v>
      </c>
      <c r="E7" s="44" t="s">
        <v>53</v>
      </c>
      <c r="F7" s="44" t="s">
        <v>71</v>
      </c>
      <c r="G7" s="44">
        <v>715</v>
      </c>
    </row>
    <row r="8" spans="1:7" s="42" customFormat="1" x14ac:dyDescent="0.25">
      <c r="A8" s="56" t="s">
        <v>77</v>
      </c>
      <c r="B8" s="44" t="s">
        <v>78</v>
      </c>
      <c r="C8" s="57">
        <v>820</v>
      </c>
      <c r="D8" s="44">
        <v>12014</v>
      </c>
      <c r="E8" s="44" t="s">
        <v>53</v>
      </c>
      <c r="F8" s="44" t="s">
        <v>56</v>
      </c>
      <c r="G8" s="44">
        <v>715</v>
      </c>
    </row>
    <row r="9" spans="1:7" s="42" customFormat="1" x14ac:dyDescent="0.25">
      <c r="A9" s="56" t="s">
        <v>79</v>
      </c>
      <c r="B9" s="44" t="s">
        <v>80</v>
      </c>
      <c r="C9" s="57">
        <v>3243</v>
      </c>
      <c r="D9" s="44">
        <v>11998</v>
      </c>
      <c r="E9" s="44" t="s">
        <v>53</v>
      </c>
      <c r="F9" s="44" t="s">
        <v>71</v>
      </c>
      <c r="G9" s="44">
        <v>715</v>
      </c>
    </row>
    <row r="10" spans="1:7" s="42" customFormat="1" x14ac:dyDescent="0.25">
      <c r="A10" s="56" t="s">
        <v>81</v>
      </c>
      <c r="B10" s="44" t="s">
        <v>82</v>
      </c>
      <c r="C10" s="57">
        <v>3450</v>
      </c>
      <c r="D10" s="44">
        <v>11999</v>
      </c>
      <c r="E10" s="44" t="s">
        <v>53</v>
      </c>
      <c r="F10" s="44" t="s">
        <v>71</v>
      </c>
      <c r="G10" s="44">
        <v>715</v>
      </c>
    </row>
    <row r="11" spans="1:7" x14ac:dyDescent="0.25">
      <c r="A11" s="52" t="s">
        <v>97</v>
      </c>
      <c r="B11" s="1" t="s">
        <v>98</v>
      </c>
      <c r="C11" s="53">
        <v>6500</v>
      </c>
      <c r="D11" s="1">
        <v>12001</v>
      </c>
      <c r="E11" s="1" t="s">
        <v>53</v>
      </c>
      <c r="F11" s="1" t="s">
        <v>99</v>
      </c>
      <c r="G11" s="1">
        <v>170</v>
      </c>
    </row>
    <row r="12" spans="1:7" s="42" customFormat="1" x14ac:dyDescent="0.25">
      <c r="A12" s="56" t="s">
        <v>83</v>
      </c>
      <c r="B12" s="44" t="s">
        <v>84</v>
      </c>
      <c r="C12" s="57">
        <v>3450</v>
      </c>
      <c r="D12" s="44">
        <v>12002</v>
      </c>
      <c r="E12" s="44" t="s">
        <v>53</v>
      </c>
      <c r="F12" s="44" t="s">
        <v>71</v>
      </c>
      <c r="G12" s="44">
        <v>715</v>
      </c>
    </row>
    <row r="13" spans="1:7" s="42" customFormat="1" x14ac:dyDescent="0.25">
      <c r="A13" s="56" t="s">
        <v>85</v>
      </c>
      <c r="B13" s="44" t="s">
        <v>86</v>
      </c>
      <c r="C13" s="57">
        <v>3450</v>
      </c>
      <c r="D13" s="44">
        <v>12273</v>
      </c>
      <c r="E13" s="44" t="s">
        <v>53</v>
      </c>
      <c r="F13" s="44" t="s">
        <v>71</v>
      </c>
      <c r="G13" s="44">
        <v>715</v>
      </c>
    </row>
    <row r="14" spans="1:7" s="42" customFormat="1" x14ac:dyDescent="0.25">
      <c r="A14" s="56" t="s">
        <v>85</v>
      </c>
      <c r="B14" s="44" t="s">
        <v>87</v>
      </c>
      <c r="C14" s="57">
        <v>9000</v>
      </c>
      <c r="D14" s="44">
        <v>11997</v>
      </c>
      <c r="E14" s="44" t="s">
        <v>53</v>
      </c>
      <c r="F14" s="44" t="s">
        <v>71</v>
      </c>
      <c r="G14" s="44">
        <v>715</v>
      </c>
    </row>
    <row r="15" spans="1:7" s="42" customFormat="1" x14ac:dyDescent="0.25">
      <c r="A15" s="56" t="s">
        <v>88</v>
      </c>
      <c r="B15" s="44" t="s">
        <v>89</v>
      </c>
      <c r="C15" s="57">
        <v>3450</v>
      </c>
      <c r="D15" s="44">
        <v>12302</v>
      </c>
      <c r="E15" s="44" t="s">
        <v>53</v>
      </c>
      <c r="F15" s="44" t="s">
        <v>71</v>
      </c>
      <c r="G15" s="44">
        <v>715</v>
      </c>
    </row>
    <row r="16" spans="1:7" s="42" customFormat="1" x14ac:dyDescent="0.25">
      <c r="A16" s="56" t="s">
        <v>90</v>
      </c>
      <c r="B16" s="44" t="s">
        <v>91</v>
      </c>
      <c r="C16" s="57">
        <v>5052.5</v>
      </c>
      <c r="D16" s="44">
        <v>12214</v>
      </c>
      <c r="E16" s="44" t="s">
        <v>53</v>
      </c>
      <c r="F16" s="44" t="s">
        <v>71</v>
      </c>
      <c r="G16" s="44">
        <v>715</v>
      </c>
    </row>
    <row r="17" spans="1:7" s="42" customFormat="1" x14ac:dyDescent="0.25">
      <c r="A17" s="56" t="s">
        <v>92</v>
      </c>
      <c r="B17" s="44" t="s">
        <v>93</v>
      </c>
      <c r="C17" s="57">
        <v>5793.75</v>
      </c>
      <c r="D17" s="44">
        <v>12274</v>
      </c>
      <c r="E17" s="44" t="s">
        <v>53</v>
      </c>
      <c r="F17" s="44" t="s">
        <v>71</v>
      </c>
      <c r="G17" s="44">
        <v>715</v>
      </c>
    </row>
    <row r="18" spans="1:7" x14ac:dyDescent="0.25">
      <c r="A18" s="52" t="s">
        <v>94</v>
      </c>
      <c r="B18" s="1" t="s">
        <v>95</v>
      </c>
      <c r="C18" s="53">
        <v>3000</v>
      </c>
      <c r="D18" s="1">
        <v>12433</v>
      </c>
      <c r="E18" s="1" t="s">
        <v>53</v>
      </c>
      <c r="F18" s="1" t="s">
        <v>96</v>
      </c>
      <c r="G18" s="1">
        <v>715</v>
      </c>
    </row>
    <row r="19" spans="1:7" x14ac:dyDescent="0.25">
      <c r="C19" s="54">
        <f>SUM(C3:C18)</f>
        <v>63431.25</v>
      </c>
    </row>
    <row r="22" spans="1:7" x14ac:dyDescent="0.25">
      <c r="C22" s="58">
        <f>C19-C11-C18</f>
        <v>53931.25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MAC-14 </vt:lpstr>
      <vt:lpstr>MCVT-4</vt:lpstr>
      <vt:lpstr>SERVICIOS </vt:lpstr>
      <vt:lpstr>REMANENTE AGOSTO </vt:lpstr>
      <vt:lpstr>AGOSTO </vt:lpstr>
      <vt:lpstr>'REMANENTE AGOSTO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ING..GRACIELA</dc:creator>
  <cp:lastModifiedBy>auxcontable</cp:lastModifiedBy>
  <cp:lastPrinted>2019-07-04T00:25:20Z</cp:lastPrinted>
  <dcterms:created xsi:type="dcterms:W3CDTF">2019-06-26T17:36:04Z</dcterms:created>
  <dcterms:modified xsi:type="dcterms:W3CDTF">2019-09-26T18:07:21Z</dcterms:modified>
</cp:coreProperties>
</file>