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CAJA\MAESTRIAS\ESTADOS DE CTA\EDO DE CTA 2023\"/>
    </mc:Choice>
  </mc:AlternateContent>
  <xr:revisionPtr revIDLastSave="0" documentId="13_ncr:1_{A70DA897-1549-4AFA-A4B1-6F97D2F6D916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GTO" sheetId="1" r:id="rId1"/>
    <sheet name="DATOS ALUMNOS" sheetId="2" r:id="rId2"/>
    <sheet name="ANALISIS  (2)" sheetId="3" r:id="rId3"/>
  </sheets>
  <definedNames>
    <definedName name="_xlnm._FilterDatabase" localSheetId="0" hidden="1">GTO!$A$1:$S$53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3" l="1"/>
  <c r="N13" i="3"/>
  <c r="N12" i="3"/>
  <c r="N11" i="3"/>
  <c r="N10" i="3"/>
  <c r="N19" i="3"/>
  <c r="N18" i="3"/>
  <c r="N17" i="3"/>
  <c r="N16" i="3"/>
  <c r="N15" i="3"/>
  <c r="N14" i="3"/>
  <c r="N9" i="3"/>
  <c r="N8" i="3"/>
  <c r="C323" i="3"/>
  <c r="C324" i="3" s="1"/>
  <c r="C325" i="3" s="1"/>
  <c r="C320" i="3"/>
  <c r="N20" i="3" l="1"/>
  <c r="L28" i="3"/>
  <c r="L29" i="3" s="1"/>
  <c r="C326" i="3"/>
  <c r="C327" i="3" s="1"/>
  <c r="C287" i="3" l="1"/>
  <c r="C288" i="3" s="1"/>
  <c r="C289" i="3" s="1"/>
  <c r="C284" i="3"/>
  <c r="C252" i="3"/>
  <c r="C253" i="3" s="1"/>
  <c r="C254" i="3" s="1"/>
  <c r="C249" i="3"/>
  <c r="C290" i="3" l="1"/>
  <c r="C291" i="3" s="1"/>
  <c r="C255" i="3"/>
  <c r="C256" i="3" s="1"/>
  <c r="C217" i="3" l="1"/>
  <c r="C216" i="3" l="1"/>
  <c r="C218" i="3" s="1"/>
  <c r="C213" i="3"/>
  <c r="C219" i="3" l="1"/>
  <c r="C220" i="3" s="1"/>
  <c r="G73" i="2"/>
  <c r="I139" i="2" l="1"/>
  <c r="C179" i="3" l="1"/>
  <c r="C180" i="3" s="1"/>
  <c r="C148" i="3"/>
  <c r="C149" i="3" s="1"/>
  <c r="C117" i="3"/>
  <c r="C118" i="3" s="1"/>
  <c r="C87" i="3"/>
  <c r="C86" i="3"/>
  <c r="C55" i="3"/>
  <c r="C56" i="3" s="1"/>
  <c r="C25" i="3"/>
  <c r="C24" i="3"/>
  <c r="H58" i="1"/>
  <c r="G130" i="2"/>
  <c r="G119" i="2" l="1"/>
  <c r="G40" i="2"/>
  <c r="G28" i="2" l="1"/>
  <c r="G18" i="2"/>
  <c r="G100" i="2" l="1"/>
  <c r="G93" i="2"/>
  <c r="G87" i="2"/>
  <c r="G80" i="2"/>
  <c r="G64" i="2"/>
  <c r="G56" i="2"/>
  <c r="C181" i="3" l="1"/>
  <c r="C176" i="3"/>
  <c r="C145" i="3"/>
  <c r="C119" i="3"/>
  <c r="C114" i="3"/>
  <c r="C88" i="3"/>
  <c r="C83" i="3"/>
  <c r="C57" i="3"/>
  <c r="C52" i="3"/>
  <c r="C26" i="3"/>
  <c r="C21" i="3"/>
  <c r="G139" i="2"/>
  <c r="C58" i="3" l="1"/>
  <c r="C59" i="3" s="1"/>
  <c r="C120" i="3"/>
  <c r="C121" i="3" s="1"/>
  <c r="C27" i="3"/>
  <c r="C28" i="3" s="1"/>
  <c r="C89" i="3"/>
  <c r="C90" i="3" s="1"/>
  <c r="C150" i="3"/>
  <c r="C182" i="3"/>
  <c r="C183" i="3" s="1"/>
  <c r="C151" i="3" l="1"/>
  <c r="C152" i="3" s="1"/>
  <c r="H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<sst xmlns="http://schemas.openxmlformats.org/spreadsheetml/2006/main" count="1835" uniqueCount="478">
  <si>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</si>
  <si>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</si>
  <si>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</si>
  <si>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</si>
  <si>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</si>
  <si>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</si>
  <si>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</si>
  <si>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</si>
  <si>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</si>
  <si>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</si>
  <si>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</si>
  <si>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</si>
  <si>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</si>
  <si>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</si>
  <si>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</si>
  <si>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</si>
  <si>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0384000023090120230901000000000043240084085900784715366506000003819233GTO                       0000230901MCVT septiembre           </t>
  </si>
  <si>
    <t>03</t>
  </si>
  <si>
    <t>84</t>
  </si>
  <si>
    <t>0000230901</t>
  </si>
  <si>
    <t>20230901</t>
  </si>
  <si>
    <t>00000000004324</t>
  </si>
  <si>
    <t>00</t>
  </si>
  <si>
    <t>0859</t>
  </si>
  <si>
    <t>0078</t>
  </si>
  <si>
    <t>471536</t>
  </si>
  <si>
    <t>6506000003819233</t>
  </si>
  <si>
    <t xml:space="preserve">GTO                       </t>
  </si>
  <si>
    <t xml:space="preserve">MCVT septiembre        </t>
  </si>
  <si>
    <t xml:space="preserve">0384000001092320230901000000000086500084051900713211826506000003819233GTO                       0000010923HUMBERTO VICTOR SARABIA   </t>
  </si>
  <si>
    <t>0000010923</t>
  </si>
  <si>
    <t>00000000008650</t>
  </si>
  <si>
    <t>0519</t>
  </si>
  <si>
    <t>0071</t>
  </si>
  <si>
    <t>321182</t>
  </si>
  <si>
    <t>HUMBERTO VICTOR SARABIA</t>
  </si>
  <si>
    <t xml:space="preserve">0384000001092320230901000000000010000084051900713333866506000003819233GTO                       0000010923HUMBERTO VICTOR SARABIA   </t>
  </si>
  <si>
    <t>00000000001000</t>
  </si>
  <si>
    <t>333386</t>
  </si>
  <si>
    <t xml:space="preserve">0384000000000020230904000000000039480084464400030039226506000003819233GTO                       0000000000DEPOSITO EFECTIVO         </t>
  </si>
  <si>
    <t>0000000000</t>
  </si>
  <si>
    <t>20230904</t>
  </si>
  <si>
    <t>00000000003948</t>
  </si>
  <si>
    <t>4644</t>
  </si>
  <si>
    <t>0003</t>
  </si>
  <si>
    <t>003922</t>
  </si>
  <si>
    <t xml:space="preserve">DEPOSITO EFECTIVO      </t>
  </si>
  <si>
    <t xml:space="preserve">0384000000000020230905000000000038800084700300872090976506000003819233GTO                       0000000000DEPOSITO EFECTIVO         </t>
  </si>
  <si>
    <t>20230905</t>
  </si>
  <si>
    <t>00000000003880</t>
  </si>
  <si>
    <t>7003</t>
  </si>
  <si>
    <t>0087</t>
  </si>
  <si>
    <t>209097</t>
  </si>
  <si>
    <t xml:space="preserve">0384000000000020230905000000000032000084029000030384086506000003819233GTO                       0000000000DEPOSITO EFECTIVO         </t>
  </si>
  <si>
    <t>00000000003200</t>
  </si>
  <si>
    <t>0290</t>
  </si>
  <si>
    <t>038408</t>
  </si>
  <si>
    <t xml:space="preserve">0384000000000020230905000000000036860084700300872129046506000003819233GTO                       0000000000DEPOSITO EFECTIVO         </t>
  </si>
  <si>
    <t>00000000003686</t>
  </si>
  <si>
    <t>212904</t>
  </si>
  <si>
    <t xml:space="preserve">0384000403212720230905000000000036472084085900788065626506000003819233GTO                       0004032127MENSUALIDAD MIGUEL ANGE   </t>
  </si>
  <si>
    <t>0004032127</t>
  </si>
  <si>
    <t>00000000003647</t>
  </si>
  <si>
    <t>20</t>
  </si>
  <si>
    <t>806562</t>
  </si>
  <si>
    <t>MENSUALIDAD MIGUEL ANGE</t>
  </si>
  <si>
    <t xml:space="preserve">0384000459401320230905000000000007760084085900788400976506000003819233GTO                       0004594013MENSUALIDAD MAESTRIA IN   </t>
  </si>
  <si>
    <t>0004594013</t>
  </si>
  <si>
    <t>00000000000776</t>
  </si>
  <si>
    <t>840097</t>
  </si>
  <si>
    <t>MENSUALIDAD MAESTRIA IN</t>
  </si>
  <si>
    <t xml:space="preserve">0384000050923020230906000000000057340084085900780145066506000003819233GTO                       0000509230Isabel septiembre 2023    </t>
  </si>
  <si>
    <t>0000509230</t>
  </si>
  <si>
    <t>20230906</t>
  </si>
  <si>
    <t>00000000005734</t>
  </si>
  <si>
    <t>014506</t>
  </si>
  <si>
    <t xml:space="preserve">Isabel septiembre 2023 </t>
  </si>
  <si>
    <t xml:space="preserve">0384000050923020230906000000000057340084085900780148846506000003819233GTO                       0000509230Joel septiembre 2023      </t>
  </si>
  <si>
    <t>014884</t>
  </si>
  <si>
    <t xml:space="preserve">Joel septiembre 2023   </t>
  </si>
  <si>
    <t xml:space="preserve">0384000000000020230906000000000080000084700300872259666506000003819233GTO                       0000000000DEPOSITO EFECTIVO         </t>
  </si>
  <si>
    <t>00000000008000</t>
  </si>
  <si>
    <t>225966</t>
  </si>
  <si>
    <t xml:space="preserve">0384000252807020230906000000000025880084085900786757996506000003819233GTO                       0002528070SEP- VALUACION ARQ. J G   </t>
  </si>
  <si>
    <t>0002528070</t>
  </si>
  <si>
    <t>00000000002588</t>
  </si>
  <si>
    <t>675799</t>
  </si>
  <si>
    <t>SEP- VALUACION ARQ. J G</t>
  </si>
  <si>
    <t xml:space="preserve">0384000060923020230907000000000002820084085900780024396506000003819233GTO                       0000609230Complemento pago Isabel   </t>
  </si>
  <si>
    <t>0000609230</t>
  </si>
  <si>
    <t>20230907</t>
  </si>
  <si>
    <t>00000000000282</t>
  </si>
  <si>
    <t>002439</t>
  </si>
  <si>
    <t>Complemento pago Isabel</t>
  </si>
  <si>
    <t xml:space="preserve">0384000060923020230907000000000002820084085900780032286506000003819233GTO                       0000609230Complemento Joel Najera   </t>
  </si>
  <si>
    <t>003228</t>
  </si>
  <si>
    <t>Complemento Joel Najera</t>
  </si>
  <si>
    <t xml:space="preserve">0384000070923020230907000000000054520084085900780343806506000003819233GTO                       0000709230mensualidad septiembre    </t>
  </si>
  <si>
    <t>0000709230</t>
  </si>
  <si>
    <t>00000000005452</t>
  </si>
  <si>
    <t>034380</t>
  </si>
  <si>
    <t xml:space="preserve">mensualidad septiembre </t>
  </si>
  <si>
    <t xml:space="preserve">0384000819233120230907000000000006840084085900780967366506000003819233GTO                       0008192331Luis Antonio Cuellar He   </t>
  </si>
  <si>
    <t>0008192331</t>
  </si>
  <si>
    <t>00000000000684</t>
  </si>
  <si>
    <t>096736</t>
  </si>
  <si>
    <t>Luis Antonio Cuellar He</t>
  </si>
  <si>
    <t xml:space="preserve">0384000819233120230907000000000038760084085900780967476506000003819233GTO                       0008192331Luis Antonio Cuellar He   </t>
  </si>
  <si>
    <t>00000000003876</t>
  </si>
  <si>
    <t>096747</t>
  </si>
  <si>
    <t xml:space="preserve">0384000000100020230907000000000010000084085900781255826506000003819233GTO                       0000001000CERTIFICADO DE ESTUDIOS   </t>
  </si>
  <si>
    <t>0000001000</t>
  </si>
  <si>
    <t>125582</t>
  </si>
  <si>
    <t>CERTIFICADO DE ESTUDIOS</t>
  </si>
  <si>
    <t xml:space="preserve">0384000008092320230908000000000010000084085900785102496506000003819233GTO                       0000080923Certificado Samantha Ur   </t>
  </si>
  <si>
    <t>0000080923</t>
  </si>
  <si>
    <t>20230908</t>
  </si>
  <si>
    <t>510249</t>
  </si>
  <si>
    <t>Certificado Samantha Ur</t>
  </si>
  <si>
    <t xml:space="preserve">0384000000000120230911000000000042000084051900629072606506000003819233GTO                       0000000001JORGE PEREZ GUERRERO      </t>
  </si>
  <si>
    <t>0000000001</t>
  </si>
  <si>
    <t>20230911</t>
  </si>
  <si>
    <t>00000000004200</t>
  </si>
  <si>
    <t>0062</t>
  </si>
  <si>
    <t>907260</t>
  </si>
  <si>
    <t xml:space="preserve">JORGE PEREZ GUERRERO   </t>
  </si>
  <si>
    <t xml:space="preserve">0384000000000020230911000000000057340084047500010421366506000003819233GTO                       0000000000DEPOSITO EFECTIVO         </t>
  </si>
  <si>
    <t>0475</t>
  </si>
  <si>
    <t>0001</t>
  </si>
  <si>
    <t>042136</t>
  </si>
  <si>
    <t xml:space="preserve">0384000000000120230911000000000003000084051900620435146506000003819233GTO                       0000000001JORGE PEREZ GUERRERO      </t>
  </si>
  <si>
    <t>00000000000300</t>
  </si>
  <si>
    <t>043514</t>
  </si>
  <si>
    <t xml:space="preserve">0384000023091120230911000000000019000084085900780712116506000003819233GTO                       0000230911maestria                  </t>
  </si>
  <si>
    <t>0000230911</t>
  </si>
  <si>
    <t>00000000001900</t>
  </si>
  <si>
    <t>071211</t>
  </si>
  <si>
    <t xml:space="preserve">maestria               </t>
  </si>
  <si>
    <t xml:space="preserve">0384000023091120230911000000000019000084085900780747686506000003819233GTO                       0000230911maestria                  </t>
  </si>
  <si>
    <t>074768</t>
  </si>
  <si>
    <t xml:space="preserve">0384000120923020230912000000000038800084085900728684426506000003819233GTO                       0001209230Pago Gto Francisco Javi   </t>
  </si>
  <si>
    <t>0001209230</t>
  </si>
  <si>
    <t>20230912</t>
  </si>
  <si>
    <t>0072</t>
  </si>
  <si>
    <t>868442</t>
  </si>
  <si>
    <t>Pago Gto Francisco Javi</t>
  </si>
  <si>
    <t xml:space="preserve">0384000000000020230913000000000006660084056100010047126506000003819233GTO                       0000000000DEPOSITO EFECTIVO         </t>
  </si>
  <si>
    <t>20230913</t>
  </si>
  <si>
    <t>00000000000666</t>
  </si>
  <si>
    <t>0561</t>
  </si>
  <si>
    <t>004712</t>
  </si>
  <si>
    <t xml:space="preserve">0384000000000020230914000000000032000084911300010206886506000003819233GTO                       0000000000ABRAHAM VILLANUEVA        </t>
  </si>
  <si>
    <t>9113</t>
  </si>
  <si>
    <t>020688</t>
  </si>
  <si>
    <t xml:space="preserve">ABRAHAM VILLANUEVA     </t>
  </si>
  <si>
    <t xml:space="preserve">0384000000650620230915000000000038800084700300873532646506000003819233GTO                       0000006506DEPOSITO DE               </t>
  </si>
  <si>
    <t>0000006506</t>
  </si>
  <si>
    <t>20230915</t>
  </si>
  <si>
    <t>353264</t>
  </si>
  <si>
    <t xml:space="preserve">DEPOSITO DE            </t>
  </si>
  <si>
    <t xml:space="preserve">0384000023091520230915000000000038800084085900786141356506000003819233GTO                       0000230915Maestria Septiembre       </t>
  </si>
  <si>
    <t>0000230915</t>
  </si>
  <si>
    <t>614135</t>
  </si>
  <si>
    <t xml:space="preserve">Maestria Septiembre    </t>
  </si>
  <si>
    <t xml:space="preserve">0384000000000020230915000000000032000084700300873567206506000003819233GTO                       0000000000DEPOSITO EFECTIVO         </t>
  </si>
  <si>
    <t>356720</t>
  </si>
  <si>
    <t xml:space="preserve">0384000150923020230915000000000061000084085900784083866506000003819233GTO                       0001509230maestria sept             </t>
  </si>
  <si>
    <t>0001509230</t>
  </si>
  <si>
    <t>00000000006100</t>
  </si>
  <si>
    <t>408386</t>
  </si>
  <si>
    <t xml:space="preserve">maestria sept          </t>
  </si>
  <si>
    <t xml:space="preserve">0384000180923120230918000000000040300084085900787492706506000003819233GTO                       0001809231MGP colegiatura septiem   </t>
  </si>
  <si>
    <t>0001809231</t>
  </si>
  <si>
    <t>20230918</t>
  </si>
  <si>
    <t>00000000004030</t>
  </si>
  <si>
    <t>749270</t>
  </si>
  <si>
    <t>MGP colegiatura septiem</t>
  </si>
  <si>
    <t xml:space="preserve">0384000023091820230918000000000032000084085900724210356506000003819233GTO                       0000230918Inscripcion Dana Jossel   </t>
  </si>
  <si>
    <t>0000230918</t>
  </si>
  <si>
    <t>421035</t>
  </si>
  <si>
    <t>Inscripcion Dana Jossel</t>
  </si>
  <si>
    <t xml:space="preserve">0384000023092020230920000000000030000084085900780742846506000003819233GTO                       0000230920Jorge Cordero             </t>
  </si>
  <si>
    <t>0000230920</t>
  </si>
  <si>
    <t>20230920</t>
  </si>
  <si>
    <t>00000000003000</t>
  </si>
  <si>
    <t>074284</t>
  </si>
  <si>
    <t xml:space="preserve">Jorge Cordero          </t>
  </si>
  <si>
    <t xml:space="preserve">0384000000000120230920000000000061000084085900783912876506000003819233GTO                       0000000001JOSE EDUARDO FELIPE DEL   </t>
  </si>
  <si>
    <t>391287</t>
  </si>
  <si>
    <t>JOSE EDUARDO FELIPE DEL</t>
  </si>
  <si>
    <t xml:space="preserve">0384000431253520230920000000000159000084085900784394286506000003819233GTO                       0004312535PAGO DE INSCRIPCION Y M   </t>
  </si>
  <si>
    <t>0004312535</t>
  </si>
  <si>
    <t>00000000015900</t>
  </si>
  <si>
    <t>439428</t>
  </si>
  <si>
    <t>PAGO DE INSCRIPCION Y M</t>
  </si>
  <si>
    <t xml:space="preserve">0384000023092020230920000000000042000084085900786471616506000003819233GTO                       0000230920Pago mensualidad Sep 20   </t>
  </si>
  <si>
    <t>647161</t>
  </si>
  <si>
    <t>Pago mensualidad Sep 20</t>
  </si>
  <si>
    <t xml:space="preserve">0384000023092120230921000000000042000084085900784612346506000003819233GTO                       0000230921Dana Josseline Gomez Sa   </t>
  </si>
  <si>
    <t>0000230921</t>
  </si>
  <si>
    <t>20230921</t>
  </si>
  <si>
    <t>461234</t>
  </si>
  <si>
    <t>Dana Josseline Gomez Sa</t>
  </si>
  <si>
    <t xml:space="preserve">0384000021092320230921000000000045000084085900787180226506000003819233GTO                       0000210923DEPOSITO SEPTIEMBRE 202   </t>
  </si>
  <si>
    <t>0000210923</t>
  </si>
  <si>
    <t>00000000004500</t>
  </si>
  <si>
    <t>718022</t>
  </si>
  <si>
    <t>DEPOSITO SEPTIEMBRE 202</t>
  </si>
  <si>
    <t xml:space="preserve">0384000000000020230921000000000042000084700300874403416506000003819233GTO                       0000000000DEPOSITO EFECTIVO         </t>
  </si>
  <si>
    <t>440341</t>
  </si>
  <si>
    <t xml:space="preserve">0384000000000020230922000000000010000084032700060569056506000003819233GTO                       0000000000DEPOSITO DE               </t>
  </si>
  <si>
    <t>20230922</t>
  </si>
  <si>
    <t>0327</t>
  </si>
  <si>
    <t>0006</t>
  </si>
  <si>
    <t>056905</t>
  </si>
  <si>
    <t xml:space="preserve">0384000000000020230922000000000093000084057000010876276506000003819233GTO                       0000000000DEPOSITO EFECTIVO         </t>
  </si>
  <si>
    <t>00000000009300</t>
  </si>
  <si>
    <t>0570</t>
  </si>
  <si>
    <t>087627</t>
  </si>
  <si>
    <t xml:space="preserve">0384000260923020230926000000000003000084085900786330926506000003819233GTO                       0002609230complemento SEP           </t>
  </si>
  <si>
    <t>0002609230</t>
  </si>
  <si>
    <t>20230926</t>
  </si>
  <si>
    <t>633092</t>
  </si>
  <si>
    <t xml:space="preserve">complemento SEP        </t>
  </si>
  <si>
    <t xml:space="preserve">0384000027092320230927000000000042000084085900783064226506000003819233GTO                       0000270923PAGO DE SEMESTRE          </t>
  </si>
  <si>
    <t>0000270923</t>
  </si>
  <si>
    <t>20230927</t>
  </si>
  <si>
    <t>306422</t>
  </si>
  <si>
    <t xml:space="preserve">PAGO DE SEMESTRE       </t>
  </si>
  <si>
    <t xml:space="preserve">0384000444097020230928000000000047700084085900782454986506000003819233GTO                       0004440970mes julio                 </t>
  </si>
  <si>
    <t>0004440970</t>
  </si>
  <si>
    <t>20230928</t>
  </si>
  <si>
    <t>00000000004770</t>
  </si>
  <si>
    <t>245498</t>
  </si>
  <si>
    <t xml:space="preserve">mes julio              </t>
  </si>
  <si>
    <t xml:space="preserve">0384000458440920230928000000000045600084085900782557346506000003819233GTO                       0004584409mes agosto                </t>
  </si>
  <si>
    <t>0004584409</t>
  </si>
  <si>
    <t>00000000004560</t>
  </si>
  <si>
    <t>255734</t>
  </si>
  <si>
    <t xml:space="preserve">mes agosto             </t>
  </si>
  <si>
    <t xml:space="preserve">0384000172609320230928000000000046500084085900782592366506000003819233GTO                       0001726093mes septiembre            </t>
  </si>
  <si>
    <t>0001726093</t>
  </si>
  <si>
    <t>00000000004650</t>
  </si>
  <si>
    <t>259236</t>
  </si>
  <si>
    <t xml:space="preserve">mes septiembre         </t>
  </si>
  <si>
    <t xml:space="preserve">0384000000000020230929000000000061000084700300875339656506000003819233GTO                       0000000000DEPOSITO EFECTIVO         </t>
  </si>
  <si>
    <t>20230929</t>
  </si>
  <si>
    <t>533965</t>
  </si>
  <si>
    <t xml:space="preserve">0384000246575120230929000000000032000084085900787733306506000003819233GTO                       0002465751Inscripcion               </t>
  </si>
  <si>
    <t>0002465751</t>
  </si>
  <si>
    <t>773330</t>
  </si>
  <si>
    <t xml:space="preserve">Inscripcion            </t>
  </si>
  <si>
    <t xml:space="preserve">0384000023092920230929000000000061000084085900783570446506000003819233GTO                       0000230929Mensualidad Maestria Ge   </t>
  </si>
  <si>
    <t>0000230929</t>
  </si>
  <si>
    <t>357044</t>
  </si>
  <si>
    <t>Mensualidad Maestria Ge</t>
  </si>
  <si>
    <t>MAESTRIA</t>
  </si>
  <si>
    <t>MENSUALIDAD</t>
  </si>
  <si>
    <t>NOMBRE</t>
  </si>
  <si>
    <t>MVIBN-9</t>
  </si>
  <si>
    <t>INSCRIPCION</t>
  </si>
  <si>
    <t>VICTOR MANUEL HONORATO ANOTA</t>
  </si>
  <si>
    <t xml:space="preserve">INSCRIPCION </t>
  </si>
  <si>
    <t>ANDREA MONTSERRAT FLORES JUAREZ</t>
  </si>
  <si>
    <t xml:space="preserve">DANA JOSSELINE GOMEZ SALINAS </t>
  </si>
  <si>
    <t>MDCCF</t>
  </si>
  <si>
    <t xml:space="preserve">JORGE IGNACIO CORDERO DURAN </t>
  </si>
  <si>
    <t xml:space="preserve">ARMANDO LOZANO ARENAS </t>
  </si>
  <si>
    <t xml:space="preserve">JUAN DANIEL HIDALGO SILVA </t>
  </si>
  <si>
    <t xml:space="preserve">KEVIN ALBOR RODRIGUEZ , </t>
  </si>
  <si>
    <t>MGP-11</t>
  </si>
  <si>
    <t xml:space="preserve">BERENICE GUTIERREZ DURAN </t>
  </si>
  <si>
    <t>MVIBN-8</t>
  </si>
  <si>
    <t xml:space="preserve">JOSE GUSTABO RAMIREZ ALMAGUER </t>
  </si>
  <si>
    <t xml:space="preserve">GERARDO GAMA CERVANTES </t>
  </si>
  <si>
    <t xml:space="preserve">ANDREA ALDACO PAREDEZ </t>
  </si>
  <si>
    <t xml:space="preserve">ALEJANDRA KARINA NARVAEZ VALERIO </t>
  </si>
  <si>
    <t>MCVT-5</t>
  </si>
  <si>
    <t xml:space="preserve">MIGUEL ANGEL CARDONA MENDEZ </t>
  </si>
  <si>
    <t xml:space="preserve">RODOLFO RAMIREZ FRANCO </t>
  </si>
  <si>
    <t>MCVT-6</t>
  </si>
  <si>
    <t>ERIKA DUEÑEZ SILVESTRE</t>
  </si>
  <si>
    <t xml:space="preserve">JOSE LUIS HERNANDEZ GARCIA </t>
  </si>
  <si>
    <t>CLAUDIA VERONICA MARTINEZ MONJARAS</t>
  </si>
  <si>
    <t xml:space="preserve">JAVIER IBOIRRA ALDANA </t>
  </si>
  <si>
    <t>PABLO BARRERA SOTO</t>
  </si>
  <si>
    <t xml:space="preserve">MARIO OLVERA ARELLANO </t>
  </si>
  <si>
    <t>MGP-9</t>
  </si>
  <si>
    <t>CARLOS ALBERTO ORTIZ DIERDORF</t>
  </si>
  <si>
    <t xml:space="preserve">CESAR CHARLES LOPEZ </t>
  </si>
  <si>
    <t>MAC-17</t>
  </si>
  <si>
    <t>ISABEL ALEJANDRA MEJIA WITRAGO</t>
  </si>
  <si>
    <t xml:space="preserve">LUIS FERNANDO TORRES RODRIGUEZ </t>
  </si>
  <si>
    <t xml:space="preserve">FRANCISCO GARCIA PEREZ </t>
  </si>
  <si>
    <t xml:space="preserve">JOEL RAYMUNDO NAJERA GUZMAN </t>
  </si>
  <si>
    <t>MVIBN-7</t>
  </si>
  <si>
    <t xml:space="preserve">LAURA YOLANDA SANCHES ROMO </t>
  </si>
  <si>
    <t>MAC-16</t>
  </si>
  <si>
    <t xml:space="preserve">OSCAR ZARAUZA JAINE </t>
  </si>
  <si>
    <t>CERTIFICADO</t>
  </si>
  <si>
    <t xml:space="preserve">LUIS ANTONIO CUELLAR HERNANDEZ </t>
  </si>
  <si>
    <t xml:space="preserve">TITULACION </t>
  </si>
  <si>
    <t>HUMBERTO VICTOR SARABIA LANDEROS</t>
  </si>
  <si>
    <t xml:space="preserve">SEPTIEMBRE </t>
  </si>
  <si>
    <t>SEPTIEMBRE</t>
  </si>
  <si>
    <t>SEMESTRE</t>
  </si>
  <si>
    <t>INSTITUTO TECNOLÓGICO DE LA CONSTRUCCIÓN</t>
  </si>
  <si>
    <t>FECHA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</si>
  <si>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</si>
  <si>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</si>
  <si>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</si>
  <si>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</si>
  <si>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</si>
  <si>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</si>
  <si>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% BECA</t>
  </si>
  <si>
    <t>PAGO</t>
  </si>
  <si>
    <t>ADEUDO</t>
  </si>
  <si>
    <t>TOTAL</t>
  </si>
  <si>
    <t>MVIB-8</t>
  </si>
  <si>
    <t xml:space="preserve">MCVT-5 </t>
  </si>
  <si>
    <t xml:space="preserve">SEMESTRE </t>
  </si>
  <si>
    <t xml:space="preserve">MGP-9 </t>
  </si>
  <si>
    <t>MGP-10</t>
  </si>
  <si>
    <t xml:space="preserve">MAESTRIA </t>
  </si>
  <si>
    <t xml:space="preserve">TRAMITE </t>
  </si>
  <si>
    <t xml:space="preserve">SERVICIOS ITC </t>
  </si>
  <si>
    <t xml:space="preserve">% DELEGACIÓN GTO </t>
  </si>
  <si>
    <t xml:space="preserve">TOTAL </t>
  </si>
  <si>
    <t>ANALISIS MCVT-5 OCTUBRE 2022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</si>
  <si>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</si>
  <si>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</si>
  <si>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</si>
  <si>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</si>
  <si>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</si>
  <si>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</si>
  <si>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</si>
  <si>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</si>
  <si>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</si>
  <si>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</si>
  <si>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 xml:space="preserve">Diseño geometrico de vias terrestres </t>
  </si>
  <si>
    <t>23 SEPT- 15 OCTUBRE</t>
  </si>
  <si>
    <t xml:space="preserve">RESUMEN DE MAESTRIAS </t>
  </si>
  <si>
    <t>VINCULADO</t>
  </si>
  <si>
    <t xml:space="preserve"> 02/15</t>
  </si>
  <si>
    <t>Ingeniería de tránsito</t>
  </si>
  <si>
    <t>21 OCTUBRE- 12 NOVIEMBRE</t>
  </si>
  <si>
    <t>PROGRAMA</t>
  </si>
  <si>
    <t>ASIGNATURA</t>
  </si>
  <si>
    <t>MONTO</t>
  </si>
  <si>
    <t xml:space="preserve"> 03/15</t>
  </si>
  <si>
    <t>Geotecnia I</t>
  </si>
  <si>
    <t>18 NOVIEMBRE- 10 DICIEMBRE</t>
  </si>
  <si>
    <t xml:space="preserve"> 04/05</t>
  </si>
  <si>
    <t>Hidrologia de vias terrestres</t>
  </si>
  <si>
    <t>13 ENERO- 04 FEBRERO</t>
  </si>
  <si>
    <t xml:space="preserve"> 05/15</t>
  </si>
  <si>
    <t>planeacion de infraestructura de vias terrestres</t>
  </si>
  <si>
    <t>10 FEBRERO- 04 MARZO</t>
  </si>
  <si>
    <t>2do</t>
  </si>
  <si>
    <t xml:space="preserve"> 06/15</t>
  </si>
  <si>
    <t>tecnicas de investigacion aplicadas a vias terrestres</t>
  </si>
  <si>
    <t>10 MARZO- 01 ABRIL</t>
  </si>
  <si>
    <t xml:space="preserve"> 07/15</t>
  </si>
  <si>
    <t xml:space="preserve">Diseño y Construcción de diseños asfaltico </t>
  </si>
  <si>
    <t xml:space="preserve">21 ABRIL -13 MAYO </t>
  </si>
  <si>
    <t xml:space="preserve">MAC-17 </t>
  </si>
  <si>
    <t xml:space="preserve"> 08/15</t>
  </si>
  <si>
    <t>Normatividad y calidad en vías terrestres</t>
  </si>
  <si>
    <t xml:space="preserve">19 MAYO -10 JUNIO </t>
  </si>
  <si>
    <t xml:space="preserve"> 09/15</t>
  </si>
  <si>
    <t>geotecnia ii</t>
  </si>
  <si>
    <t xml:space="preserve">16 JUNIO -08 JULIO </t>
  </si>
  <si>
    <t>3ro</t>
  </si>
  <si>
    <t xml:space="preserve"> 10/15</t>
  </si>
  <si>
    <t xml:space="preserve">Diseño y construccion de pavimentos de concreto hidraulIco </t>
  </si>
  <si>
    <t xml:space="preserve">14 JULIO- 05 AGOSTO </t>
  </si>
  <si>
    <t>EN CONCILIACIÓN</t>
  </si>
  <si>
    <t xml:space="preserve"> 11/15</t>
  </si>
  <si>
    <t xml:space="preserve">Analisis de puentes y  tuneles </t>
  </si>
  <si>
    <t xml:space="preserve">18 AGOSTO-09 SEPTIEMBRE </t>
  </si>
  <si>
    <t xml:space="preserve">INSCRIPCIONES </t>
  </si>
  <si>
    <t xml:space="preserve"> 12/15</t>
  </si>
  <si>
    <t>TITULACION</t>
  </si>
  <si>
    <t xml:space="preserve"> 13/15</t>
  </si>
  <si>
    <t xml:space="preserve">TOTAL A PAGAR </t>
  </si>
  <si>
    <t xml:space="preserve"> 14/15</t>
  </si>
  <si>
    <t xml:space="preserve"> 15/15</t>
  </si>
  <si>
    <t xml:space="preserve">FACTURA </t>
  </si>
  <si>
    <t>SUB</t>
  </si>
  <si>
    <t xml:space="preserve">IVA </t>
  </si>
  <si>
    <t>REMANENTE NETO</t>
  </si>
  <si>
    <t>SUBTOTAL</t>
  </si>
  <si>
    <t xml:space="preserve">MAS IVA  </t>
  </si>
  <si>
    <t xml:space="preserve">IMPORTE A FACTURAR </t>
  </si>
  <si>
    <t>ANALISIS MGP-9 OCTUBRE 2022</t>
  </si>
  <si>
    <t xml:space="preserve">Planeación  y Control de proyectos </t>
  </si>
  <si>
    <t>Administración de la Gerencia de Proyectos.</t>
  </si>
  <si>
    <t>Ingeniería Ambiental y sustentabilidad</t>
  </si>
  <si>
    <t>ing de costos en los proyectos</t>
  </si>
  <si>
    <t xml:space="preserve">aplicaciones informaticas </t>
  </si>
  <si>
    <t xml:space="preserve">evaluacion economica y financiera del proyecto </t>
  </si>
  <si>
    <t xml:space="preserve">Gestion de personal y competerncias </t>
  </si>
  <si>
    <t xml:space="preserve">Programacion en paquete informatico en hojas de calculo </t>
  </si>
  <si>
    <t xml:space="preserve">Gestion de proyectos para eliminar desperdicios </t>
  </si>
  <si>
    <t xml:space="preserve">Modelado de informacion </t>
  </si>
  <si>
    <t xml:space="preserve">Modelos financieros en gerencia de proyectos </t>
  </si>
  <si>
    <t>ANALISIS MAC-17MARZO 2023</t>
  </si>
  <si>
    <t>Ssustentabilidad en la industria de la construcción</t>
  </si>
  <si>
    <t xml:space="preserve">Admon de empresas de la construccion </t>
  </si>
  <si>
    <t>Planeación y control de proyectos</t>
  </si>
  <si>
    <t xml:space="preserve">ing de costos </t>
  </si>
  <si>
    <t xml:space="preserve">Planeacion y programacion </t>
  </si>
  <si>
    <t xml:space="preserve">Planeacion patrimonial </t>
  </si>
  <si>
    <t>ANALISIS  MVIBN-8 MARZO 2023</t>
  </si>
  <si>
    <t xml:space="preserve">Introducción a la evalucación </t>
  </si>
  <si>
    <t xml:space="preserve">Costos de construccion en la valuación </t>
  </si>
  <si>
    <t xml:space="preserve">legislacion </t>
  </si>
  <si>
    <t xml:space="preserve">admon financiera y contabilidad </t>
  </si>
  <si>
    <t xml:space="preserve">Valuacion fiscal inmobiliaria </t>
  </si>
  <si>
    <t xml:space="preserve">Valuacion de inmuebles urbanos </t>
  </si>
  <si>
    <t>ANALISIS  MCVT-6 MARZO 2023</t>
  </si>
  <si>
    <t xml:space="preserve">Diseño geoimetrico de vias terrestres </t>
  </si>
  <si>
    <t xml:space="preserve">ing de transito </t>
  </si>
  <si>
    <t xml:space="preserve">hidrologia de vias terrestres </t>
  </si>
  <si>
    <t>Planeacion de la infraestructura de vias terrestres</t>
  </si>
  <si>
    <t xml:space="preserve">Normatividad y calidad de vias terrestres </t>
  </si>
  <si>
    <t xml:space="preserve">ingenieria ambiental </t>
  </si>
  <si>
    <t xml:space="preserve">admon de gerencia de proyectos </t>
  </si>
  <si>
    <t xml:space="preserve">planeacion y control de proyectos </t>
  </si>
  <si>
    <t>ing de costos en la contbilidad</t>
  </si>
  <si>
    <t xml:space="preserve">gestion de persolal y competencias </t>
  </si>
  <si>
    <t xml:space="preserve">Aplicaciones informaticas plataformas de información </t>
  </si>
  <si>
    <t xml:space="preserve">INSCRIPCIONES MAESTRIAS NUEVAS </t>
  </si>
  <si>
    <t>MCVT-7</t>
  </si>
  <si>
    <t xml:space="preserve">MCVT-7 </t>
  </si>
  <si>
    <t>AGOSTO</t>
  </si>
  <si>
    <t>MAC-18</t>
  </si>
  <si>
    <t xml:space="preserve">ABRAHAM ISRAEL VILLANUEVA CASTAÑEDA </t>
  </si>
  <si>
    <t>MARISOL VELAZQUEZ BALDERAS</t>
  </si>
  <si>
    <t>JOSE EDUARDO FELIPE DEL ANGEL</t>
  </si>
  <si>
    <t>NORMA YESENIA LOPEZ LUNA</t>
  </si>
  <si>
    <t>JORGE ALBERTO PEREZ ARELLANO</t>
  </si>
  <si>
    <t>JULIO</t>
  </si>
  <si>
    <t>SAMANTA URREA GUTIERREZ</t>
  </si>
  <si>
    <t xml:space="preserve">KEVIN ALBOR RODRIGUEZ </t>
  </si>
  <si>
    <t>06 DE OCTUBRE DE 2023.</t>
  </si>
  <si>
    <t xml:space="preserve">CARLOS MARIO CALDERON VELAZQUEZ </t>
  </si>
  <si>
    <t>YOLANDA SANCHEZ ROMO</t>
  </si>
  <si>
    <t>53% DIPLOMADO</t>
  </si>
  <si>
    <t xml:space="preserve">DERIAM ANTONIO MENDOZA HERNANDEZ </t>
  </si>
  <si>
    <t xml:space="preserve">CERTIFICADO </t>
  </si>
  <si>
    <t>22 SEPT- 14 OCTUBRE</t>
  </si>
  <si>
    <t>ANALISIS  MGP-10 MARZO 2023</t>
  </si>
  <si>
    <t>20230914</t>
  </si>
  <si>
    <t xml:space="preserve">DANIEL EFREN VERA ARRIAGA </t>
  </si>
  <si>
    <t>ANALISIS  MAC-18 SEPT 2023</t>
  </si>
  <si>
    <t>ANALISIS  MCVT-7 SEPT 2023</t>
  </si>
  <si>
    <t>ANALISIS  MVIBN-9 SEPT 2023</t>
  </si>
  <si>
    <t>ANALISIS  MGP-11 SEPT 2023</t>
  </si>
  <si>
    <t xml:space="preserve">20 OCT-11 NOV </t>
  </si>
  <si>
    <t xml:space="preserve">Ingenieria de costos </t>
  </si>
  <si>
    <t xml:space="preserve">Sustentabilidad en la construccion </t>
  </si>
  <si>
    <t>Paneación, programación y control de proyectos de vias terrestres</t>
  </si>
  <si>
    <t xml:space="preserve">seminario de titulacion </t>
  </si>
  <si>
    <t xml:space="preserve">Logistica y cadena de suministro </t>
  </si>
  <si>
    <t xml:space="preserve">Admón de maquinaria y equipo </t>
  </si>
  <si>
    <t xml:space="preserve">Contabilidad y finanzas </t>
  </si>
  <si>
    <t xml:space="preserve">Mercadotecnia  en la construccion </t>
  </si>
  <si>
    <t xml:space="preserve">Valuacion de bienes nacionales </t>
  </si>
  <si>
    <t xml:space="preserve">Valuacion de maquinaria y equipo </t>
  </si>
  <si>
    <t xml:space="preserve">Tecnicas de investigacion aplicadas a vias terrestes </t>
  </si>
  <si>
    <t>Geotecnia II</t>
  </si>
  <si>
    <t xml:space="preserve">Programacion en paquete informatico de hojas de calculo avanzado </t>
  </si>
  <si>
    <t xml:space="preserve">Hidrologia de vias terrestres </t>
  </si>
  <si>
    <t xml:space="preserve">Admon financiera y conta </t>
  </si>
  <si>
    <t xml:space="preserve">Legislacion y normatividad en la valuacion </t>
  </si>
  <si>
    <t xml:space="preserve">Admon de la gerencia e proyectos </t>
  </si>
  <si>
    <t xml:space="preserve">Ingenieria ambiental y sustentabilidad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</si>
</sst>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2"/>
      <color theme="1"/>
      <name val="Calibri"/>
      <family val="2"/>
      <scheme val="minor"/>
    </font>
    <font>
      <sz val="12"/>
      <name val="Tw Cen MT Condensed"/>
      <family val="2"/>
    </font>
    <font>
      <b/>
      <sz val="14"/>
      <color theme="1"/>
      <name val="Calibri"/>
      <family val="2"/>
      <scheme val="minor"/>
    </font>
    <font>
      <sz val="11"/>
      <color theme="1"/>
      <name val="Tw Cen MT Condensed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0" fontId="14" fillId="0" borderId="0"/>
    <xf numFmtId="0" fontId="4" fillId="0" borderId="0"/>
    <xf numFmtId="0" fontId="4" fillId="0" borderId="0"/>
    <xf numFmtId="0" fontId="5" fillId="0" borderId="0"/>
    <xf numFmtId="44" fontId="4" fillId="0" borderId="0" applyFont="0" applyFill="0" applyBorder="0" applyAlignment="0" applyProtection="0"/>
  </cellStyleXfs>
  <cellXfs count="151">
    <xf numFmtId="0" fontId="0" fillId="0" borderId="0" xfId="0"/>
    <xf numFmtId="49" fontId="6" fillId="2" borderId="1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left"/>
    </xf>
    <xf numFmtId="49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43" fontId="5" fillId="0" borderId="0" xfId="1" applyFont="1" applyFill="1" applyBorder="1"/>
    <xf numFmtId="43" fontId="8" fillId="5" borderId="0" xfId="0" applyNumberFormat="1" applyFont="1" applyFill="1"/>
    <xf numFmtId="0" fontId="0" fillId="0" borderId="0" xfId="0" applyFont="1"/>
    <xf numFmtId="0" fontId="0" fillId="0" borderId="0" xfId="0" applyFont="1" applyFill="1" applyBorder="1"/>
    <xf numFmtId="0" fontId="5" fillId="0" borderId="0" xfId="2" applyAlignment="1">
      <alignment horizontal="center"/>
    </xf>
    <xf numFmtId="0" fontId="5" fillId="0" borderId="0" xfId="2"/>
    <xf numFmtId="0" fontId="10" fillId="0" borderId="0" xfId="2" applyFont="1"/>
    <xf numFmtId="0" fontId="4" fillId="0" borderId="0" xfId="3"/>
    <xf numFmtId="0" fontId="10" fillId="0" borderId="0" xfId="2" applyFont="1" applyAlignment="1">
      <alignment horizontal="right"/>
    </xf>
    <xf numFmtId="14" fontId="10" fillId="0" borderId="0" xfId="2" applyNumberFormat="1" applyFont="1"/>
    <xf numFmtId="0" fontId="11" fillId="0" borderId="0" xfId="2" applyFont="1"/>
    <xf numFmtId="0" fontId="10" fillId="6" borderId="1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/>
    </xf>
    <xf numFmtId="0" fontId="10" fillId="6" borderId="5" xfId="2" applyFont="1" applyFill="1" applyBorder="1" applyAlignment="1">
      <alignment horizontal="center" wrapText="1"/>
    </xf>
    <xf numFmtId="17" fontId="10" fillId="6" borderId="5" xfId="2" applyNumberFormat="1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center" vertical="center"/>
    </xf>
    <xf numFmtId="0" fontId="5" fillId="0" borderId="3" xfId="2" applyBorder="1" applyAlignment="1">
      <alignment horizontal="center"/>
    </xf>
    <xf numFmtId="0" fontId="5" fillId="0" borderId="3" xfId="2" applyBorder="1"/>
    <xf numFmtId="0" fontId="0" fillId="0" borderId="3" xfId="2" applyFont="1" applyBorder="1"/>
    <xf numFmtId="43" fontId="0" fillId="0" borderId="3" xfId="4" applyFont="1" applyBorder="1"/>
    <xf numFmtId="0" fontId="0" fillId="0" borderId="3" xfId="2" applyFont="1" applyBorder="1" applyAlignment="1">
      <alignment horizontal="left"/>
    </xf>
    <xf numFmtId="44" fontId="12" fillId="0" borderId="0" xfId="2" applyNumberFormat="1" applyFont="1"/>
    <xf numFmtId="44" fontId="12" fillId="7" borderId="0" xfId="2" applyNumberFormat="1" applyFont="1" applyFill="1"/>
    <xf numFmtId="43" fontId="0" fillId="0" borderId="0" xfId="4" applyFont="1" applyBorder="1"/>
    <xf numFmtId="49" fontId="5" fillId="0" borderId="0" xfId="2" applyNumberFormat="1"/>
    <xf numFmtId="0" fontId="4" fillId="0" borderId="0" xfId="3" applyAlignment="1">
      <alignment horizontal="center"/>
    </xf>
    <xf numFmtId="0" fontId="8" fillId="0" borderId="0" xfId="2" applyFont="1" applyAlignment="1">
      <alignment horizontal="right"/>
    </xf>
    <xf numFmtId="44" fontId="4" fillId="0" borderId="0" xfId="3" applyNumberFormat="1"/>
    <xf numFmtId="0" fontId="5" fillId="8" borderId="3" xfId="2" applyFill="1" applyBorder="1"/>
    <xf numFmtId="0" fontId="0" fillId="0" borderId="0" xfId="2" applyFont="1"/>
    <xf numFmtId="44" fontId="5" fillId="0" borderId="0" xfId="2" applyNumberFormat="1"/>
    <xf numFmtId="0" fontId="12" fillId="0" borderId="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 wrapText="1"/>
    </xf>
    <xf numFmtId="0" fontId="5" fillId="0" borderId="7" xfId="2" applyBorder="1"/>
    <xf numFmtId="0" fontId="5" fillId="0" borderId="2" xfId="2" applyBorder="1"/>
    <xf numFmtId="0" fontId="10" fillId="0" borderId="0" xfId="3" applyFont="1" applyAlignment="1">
      <alignment horizontal="right"/>
    </xf>
    <xf numFmtId="0" fontId="4" fillId="0" borderId="0" xfId="8"/>
    <xf numFmtId="0" fontId="17" fillId="6" borderId="17" xfId="7" applyFont="1" applyFill="1" applyBorder="1" applyAlignment="1">
      <alignment horizontal="center"/>
    </xf>
    <xf numFmtId="0" fontId="18" fillId="0" borderId="0" xfId="5" applyFont="1" applyAlignment="1">
      <alignment horizontal="center"/>
    </xf>
    <xf numFmtId="4" fontId="10" fillId="0" borderId="18" xfId="9" applyNumberFormat="1" applyFont="1" applyBorder="1" applyAlignment="1">
      <alignment horizontal="center"/>
    </xf>
    <xf numFmtId="0" fontId="10" fillId="0" borderId="18" xfId="7" applyFont="1" applyBorder="1" applyAlignment="1">
      <alignment horizontal="center"/>
    </xf>
    <xf numFmtId="16" fontId="4" fillId="0" borderId="19" xfId="7" applyNumberFormat="1" applyBorder="1" applyAlignment="1">
      <alignment horizontal="center"/>
    </xf>
    <xf numFmtId="0" fontId="18" fillId="9" borderId="3" xfId="7" applyFont="1" applyFill="1" applyBorder="1" applyAlignment="1">
      <alignment horizontal="left"/>
    </xf>
    <xf numFmtId="0" fontId="8" fillId="0" borderId="20" xfId="9" applyFont="1" applyBorder="1"/>
    <xf numFmtId="0" fontId="17" fillId="6" borderId="0" xfId="7" applyFont="1" applyFill="1"/>
    <xf numFmtId="0" fontId="4" fillId="0" borderId="0" xfId="7"/>
    <xf numFmtId="0" fontId="4" fillId="0" borderId="18" xfId="8" applyBorder="1" applyAlignment="1">
      <alignment horizontal="center"/>
    </xf>
    <xf numFmtId="0" fontId="4" fillId="0" borderId="4" xfId="8" applyBorder="1"/>
    <xf numFmtId="0" fontId="4" fillId="0" borderId="4" xfId="8" applyBorder="1" applyAlignment="1">
      <alignment horizontal="center"/>
    </xf>
    <xf numFmtId="16" fontId="4" fillId="0" borderId="25" xfId="7" applyNumberFormat="1" applyBorder="1" applyAlignment="1">
      <alignment horizontal="center"/>
    </xf>
    <xf numFmtId="44" fontId="4" fillId="0" borderId="24" xfId="8" quotePrefix="1" applyNumberFormat="1" applyBorder="1"/>
    <xf numFmtId="0" fontId="10" fillId="0" borderId="22" xfId="7" applyFont="1" applyBorder="1" applyAlignment="1">
      <alignment horizontal="center"/>
    </xf>
    <xf numFmtId="16" fontId="4" fillId="0" borderId="26" xfId="7" applyNumberFormat="1" applyBorder="1" applyAlignment="1">
      <alignment horizontal="center"/>
    </xf>
    <xf numFmtId="0" fontId="18" fillId="10" borderId="3" xfId="7" applyFont="1" applyFill="1" applyBorder="1" applyAlignment="1">
      <alignment horizontal="left"/>
    </xf>
    <xf numFmtId="0" fontId="19" fillId="0" borderId="0" xfId="8" applyFont="1"/>
    <xf numFmtId="0" fontId="4" fillId="0" borderId="27" xfId="8" applyBorder="1"/>
    <xf numFmtId="0" fontId="4" fillId="0" borderId="27" xfId="8" applyBorder="1" applyAlignment="1">
      <alignment horizontal="center"/>
    </xf>
    <xf numFmtId="44" fontId="4" fillId="0" borderId="28" xfId="8" applyNumberFormat="1" applyBorder="1"/>
    <xf numFmtId="44" fontId="4" fillId="0" borderId="29" xfId="8" applyNumberFormat="1" applyBorder="1"/>
    <xf numFmtId="0" fontId="10" fillId="0" borderId="23" xfId="7" applyFont="1" applyBorder="1" applyAlignment="1">
      <alignment horizontal="center"/>
    </xf>
    <xf numFmtId="0" fontId="20" fillId="7" borderId="3" xfId="7" applyFont="1" applyFill="1" applyBorder="1" applyAlignment="1">
      <alignment horizontal="left"/>
    </xf>
    <xf numFmtId="0" fontId="4" fillId="0" borderId="27" xfId="8" applyBorder="1" applyAlignment="1">
      <alignment horizontal="left"/>
    </xf>
    <xf numFmtId="44" fontId="4" fillId="0" borderId="27" xfId="8" applyNumberFormat="1" applyBorder="1" applyAlignment="1">
      <alignment horizontal="center"/>
    </xf>
    <xf numFmtId="44" fontId="0" fillId="6" borderId="10" xfId="10" applyFont="1" applyFill="1" applyBorder="1" applyAlignment="1">
      <alignment horizontal="center"/>
    </xf>
    <xf numFmtId="44" fontId="0" fillId="0" borderId="10" xfId="10" applyFont="1" applyFill="1" applyBorder="1" applyAlignment="1">
      <alignment horizontal="center"/>
    </xf>
    <xf numFmtId="16" fontId="4" fillId="0" borderId="30" xfId="7" applyNumberFormat="1" applyBorder="1" applyAlignment="1">
      <alignment horizontal="center"/>
    </xf>
    <xf numFmtId="0" fontId="10" fillId="0" borderId="27" xfId="8" applyFont="1" applyBorder="1"/>
    <xf numFmtId="0" fontId="19" fillId="0" borderId="0" xfId="8" applyFont="1" applyAlignment="1">
      <alignment horizontal="center"/>
    </xf>
    <xf numFmtId="44" fontId="0" fillId="0" borderId="10" xfId="10" applyFont="1" applyBorder="1" applyAlignment="1">
      <alignment horizontal="center"/>
    </xf>
    <xf numFmtId="0" fontId="22" fillId="0" borderId="19" xfId="7" applyFont="1" applyBorder="1" applyAlignment="1">
      <alignment horizontal="left"/>
    </xf>
    <xf numFmtId="44" fontId="4" fillId="0" borderId="0" xfId="8" applyNumberFormat="1"/>
    <xf numFmtId="44" fontId="4" fillId="0" borderId="0" xfId="7" applyNumberFormat="1"/>
    <xf numFmtId="44" fontId="19" fillId="0" borderId="0" xfId="7" applyNumberFormat="1" applyFont="1"/>
    <xf numFmtId="0" fontId="4" fillId="11" borderId="33" xfId="8" applyFill="1" applyBorder="1"/>
    <xf numFmtId="44" fontId="4" fillId="0" borderId="34" xfId="8" applyNumberFormat="1" applyBorder="1"/>
    <xf numFmtId="17" fontId="4" fillId="0" borderId="0" xfId="8" applyNumberFormat="1"/>
    <xf numFmtId="44" fontId="19" fillId="9" borderId="0" xfId="7" applyNumberFormat="1" applyFont="1" applyFill="1"/>
    <xf numFmtId="0" fontId="19" fillId="11" borderId="12" xfId="7" applyFont="1" applyFill="1" applyBorder="1"/>
    <xf numFmtId="44" fontId="4" fillId="0" borderId="35" xfId="7" applyNumberFormat="1" applyBorder="1"/>
    <xf numFmtId="44" fontId="0" fillId="0" borderId="0" xfId="10" applyFont="1"/>
    <xf numFmtId="44" fontId="21" fillId="12" borderId="18" xfId="10" applyFont="1" applyFill="1" applyBorder="1"/>
    <xf numFmtId="0" fontId="4" fillId="0" borderId="21" xfId="8" applyBorder="1"/>
    <xf numFmtId="0" fontId="4" fillId="0" borderId="22" xfId="8" applyBorder="1"/>
    <xf numFmtId="0" fontId="20" fillId="10" borderId="3" xfId="7" applyFont="1" applyFill="1" applyBorder="1" applyAlignment="1">
      <alignment horizontal="left"/>
    </xf>
    <xf numFmtId="0" fontId="0" fillId="9" borderId="0" xfId="0" applyFont="1" applyFill="1"/>
    <xf numFmtId="49" fontId="5" fillId="0" borderId="0" xfId="0" applyNumberFormat="1" applyFont="1" applyFill="1"/>
    <xf numFmtId="0" fontId="5" fillId="0" borderId="0" xfId="0" applyFont="1" applyFill="1"/>
    <xf numFmtId="2" fontId="5" fillId="0" borderId="0" xfId="0" applyNumberFormat="1" applyFont="1" applyFill="1"/>
    <xf numFmtId="0" fontId="0" fillId="0" borderId="0" xfId="0" applyFont="1" applyFill="1"/>
    <xf numFmtId="0" fontId="5" fillId="0" borderId="0" xfId="2" applyBorder="1" applyAlignment="1">
      <alignment horizontal="center"/>
    </xf>
    <xf numFmtId="0" fontId="5" fillId="0" borderId="0" xfId="2" applyBorder="1"/>
    <xf numFmtId="0" fontId="0" fillId="0" borderId="0" xfId="2" applyFont="1" applyBorder="1"/>
    <xf numFmtId="44" fontId="12" fillId="0" borderId="0" xfId="2" applyNumberFormat="1" applyFont="1" applyFill="1"/>
    <xf numFmtId="0" fontId="5" fillId="6" borderId="0" xfId="2" applyFill="1"/>
    <xf numFmtId="0" fontId="3" fillId="0" borderId="0" xfId="3" applyFont="1"/>
    <xf numFmtId="0" fontId="4" fillId="6" borderId="0" xfId="3" applyFill="1"/>
    <xf numFmtId="49" fontId="5" fillId="0" borderId="3" xfId="0" applyNumberFormat="1" applyFont="1" applyFill="1" applyBorder="1"/>
    <xf numFmtId="43" fontId="0" fillId="0" borderId="0" xfId="0" applyNumberFormat="1"/>
    <xf numFmtId="0" fontId="5" fillId="0" borderId="0" xfId="2" applyFill="1"/>
    <xf numFmtId="0" fontId="4" fillId="0" borderId="0" xfId="3" applyFill="1"/>
    <xf numFmtId="49" fontId="5" fillId="0" borderId="0" xfId="2" applyNumberFormat="1" applyFill="1"/>
    <xf numFmtId="0" fontId="3" fillId="0" borderId="0" xfId="8" applyFont="1"/>
    <xf numFmtId="0" fontId="10" fillId="0" borderId="0" xfId="8" applyFont="1"/>
    <xf numFmtId="0" fontId="4" fillId="0" borderId="0" xfId="7" applyFill="1" applyBorder="1"/>
    <xf numFmtId="0" fontId="4" fillId="0" borderId="0" xfId="8" applyFill="1" applyBorder="1"/>
    <xf numFmtId="44" fontId="4" fillId="0" borderId="0" xfId="8" applyNumberFormat="1" applyFill="1" applyBorder="1"/>
    <xf numFmtId="0" fontId="19" fillId="0" borderId="0" xfId="7" applyFont="1" applyFill="1" applyBorder="1"/>
    <xf numFmtId="44" fontId="4" fillId="0" borderId="0" xfId="7" applyNumberFormat="1" applyFill="1" applyBorder="1"/>
    <xf numFmtId="44" fontId="4" fillId="0" borderId="4" xfId="8" quotePrefix="1" applyNumberFormat="1" applyBorder="1"/>
    <xf numFmtId="0" fontId="4" fillId="0" borderId="0" xfId="8" applyBorder="1" applyAlignment="1">
      <alignment horizontal="center"/>
    </xf>
    <xf numFmtId="44" fontId="4" fillId="0" borderId="0" xfId="8" applyNumberFormat="1" applyBorder="1"/>
    <xf numFmtId="0" fontId="2" fillId="0" borderId="4" xfId="8" applyFont="1" applyBorder="1"/>
    <xf numFmtId="0" fontId="2" fillId="0" borderId="4" xfId="8" applyFont="1" applyBorder="1" applyAlignment="1">
      <alignment wrapText="1"/>
    </xf>
    <xf numFmtId="0" fontId="2" fillId="0" borderId="27" xfId="8" applyFont="1" applyBorder="1"/>
    <xf numFmtId="44" fontId="21" fillId="6" borderId="27" xfId="8" applyNumberFormat="1" applyFont="1" applyFill="1" applyBorder="1"/>
    <xf numFmtId="44" fontId="4" fillId="0" borderId="4" xfId="8" applyNumberFormat="1" applyBorder="1" applyAlignment="1">
      <alignment horizontal="center"/>
    </xf>
    <xf numFmtId="0" fontId="1" fillId="0" borderId="0" xfId="7" applyFont="1"/>
    <xf numFmtId="0" fontId="10" fillId="0" borderId="0" xfId="3" applyFont="1" applyAlignment="1">
      <alignment horizontal="right"/>
    </xf>
    <xf numFmtId="0" fontId="8" fillId="0" borderId="0" xfId="2" applyFont="1" applyAlignment="1">
      <alignment horizontal="right"/>
    </xf>
    <xf numFmtId="3" fontId="15" fillId="0" borderId="8" xfId="3" applyNumberFormat="1" applyFont="1" applyBorder="1" applyAlignment="1">
      <alignment horizontal="center"/>
    </xf>
    <xf numFmtId="0" fontId="10" fillId="0" borderId="8" xfId="7" applyFont="1" applyBorder="1" applyAlignment="1">
      <alignment horizontal="center"/>
    </xf>
    <xf numFmtId="0" fontId="16" fillId="0" borderId="9" xfId="7" applyFont="1" applyBorder="1" applyAlignment="1">
      <alignment horizontal="center" vertical="center" wrapText="1"/>
    </xf>
    <xf numFmtId="0" fontId="16" fillId="0" borderId="12" xfId="7" applyFont="1" applyBorder="1" applyAlignment="1">
      <alignment horizontal="center" vertical="center" wrapText="1"/>
    </xf>
    <xf numFmtId="0" fontId="16" fillId="0" borderId="10" xfId="7" applyFont="1" applyBorder="1" applyAlignment="1">
      <alignment horizontal="center" vertical="center" wrapText="1"/>
    </xf>
    <xf numFmtId="0" fontId="16" fillId="0" borderId="13" xfId="7" applyFont="1" applyBorder="1" applyAlignment="1">
      <alignment horizontal="center" vertical="center" wrapText="1"/>
    </xf>
    <xf numFmtId="0" fontId="16" fillId="0" borderId="11" xfId="7" applyFont="1" applyBorder="1" applyAlignment="1">
      <alignment horizontal="center" vertical="center" wrapText="1"/>
    </xf>
    <xf numFmtId="0" fontId="16" fillId="0" borderId="14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 wrapText="1"/>
    </xf>
    <xf numFmtId="0" fontId="4" fillId="0" borderId="10" xfId="7" applyBorder="1" applyAlignment="1">
      <alignment horizontal="center" vertical="center" wrapText="1"/>
    </xf>
    <xf numFmtId="0" fontId="4" fillId="0" borderId="13" xfId="7" applyBorder="1" applyAlignment="1">
      <alignment horizontal="center" vertical="center" wrapText="1"/>
    </xf>
    <xf numFmtId="0" fontId="4" fillId="0" borderId="16" xfId="8" applyBorder="1" applyAlignment="1">
      <alignment horizontal="center"/>
    </xf>
    <xf numFmtId="0" fontId="4" fillId="0" borderId="5" xfId="8" applyBorder="1" applyAlignment="1">
      <alignment horizontal="center"/>
    </xf>
    <xf numFmtId="0" fontId="4" fillId="0" borderId="6" xfId="8" applyBorder="1" applyAlignment="1">
      <alignment horizontal="center"/>
    </xf>
    <xf numFmtId="0" fontId="4" fillId="0" borderId="21" xfId="8" applyBorder="1" applyAlignment="1">
      <alignment horizontal="center"/>
    </xf>
    <xf numFmtId="0" fontId="4" fillId="0" borderId="22" xfId="8" applyBorder="1" applyAlignment="1">
      <alignment horizontal="center"/>
    </xf>
    <xf numFmtId="0" fontId="4" fillId="0" borderId="23" xfId="8" applyBorder="1" applyAlignment="1">
      <alignment horizontal="center"/>
    </xf>
    <xf numFmtId="0" fontId="19" fillId="0" borderId="0" xfId="8" applyFont="1" applyFill="1" applyBorder="1" applyAlignment="1">
      <alignment horizontal="center"/>
    </xf>
    <xf numFmtId="0" fontId="19" fillId="7" borderId="31" xfId="8" applyFont="1" applyFill="1" applyBorder="1" applyAlignment="1">
      <alignment horizontal="center"/>
    </xf>
    <xf numFmtId="0" fontId="19" fillId="7" borderId="32" xfId="8" applyFont="1" applyFill="1" applyBorder="1" applyAlignment="1">
      <alignment horizontal="center"/>
    </xf>
  </cellXfs>
  <cellStyles count="11">
    <cellStyle name="Millares" xfId="1" builtinId="3"/>
    <cellStyle name="Millares 2" xfId="4" xr:uid="{00000000-0005-0000-0000-000001000000}"/>
    <cellStyle name="Moneda 2 2 3" xfId="10" xr:uid="{00000000-0005-0000-0000-000002000000}"/>
    <cellStyle name="Normal" xfId="0" builtinId="0"/>
    <cellStyle name="Normal 2" xfId="3" xr:uid="{00000000-0005-0000-0000-000004000000}"/>
    <cellStyle name="Normal 2 2" xfId="9" xr:uid="{00000000-0005-0000-0000-000005000000}"/>
    <cellStyle name="Normal 2 2 2 3" xfId="7" xr:uid="{00000000-0005-0000-0000-000006000000}"/>
    <cellStyle name="Normal 3" xfId="5" xr:uid="{00000000-0005-0000-0000-000007000000}"/>
    <cellStyle name="Normal 3 4" xfId="8" xr:uid="{00000000-0005-0000-0000-000008000000}"/>
    <cellStyle name="Normal 4" xfId="6" xr:uid="{00000000-0005-0000-0000-000009000000}"/>
    <cellStyle name="Normal 5" xfId="2" xr:uid="{00000000-0005-0000-0000-00000A000000}"/>
  </cellStyles>
  <dxfs count="4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id="{7EB9F51A-60E5-43E9-A030-F65077986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opLeftCell="E25" workbookViewId="0">
      <selection activeCell="S51" sqref="S51"/>
    </sheetView>
  </sheetViews>
  <sheetFormatPr baseColWidth="10" defaultRowHeight="12.75" x14ac:dyDescent="0.2"/>
  <cols>
    <col min="16" max="16" width="26.42578125" customWidth="1"/>
    <col min="18" max="18" width="17.7109375" customWidth="1"/>
    <col min="19" max="19" width="29.28515625" customWidth="1"/>
  </cols>
  <sheetData>
    <row r="1" spans="1:19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256</v>
      </c>
      <c r="R1" s="4" t="s">
        <v>257</v>
      </c>
      <c r="S1" s="4" t="s">
        <v>258</v>
      </c>
    </row>
    <row r="2" spans="1:19" s="8" customFormat="1" ht="12.75" customHeight="1" x14ac:dyDescent="0.2">
      <c r="A2" s="6" t="s">
        <v>16</v>
      </c>
      <c r="B2" s="7" t="s">
        <v>17</v>
      </c>
      <c r="C2" s="7" t="s">
        <v>18</v>
      </c>
      <c r="D2" s="7" t="s">
        <v>19</v>
      </c>
      <c r="E2" s="97" t="s">
        <v>20</v>
      </c>
      <c r="F2" s="98" t="s">
        <v>21</v>
      </c>
      <c r="G2" s="99" t="s">
        <v>22</v>
      </c>
      <c r="H2" s="10">
        <v>4324</v>
      </c>
      <c r="I2" s="98" t="s">
        <v>18</v>
      </c>
      <c r="J2" s="98" t="s">
        <v>23</v>
      </c>
      <c r="K2" s="98" t="s">
        <v>24</v>
      </c>
      <c r="L2" s="98" t="s">
        <v>25</v>
      </c>
      <c r="M2" s="98" t="s">
        <v>26</v>
      </c>
      <c r="N2" s="98" t="s">
        <v>27</v>
      </c>
      <c r="O2" s="98" t="s">
        <v>19</v>
      </c>
      <c r="P2" s="98" t="s">
        <v>28</v>
      </c>
      <c r="Q2" s="100" t="s">
        <v>277</v>
      </c>
      <c r="R2" s="100" t="s">
        <v>303</v>
      </c>
      <c r="S2" s="12" t="s">
        <v>276</v>
      </c>
    </row>
    <row r="3" spans="1:19" s="8" customFormat="1" ht="12.75" customHeight="1" x14ac:dyDescent="0.2">
      <c r="A3" s="6" t="s">
        <v>29</v>
      </c>
      <c r="B3" s="7" t="s">
        <v>17</v>
      </c>
      <c r="C3" s="7" t="s">
        <v>18</v>
      </c>
      <c r="D3" s="7" t="s">
        <v>30</v>
      </c>
      <c r="E3" s="97" t="s">
        <v>20</v>
      </c>
      <c r="F3" s="98" t="s">
        <v>31</v>
      </c>
      <c r="G3" s="99" t="s">
        <v>22</v>
      </c>
      <c r="H3" s="10">
        <v>8650</v>
      </c>
      <c r="I3" s="98" t="s">
        <v>18</v>
      </c>
      <c r="J3" s="98" t="s">
        <v>32</v>
      </c>
      <c r="K3" s="98" t="s">
        <v>33</v>
      </c>
      <c r="L3" s="98" t="s">
        <v>34</v>
      </c>
      <c r="M3" s="98" t="s">
        <v>26</v>
      </c>
      <c r="N3" s="98" t="s">
        <v>27</v>
      </c>
      <c r="O3" s="98" t="s">
        <v>30</v>
      </c>
      <c r="P3" s="98" t="s">
        <v>35</v>
      </c>
      <c r="Q3" s="100" t="s">
        <v>297</v>
      </c>
      <c r="R3" s="100" t="s">
        <v>301</v>
      </c>
      <c r="S3" s="12" t="s">
        <v>302</v>
      </c>
    </row>
    <row r="4" spans="1:19" s="8" customFormat="1" ht="12.75" customHeight="1" x14ac:dyDescent="0.2">
      <c r="A4" s="6" t="s">
        <v>36</v>
      </c>
      <c r="B4" s="7" t="s">
        <v>17</v>
      </c>
      <c r="C4" s="7" t="s">
        <v>18</v>
      </c>
      <c r="D4" s="7" t="s">
        <v>30</v>
      </c>
      <c r="E4" s="97" t="s">
        <v>20</v>
      </c>
      <c r="F4" s="98" t="s">
        <v>37</v>
      </c>
      <c r="G4" s="99" t="s">
        <v>22</v>
      </c>
      <c r="H4" s="10">
        <v>1000</v>
      </c>
      <c r="I4" s="98" t="s">
        <v>18</v>
      </c>
      <c r="J4" s="98" t="s">
        <v>32</v>
      </c>
      <c r="K4" s="98" t="s">
        <v>33</v>
      </c>
      <c r="L4" s="98" t="s">
        <v>38</v>
      </c>
      <c r="M4" s="98" t="s">
        <v>26</v>
      </c>
      <c r="N4" s="98" t="s">
        <v>27</v>
      </c>
      <c r="O4" s="98" t="s">
        <v>30</v>
      </c>
      <c r="P4" s="98" t="s">
        <v>35</v>
      </c>
      <c r="Q4" s="100" t="s">
        <v>297</v>
      </c>
      <c r="R4" s="100" t="s">
        <v>299</v>
      </c>
      <c r="S4" s="12" t="s">
        <v>302</v>
      </c>
    </row>
    <row r="5" spans="1:19" s="8" customFormat="1" ht="12.75" customHeight="1" x14ac:dyDescent="0.2">
      <c r="A5" s="6" t="s">
        <v>39</v>
      </c>
      <c r="B5" s="7" t="s">
        <v>17</v>
      </c>
      <c r="C5" s="7" t="s">
        <v>18</v>
      </c>
      <c r="D5" s="7" t="s">
        <v>40</v>
      </c>
      <c r="E5" s="97" t="s">
        <v>41</v>
      </c>
      <c r="F5" s="98" t="s">
        <v>42</v>
      </c>
      <c r="G5" s="99" t="s">
        <v>22</v>
      </c>
      <c r="H5" s="10">
        <v>3948</v>
      </c>
      <c r="I5" s="98" t="s">
        <v>18</v>
      </c>
      <c r="J5" s="98" t="s">
        <v>43</v>
      </c>
      <c r="K5" s="98" t="s">
        <v>44</v>
      </c>
      <c r="L5" s="98" t="s">
        <v>45</v>
      </c>
      <c r="M5" s="98" t="s">
        <v>26</v>
      </c>
      <c r="N5" s="98" t="s">
        <v>27</v>
      </c>
      <c r="O5" s="98" t="s">
        <v>40</v>
      </c>
      <c r="P5" s="98" t="s">
        <v>46</v>
      </c>
      <c r="Q5" s="100" t="s">
        <v>272</v>
      </c>
      <c r="R5" s="100" t="s">
        <v>304</v>
      </c>
      <c r="S5" s="12" t="s">
        <v>274</v>
      </c>
    </row>
    <row r="6" spans="1:19" s="8" customFormat="1" ht="12.75" customHeight="1" x14ac:dyDescent="0.2">
      <c r="A6" s="6" t="s">
        <v>47</v>
      </c>
      <c r="B6" s="7" t="s">
        <v>17</v>
      </c>
      <c r="C6" s="7" t="s">
        <v>18</v>
      </c>
      <c r="D6" s="7" t="s">
        <v>40</v>
      </c>
      <c r="E6" s="97" t="s">
        <v>48</v>
      </c>
      <c r="F6" s="98" t="s">
        <v>49</v>
      </c>
      <c r="G6" s="99" t="s">
        <v>22</v>
      </c>
      <c r="H6" s="10">
        <v>3880</v>
      </c>
      <c r="I6" s="98" t="s">
        <v>18</v>
      </c>
      <c r="J6" s="98" t="s">
        <v>50</v>
      </c>
      <c r="K6" s="98" t="s">
        <v>51</v>
      </c>
      <c r="L6" s="98" t="s">
        <v>52</v>
      </c>
      <c r="M6" s="98" t="s">
        <v>26</v>
      </c>
      <c r="N6" s="98" t="s">
        <v>27</v>
      </c>
      <c r="O6" s="98" t="s">
        <v>40</v>
      </c>
      <c r="P6" s="98" t="s">
        <v>46</v>
      </c>
      <c r="Q6" s="13" t="s">
        <v>287</v>
      </c>
      <c r="R6" s="13" t="s">
        <v>304</v>
      </c>
      <c r="S6" s="13" t="s">
        <v>288</v>
      </c>
    </row>
    <row r="7" spans="1:19" s="8" customFormat="1" ht="12.75" customHeight="1" x14ac:dyDescent="0.2">
      <c r="A7" s="6" t="s">
        <v>53</v>
      </c>
      <c r="B7" s="7" t="s">
        <v>17</v>
      </c>
      <c r="C7" s="7" t="s">
        <v>18</v>
      </c>
      <c r="D7" s="7" t="s">
        <v>40</v>
      </c>
      <c r="E7" s="97" t="s">
        <v>48</v>
      </c>
      <c r="F7" s="98" t="s">
        <v>54</v>
      </c>
      <c r="G7" s="99" t="s">
        <v>22</v>
      </c>
      <c r="H7" s="10">
        <v>3200</v>
      </c>
      <c r="I7" s="98" t="s">
        <v>18</v>
      </c>
      <c r="J7" s="98" t="s">
        <v>55</v>
      </c>
      <c r="K7" s="98" t="s">
        <v>44</v>
      </c>
      <c r="L7" s="98" t="s">
        <v>56</v>
      </c>
      <c r="M7" s="98" t="s">
        <v>26</v>
      </c>
      <c r="N7" s="98" t="s">
        <v>27</v>
      </c>
      <c r="O7" s="98" t="s">
        <v>40</v>
      </c>
      <c r="P7" s="98" t="s">
        <v>46</v>
      </c>
      <c r="Q7" s="100" t="s">
        <v>433</v>
      </c>
      <c r="R7" s="100" t="s">
        <v>262</v>
      </c>
      <c r="S7" s="12" t="s">
        <v>263</v>
      </c>
    </row>
    <row r="8" spans="1:19" s="8" customFormat="1" ht="12.75" customHeight="1" x14ac:dyDescent="0.2">
      <c r="A8" s="6" t="s">
        <v>57</v>
      </c>
      <c r="B8" s="7" t="s">
        <v>17</v>
      </c>
      <c r="C8" s="7" t="s">
        <v>18</v>
      </c>
      <c r="D8" s="7" t="s">
        <v>40</v>
      </c>
      <c r="E8" s="97" t="s">
        <v>48</v>
      </c>
      <c r="F8" s="98" t="s">
        <v>58</v>
      </c>
      <c r="G8" s="99" t="s">
        <v>22</v>
      </c>
      <c r="H8" s="10">
        <v>3686</v>
      </c>
      <c r="I8" s="98" t="s">
        <v>18</v>
      </c>
      <c r="J8" s="98" t="s">
        <v>50</v>
      </c>
      <c r="K8" s="98" t="s">
        <v>51</v>
      </c>
      <c r="L8" s="98" t="s">
        <v>59</v>
      </c>
      <c r="M8" s="98" t="s">
        <v>26</v>
      </c>
      <c r="N8" s="98" t="s">
        <v>27</v>
      </c>
      <c r="O8" s="98" t="s">
        <v>40</v>
      </c>
      <c r="P8" s="98" t="s">
        <v>46</v>
      </c>
      <c r="Q8" s="100" t="s">
        <v>277</v>
      </c>
      <c r="R8" s="100" t="s">
        <v>304</v>
      </c>
      <c r="S8" s="12" t="s">
        <v>283</v>
      </c>
    </row>
    <row r="9" spans="1:19" s="8" customFormat="1" ht="12.75" customHeight="1" x14ac:dyDescent="0.2">
      <c r="A9" s="6" t="s">
        <v>60</v>
      </c>
      <c r="B9" s="7" t="s">
        <v>17</v>
      </c>
      <c r="C9" s="7" t="s">
        <v>18</v>
      </c>
      <c r="D9" s="7" t="s">
        <v>61</v>
      </c>
      <c r="E9" s="97" t="s">
        <v>48</v>
      </c>
      <c r="F9" s="98" t="s">
        <v>62</v>
      </c>
      <c r="G9" s="99" t="s">
        <v>63</v>
      </c>
      <c r="H9" s="10">
        <v>3647.2</v>
      </c>
      <c r="I9" s="98" t="s">
        <v>18</v>
      </c>
      <c r="J9" s="98" t="s">
        <v>23</v>
      </c>
      <c r="K9" s="98" t="s">
        <v>24</v>
      </c>
      <c r="L9" s="98" t="s">
        <v>64</v>
      </c>
      <c r="M9" s="98" t="s">
        <v>26</v>
      </c>
      <c r="N9" s="98" t="s">
        <v>27</v>
      </c>
      <c r="O9" s="98" t="s">
        <v>61</v>
      </c>
      <c r="P9" s="98" t="s">
        <v>65</v>
      </c>
      <c r="Q9" s="100" t="s">
        <v>277</v>
      </c>
      <c r="R9" s="100" t="s">
        <v>303</v>
      </c>
      <c r="S9" s="12" t="s">
        <v>278</v>
      </c>
    </row>
    <row r="10" spans="1:19" s="8" customFormat="1" ht="12.75" customHeight="1" x14ac:dyDescent="0.2">
      <c r="A10" s="6" t="s">
        <v>66</v>
      </c>
      <c r="B10" s="7" t="s">
        <v>17</v>
      </c>
      <c r="C10" s="7" t="s">
        <v>18</v>
      </c>
      <c r="D10" s="7" t="s">
        <v>67</v>
      </c>
      <c r="E10" s="97" t="s">
        <v>48</v>
      </c>
      <c r="F10" s="98" t="s">
        <v>68</v>
      </c>
      <c r="G10" s="99" t="s">
        <v>22</v>
      </c>
      <c r="H10" s="10">
        <v>776</v>
      </c>
      <c r="I10" s="98" t="s">
        <v>18</v>
      </c>
      <c r="J10" s="98" t="s">
        <v>23</v>
      </c>
      <c r="K10" s="98" t="s">
        <v>24</v>
      </c>
      <c r="L10" s="98" t="s">
        <v>69</v>
      </c>
      <c r="M10" s="98" t="s">
        <v>26</v>
      </c>
      <c r="N10" s="98" t="s">
        <v>27</v>
      </c>
      <c r="O10" s="98" t="s">
        <v>67</v>
      </c>
      <c r="P10" s="98" t="s">
        <v>70</v>
      </c>
      <c r="Q10" s="100" t="s">
        <v>277</v>
      </c>
      <c r="R10" s="100" t="s">
        <v>303</v>
      </c>
      <c r="S10" s="12" t="s">
        <v>279</v>
      </c>
    </row>
    <row r="11" spans="1:19" s="8" customFormat="1" ht="12.75" customHeight="1" x14ac:dyDescent="0.2">
      <c r="A11" s="6" t="s">
        <v>71</v>
      </c>
      <c r="B11" s="7" t="s">
        <v>17</v>
      </c>
      <c r="C11" s="7" t="s">
        <v>18</v>
      </c>
      <c r="D11" s="7" t="s">
        <v>72</v>
      </c>
      <c r="E11" s="97" t="s">
        <v>73</v>
      </c>
      <c r="F11" s="98" t="s">
        <v>74</v>
      </c>
      <c r="G11" s="99" t="s">
        <v>22</v>
      </c>
      <c r="H11" s="10">
        <v>5734</v>
      </c>
      <c r="I11" s="98" t="s">
        <v>18</v>
      </c>
      <c r="J11" s="98" t="s">
        <v>23</v>
      </c>
      <c r="K11" s="98" t="s">
        <v>24</v>
      </c>
      <c r="L11" s="98" t="s">
        <v>75</v>
      </c>
      <c r="M11" s="98" t="s">
        <v>26</v>
      </c>
      <c r="N11" s="98" t="s">
        <v>27</v>
      </c>
      <c r="O11" s="98" t="s">
        <v>72</v>
      </c>
      <c r="P11" s="98" t="s">
        <v>76</v>
      </c>
      <c r="Q11" s="100" t="s">
        <v>290</v>
      </c>
      <c r="R11" s="100" t="s">
        <v>303</v>
      </c>
      <c r="S11" s="12" t="s">
        <v>291</v>
      </c>
    </row>
    <row r="12" spans="1:19" s="8" customFormat="1" ht="12.75" customHeight="1" x14ac:dyDescent="0.2">
      <c r="A12" s="6" t="s">
        <v>77</v>
      </c>
      <c r="B12" s="7" t="s">
        <v>17</v>
      </c>
      <c r="C12" s="7" t="s">
        <v>18</v>
      </c>
      <c r="D12" s="7" t="s">
        <v>72</v>
      </c>
      <c r="E12" s="97" t="s">
        <v>73</v>
      </c>
      <c r="F12" s="98" t="s">
        <v>74</v>
      </c>
      <c r="G12" s="99" t="s">
        <v>22</v>
      </c>
      <c r="H12" s="10">
        <v>5734</v>
      </c>
      <c r="I12" s="98" t="s">
        <v>18</v>
      </c>
      <c r="J12" s="98" t="s">
        <v>23</v>
      </c>
      <c r="K12" s="98" t="s">
        <v>24</v>
      </c>
      <c r="L12" s="98" t="s">
        <v>78</v>
      </c>
      <c r="M12" s="98" t="s">
        <v>26</v>
      </c>
      <c r="N12" s="98" t="s">
        <v>27</v>
      </c>
      <c r="O12" s="98" t="s">
        <v>72</v>
      </c>
      <c r="P12" s="98" t="s">
        <v>79</v>
      </c>
      <c r="Q12" s="100" t="s">
        <v>290</v>
      </c>
      <c r="R12" s="100" t="s">
        <v>303</v>
      </c>
      <c r="S12" s="12" t="s">
        <v>294</v>
      </c>
    </row>
    <row r="13" spans="1:19" s="8" customFormat="1" ht="12.75" customHeight="1" x14ac:dyDescent="0.2">
      <c r="A13" s="6" t="s">
        <v>80</v>
      </c>
      <c r="B13" s="7" t="s">
        <v>17</v>
      </c>
      <c r="C13" s="7" t="s">
        <v>18</v>
      </c>
      <c r="D13" s="7" t="s">
        <v>40</v>
      </c>
      <c r="E13" s="97" t="s">
        <v>73</v>
      </c>
      <c r="F13" s="98" t="s">
        <v>81</v>
      </c>
      <c r="G13" s="99" t="s">
        <v>22</v>
      </c>
      <c r="H13" s="10">
        <v>8000</v>
      </c>
      <c r="I13" s="98" t="s">
        <v>18</v>
      </c>
      <c r="J13" s="98" t="s">
        <v>50</v>
      </c>
      <c r="K13" s="98" t="s">
        <v>51</v>
      </c>
      <c r="L13" s="98" t="s">
        <v>82</v>
      </c>
      <c r="M13" s="98" t="s">
        <v>26</v>
      </c>
      <c r="N13" s="98" t="s">
        <v>27</v>
      </c>
      <c r="O13" s="98" t="s">
        <v>40</v>
      </c>
      <c r="P13" s="98" t="s">
        <v>46</v>
      </c>
      <c r="Q13" s="100" t="s">
        <v>295</v>
      </c>
      <c r="R13" s="100" t="s">
        <v>303</v>
      </c>
      <c r="S13" s="12" t="s">
        <v>296</v>
      </c>
    </row>
    <row r="14" spans="1:19" s="8" customFormat="1" ht="12.75" customHeight="1" x14ac:dyDescent="0.2">
      <c r="A14" s="6" t="s">
        <v>83</v>
      </c>
      <c r="B14" s="7" t="s">
        <v>17</v>
      </c>
      <c r="C14" s="7" t="s">
        <v>18</v>
      </c>
      <c r="D14" s="7" t="s">
        <v>84</v>
      </c>
      <c r="E14" s="97" t="s">
        <v>73</v>
      </c>
      <c r="F14" s="98" t="s">
        <v>85</v>
      </c>
      <c r="G14" s="99" t="s">
        <v>22</v>
      </c>
      <c r="H14" s="10">
        <v>2588</v>
      </c>
      <c r="I14" s="98" t="s">
        <v>18</v>
      </c>
      <c r="J14" s="98" t="s">
        <v>23</v>
      </c>
      <c r="K14" s="98" t="s">
        <v>24</v>
      </c>
      <c r="L14" s="98" t="s">
        <v>86</v>
      </c>
      <c r="M14" s="98" t="s">
        <v>26</v>
      </c>
      <c r="N14" s="98" t="s">
        <v>27</v>
      </c>
      <c r="O14" s="98" t="s">
        <v>84</v>
      </c>
      <c r="P14" s="98" t="s">
        <v>87</v>
      </c>
      <c r="Q14" s="100" t="s">
        <v>272</v>
      </c>
      <c r="R14" s="100" t="s">
        <v>304</v>
      </c>
      <c r="S14" s="12" t="s">
        <v>273</v>
      </c>
    </row>
    <row r="15" spans="1:19" s="8" customFormat="1" ht="12.75" customHeight="1" x14ac:dyDescent="0.2">
      <c r="A15" s="6" t="s">
        <v>88</v>
      </c>
      <c r="B15" s="7" t="s">
        <v>17</v>
      </c>
      <c r="C15" s="7" t="s">
        <v>18</v>
      </c>
      <c r="D15" s="7" t="s">
        <v>89</v>
      </c>
      <c r="E15" s="97" t="s">
        <v>90</v>
      </c>
      <c r="F15" s="98" t="s">
        <v>91</v>
      </c>
      <c r="G15" s="99" t="s">
        <v>22</v>
      </c>
      <c r="H15" s="10">
        <v>282</v>
      </c>
      <c r="I15" s="98" t="s">
        <v>18</v>
      </c>
      <c r="J15" s="98" t="s">
        <v>23</v>
      </c>
      <c r="K15" s="98" t="s">
        <v>24</v>
      </c>
      <c r="L15" s="98" t="s">
        <v>92</v>
      </c>
      <c r="M15" s="98" t="s">
        <v>26</v>
      </c>
      <c r="N15" s="98" t="s">
        <v>27</v>
      </c>
      <c r="O15" s="98" t="s">
        <v>89</v>
      </c>
      <c r="P15" s="98" t="s">
        <v>93</v>
      </c>
      <c r="Q15" s="100" t="s">
        <v>290</v>
      </c>
      <c r="R15" s="100" t="s">
        <v>303</v>
      </c>
      <c r="S15" s="12" t="s">
        <v>291</v>
      </c>
    </row>
    <row r="16" spans="1:19" s="8" customFormat="1" ht="12.75" customHeight="1" x14ac:dyDescent="0.2">
      <c r="A16" s="6" t="s">
        <v>94</v>
      </c>
      <c r="B16" s="7" t="s">
        <v>17</v>
      </c>
      <c r="C16" s="7" t="s">
        <v>18</v>
      </c>
      <c r="D16" s="7" t="s">
        <v>89</v>
      </c>
      <c r="E16" s="97" t="s">
        <v>90</v>
      </c>
      <c r="F16" s="98" t="s">
        <v>91</v>
      </c>
      <c r="G16" s="99" t="s">
        <v>22</v>
      </c>
      <c r="H16" s="10">
        <v>282</v>
      </c>
      <c r="I16" s="98" t="s">
        <v>18</v>
      </c>
      <c r="J16" s="98" t="s">
        <v>23</v>
      </c>
      <c r="K16" s="98" t="s">
        <v>24</v>
      </c>
      <c r="L16" s="98" t="s">
        <v>95</v>
      </c>
      <c r="M16" s="98" t="s">
        <v>26</v>
      </c>
      <c r="N16" s="98" t="s">
        <v>27</v>
      </c>
      <c r="O16" s="98" t="s">
        <v>89</v>
      </c>
      <c r="P16" s="98" t="s">
        <v>96</v>
      </c>
      <c r="Q16" s="100" t="s">
        <v>290</v>
      </c>
      <c r="R16" s="100" t="s">
        <v>304</v>
      </c>
      <c r="S16" s="12" t="s">
        <v>294</v>
      </c>
    </row>
    <row r="17" spans="1:19" s="8" customFormat="1" ht="12.75" customHeight="1" x14ac:dyDescent="0.2">
      <c r="A17" s="6" t="s">
        <v>97</v>
      </c>
      <c r="B17" s="7" t="s">
        <v>17</v>
      </c>
      <c r="C17" s="7" t="s">
        <v>18</v>
      </c>
      <c r="D17" s="7" t="s">
        <v>98</v>
      </c>
      <c r="E17" s="97" t="s">
        <v>90</v>
      </c>
      <c r="F17" s="98" t="s">
        <v>99</v>
      </c>
      <c r="G17" s="99" t="s">
        <v>22</v>
      </c>
      <c r="H17" s="10">
        <v>5452</v>
      </c>
      <c r="I17" s="98" t="s">
        <v>18</v>
      </c>
      <c r="J17" s="98" t="s">
        <v>23</v>
      </c>
      <c r="K17" s="98" t="s">
        <v>24</v>
      </c>
      <c r="L17" s="98" t="s">
        <v>100</v>
      </c>
      <c r="M17" s="98" t="s">
        <v>26</v>
      </c>
      <c r="N17" s="98" t="s">
        <v>27</v>
      </c>
      <c r="O17" s="98" t="s">
        <v>98</v>
      </c>
      <c r="P17" s="98" t="s">
        <v>101</v>
      </c>
      <c r="Q17" s="100" t="s">
        <v>277</v>
      </c>
      <c r="R17" s="100" t="s">
        <v>303</v>
      </c>
      <c r="S17" s="12" t="s">
        <v>281</v>
      </c>
    </row>
    <row r="18" spans="1:19" s="8" customFormat="1" ht="12.75" customHeight="1" x14ac:dyDescent="0.2">
      <c r="A18" s="6" t="s">
        <v>102</v>
      </c>
      <c r="B18" s="7" t="s">
        <v>17</v>
      </c>
      <c r="C18" s="7" t="s">
        <v>18</v>
      </c>
      <c r="D18" s="7" t="s">
        <v>103</v>
      </c>
      <c r="E18" s="97" t="s">
        <v>90</v>
      </c>
      <c r="F18" s="98" t="s">
        <v>104</v>
      </c>
      <c r="G18" s="99" t="s">
        <v>22</v>
      </c>
      <c r="H18" s="10">
        <v>684</v>
      </c>
      <c r="I18" s="98" t="s">
        <v>18</v>
      </c>
      <c r="J18" s="98" t="s">
        <v>23</v>
      </c>
      <c r="K18" s="98" t="s">
        <v>24</v>
      </c>
      <c r="L18" s="98" t="s">
        <v>105</v>
      </c>
      <c r="M18" s="98" t="s">
        <v>26</v>
      </c>
      <c r="N18" s="98" t="s">
        <v>27</v>
      </c>
      <c r="O18" s="98" t="s">
        <v>103</v>
      </c>
      <c r="P18" s="98" t="s">
        <v>106</v>
      </c>
      <c r="Q18" s="100" t="s">
        <v>280</v>
      </c>
      <c r="R18" s="100" t="s">
        <v>435</v>
      </c>
      <c r="S18" s="12" t="s">
        <v>300</v>
      </c>
    </row>
    <row r="19" spans="1:19" s="8" customFormat="1" ht="12.75" customHeight="1" x14ac:dyDescent="0.2">
      <c r="A19" s="6" t="s">
        <v>107</v>
      </c>
      <c r="B19" s="7" t="s">
        <v>17</v>
      </c>
      <c r="C19" s="7" t="s">
        <v>18</v>
      </c>
      <c r="D19" s="7" t="s">
        <v>103</v>
      </c>
      <c r="E19" s="97" t="s">
        <v>90</v>
      </c>
      <c r="F19" s="98" t="s">
        <v>108</v>
      </c>
      <c r="G19" s="99" t="s">
        <v>22</v>
      </c>
      <c r="H19" s="10">
        <v>3876</v>
      </c>
      <c r="I19" s="98" t="s">
        <v>18</v>
      </c>
      <c r="J19" s="98" t="s">
        <v>23</v>
      </c>
      <c r="K19" s="98" t="s">
        <v>24</v>
      </c>
      <c r="L19" s="98" t="s">
        <v>109</v>
      </c>
      <c r="M19" s="98" t="s">
        <v>26</v>
      </c>
      <c r="N19" s="98" t="s">
        <v>27</v>
      </c>
      <c r="O19" s="98" t="s">
        <v>103</v>
      </c>
      <c r="P19" s="98" t="s">
        <v>106</v>
      </c>
      <c r="Q19" s="100" t="s">
        <v>280</v>
      </c>
      <c r="R19" s="100" t="s">
        <v>435</v>
      </c>
      <c r="S19" s="12" t="s">
        <v>300</v>
      </c>
    </row>
    <row r="20" spans="1:19" s="8" customFormat="1" ht="12.75" customHeight="1" x14ac:dyDescent="0.2">
      <c r="A20" s="6" t="s">
        <v>110</v>
      </c>
      <c r="B20" s="7" t="s">
        <v>17</v>
      </c>
      <c r="C20" s="7" t="s">
        <v>18</v>
      </c>
      <c r="D20" s="7" t="s">
        <v>111</v>
      </c>
      <c r="E20" s="97" t="s">
        <v>90</v>
      </c>
      <c r="F20" s="98" t="s">
        <v>37</v>
      </c>
      <c r="G20" s="99" t="s">
        <v>22</v>
      </c>
      <c r="H20" s="10">
        <v>1000</v>
      </c>
      <c r="I20" s="98" t="s">
        <v>18</v>
      </c>
      <c r="J20" s="98" t="s">
        <v>23</v>
      </c>
      <c r="K20" s="98" t="s">
        <v>24</v>
      </c>
      <c r="L20" s="98" t="s">
        <v>112</v>
      </c>
      <c r="M20" s="98" t="s">
        <v>26</v>
      </c>
      <c r="N20" s="98" t="s">
        <v>27</v>
      </c>
      <c r="O20" s="98" t="s">
        <v>111</v>
      </c>
      <c r="P20" s="98" t="s">
        <v>113</v>
      </c>
      <c r="Q20" s="100" t="s">
        <v>297</v>
      </c>
      <c r="R20" s="100" t="s">
        <v>299</v>
      </c>
      <c r="S20" s="12" t="s">
        <v>298</v>
      </c>
    </row>
    <row r="21" spans="1:19" s="8" customFormat="1" ht="12.75" customHeight="1" x14ac:dyDescent="0.2">
      <c r="A21" s="6" t="s">
        <v>114</v>
      </c>
      <c r="B21" s="7" t="s">
        <v>17</v>
      </c>
      <c r="C21" s="7" t="s">
        <v>18</v>
      </c>
      <c r="D21" s="7" t="s">
        <v>115</v>
      </c>
      <c r="E21" s="97" t="s">
        <v>116</v>
      </c>
      <c r="F21" s="98" t="s">
        <v>37</v>
      </c>
      <c r="G21" s="99" t="s">
        <v>22</v>
      </c>
      <c r="H21" s="10">
        <v>1000</v>
      </c>
      <c r="I21" s="98" t="s">
        <v>18</v>
      </c>
      <c r="J21" s="98" t="s">
        <v>23</v>
      </c>
      <c r="K21" s="98" t="s">
        <v>24</v>
      </c>
      <c r="L21" s="98" t="s">
        <v>117</v>
      </c>
      <c r="M21" s="98" t="s">
        <v>26</v>
      </c>
      <c r="N21" s="98" t="s">
        <v>27</v>
      </c>
      <c r="O21" s="98" t="s">
        <v>115</v>
      </c>
      <c r="P21" s="98" t="s">
        <v>118</v>
      </c>
      <c r="Q21" s="100" t="s">
        <v>297</v>
      </c>
      <c r="R21" s="100" t="s">
        <v>299</v>
      </c>
      <c r="S21" s="12" t="s">
        <v>443</v>
      </c>
    </row>
    <row r="22" spans="1:19" s="8" customFormat="1" ht="12.75" customHeight="1" x14ac:dyDescent="0.2">
      <c r="A22" s="6" t="s">
        <v>119</v>
      </c>
      <c r="B22" s="7" t="s">
        <v>17</v>
      </c>
      <c r="C22" s="7" t="s">
        <v>18</v>
      </c>
      <c r="D22" s="7" t="s">
        <v>120</v>
      </c>
      <c r="E22" s="97" t="s">
        <v>121</v>
      </c>
      <c r="F22" s="98" t="s">
        <v>122</v>
      </c>
      <c r="G22" s="99" t="s">
        <v>22</v>
      </c>
      <c r="H22" s="10">
        <v>4200</v>
      </c>
      <c r="I22" s="98" t="s">
        <v>18</v>
      </c>
      <c r="J22" s="98" t="s">
        <v>32</v>
      </c>
      <c r="K22" s="98" t="s">
        <v>123</v>
      </c>
      <c r="L22" s="98" t="s">
        <v>124</v>
      </c>
      <c r="M22" s="98" t="s">
        <v>26</v>
      </c>
      <c r="N22" s="98" t="s">
        <v>27</v>
      </c>
      <c r="O22" s="98" t="s">
        <v>120</v>
      </c>
      <c r="P22" s="98" t="s">
        <v>125</v>
      </c>
      <c r="Q22" s="100" t="s">
        <v>272</v>
      </c>
      <c r="R22" s="100" t="s">
        <v>304</v>
      </c>
      <c r="S22" s="12" t="s">
        <v>441</v>
      </c>
    </row>
    <row r="23" spans="1:19" s="8" customFormat="1" ht="12.75" customHeight="1" x14ac:dyDescent="0.2">
      <c r="A23" s="6" t="s">
        <v>126</v>
      </c>
      <c r="B23" s="7" t="s">
        <v>17</v>
      </c>
      <c r="C23" s="7" t="s">
        <v>18</v>
      </c>
      <c r="D23" s="7" t="s">
        <v>40</v>
      </c>
      <c r="E23" s="97" t="s">
        <v>121</v>
      </c>
      <c r="F23" s="98" t="s">
        <v>74</v>
      </c>
      <c r="G23" s="99" t="s">
        <v>22</v>
      </c>
      <c r="H23" s="10">
        <v>5734</v>
      </c>
      <c r="I23" s="98" t="s">
        <v>18</v>
      </c>
      <c r="J23" s="98" t="s">
        <v>127</v>
      </c>
      <c r="K23" s="98" t="s">
        <v>128</v>
      </c>
      <c r="L23" s="98" t="s">
        <v>129</v>
      </c>
      <c r="M23" s="98" t="s">
        <v>26</v>
      </c>
      <c r="N23" s="98" t="s">
        <v>27</v>
      </c>
      <c r="O23" s="98" t="s">
        <v>40</v>
      </c>
      <c r="P23" s="98" t="s">
        <v>46</v>
      </c>
      <c r="Q23" s="100" t="s">
        <v>272</v>
      </c>
      <c r="R23" s="100" t="s">
        <v>303</v>
      </c>
      <c r="S23" s="12" t="s">
        <v>275</v>
      </c>
    </row>
    <row r="24" spans="1:19" s="8" customFormat="1" ht="12.75" customHeight="1" x14ac:dyDescent="0.2">
      <c r="A24" s="6" t="s">
        <v>130</v>
      </c>
      <c r="B24" s="7" t="s">
        <v>17</v>
      </c>
      <c r="C24" s="7" t="s">
        <v>18</v>
      </c>
      <c r="D24" s="7" t="s">
        <v>120</v>
      </c>
      <c r="E24" s="97" t="s">
        <v>121</v>
      </c>
      <c r="F24" s="98" t="s">
        <v>131</v>
      </c>
      <c r="G24" s="99" t="s">
        <v>22</v>
      </c>
      <c r="H24" s="10">
        <v>300</v>
      </c>
      <c r="I24" s="98" t="s">
        <v>18</v>
      </c>
      <c r="J24" s="98" t="s">
        <v>32</v>
      </c>
      <c r="K24" s="98" t="s">
        <v>123</v>
      </c>
      <c r="L24" s="98" t="s">
        <v>132</v>
      </c>
      <c r="M24" s="98" t="s">
        <v>26</v>
      </c>
      <c r="N24" s="98" t="s">
        <v>27</v>
      </c>
      <c r="O24" s="98" t="s">
        <v>120</v>
      </c>
      <c r="P24" s="98" t="s">
        <v>125</v>
      </c>
      <c r="Q24" s="100" t="s">
        <v>272</v>
      </c>
      <c r="R24" s="100" t="s">
        <v>304</v>
      </c>
      <c r="S24" s="12" t="s">
        <v>441</v>
      </c>
    </row>
    <row r="25" spans="1:19" s="8" customFormat="1" ht="12.75" customHeight="1" x14ac:dyDescent="0.2">
      <c r="A25" s="6" t="s">
        <v>133</v>
      </c>
      <c r="B25" s="7" t="s">
        <v>17</v>
      </c>
      <c r="C25" s="7" t="s">
        <v>18</v>
      </c>
      <c r="D25" s="7" t="s">
        <v>134</v>
      </c>
      <c r="E25" s="97" t="s">
        <v>121</v>
      </c>
      <c r="F25" s="98" t="s">
        <v>135</v>
      </c>
      <c r="G25" s="99" t="s">
        <v>22</v>
      </c>
      <c r="H25" s="10">
        <v>1900</v>
      </c>
      <c r="I25" s="98" t="s">
        <v>18</v>
      </c>
      <c r="J25" s="98" t="s">
        <v>23</v>
      </c>
      <c r="K25" s="98" t="s">
        <v>24</v>
      </c>
      <c r="L25" s="98" t="s">
        <v>136</v>
      </c>
      <c r="M25" s="98" t="s">
        <v>26</v>
      </c>
      <c r="N25" s="98" t="s">
        <v>27</v>
      </c>
      <c r="O25" s="98" t="s">
        <v>134</v>
      </c>
      <c r="P25" s="98" t="s">
        <v>137</v>
      </c>
      <c r="Q25" s="100" t="s">
        <v>277</v>
      </c>
      <c r="R25" s="100" t="s">
        <v>303</v>
      </c>
      <c r="S25" s="12" t="s">
        <v>282</v>
      </c>
    </row>
    <row r="26" spans="1:19" s="8" customFormat="1" ht="12.75" customHeight="1" x14ac:dyDescent="0.2">
      <c r="A26" s="6" t="s">
        <v>138</v>
      </c>
      <c r="B26" s="7" t="s">
        <v>17</v>
      </c>
      <c r="C26" s="7" t="s">
        <v>18</v>
      </c>
      <c r="D26" s="7" t="s">
        <v>134</v>
      </c>
      <c r="E26" s="97" t="s">
        <v>121</v>
      </c>
      <c r="F26" s="98" t="s">
        <v>135</v>
      </c>
      <c r="G26" s="99" t="s">
        <v>22</v>
      </c>
      <c r="H26" s="10">
        <v>1900</v>
      </c>
      <c r="I26" s="98" t="s">
        <v>18</v>
      </c>
      <c r="J26" s="98" t="s">
        <v>23</v>
      </c>
      <c r="K26" s="98" t="s">
        <v>24</v>
      </c>
      <c r="L26" s="98" t="s">
        <v>139</v>
      </c>
      <c r="M26" s="98" t="s">
        <v>26</v>
      </c>
      <c r="N26" s="98" t="s">
        <v>27</v>
      </c>
      <c r="O26" s="98" t="s">
        <v>134</v>
      </c>
      <c r="P26" s="98" t="s">
        <v>137</v>
      </c>
      <c r="Q26" s="100" t="s">
        <v>277</v>
      </c>
      <c r="R26" s="100" t="s">
        <v>303</v>
      </c>
      <c r="S26" s="12" t="s">
        <v>282</v>
      </c>
    </row>
    <row r="27" spans="1:19" s="8" customFormat="1" ht="12.75" customHeight="1" x14ac:dyDescent="0.2">
      <c r="A27" s="6" t="s">
        <v>140</v>
      </c>
      <c r="B27" s="7" t="s">
        <v>17</v>
      </c>
      <c r="C27" s="7" t="s">
        <v>18</v>
      </c>
      <c r="D27" s="7" t="s">
        <v>141</v>
      </c>
      <c r="E27" s="97" t="s">
        <v>142</v>
      </c>
      <c r="F27" s="98" t="s">
        <v>49</v>
      </c>
      <c r="G27" s="99" t="s">
        <v>22</v>
      </c>
      <c r="H27" s="10">
        <v>3880</v>
      </c>
      <c r="I27" s="98" t="s">
        <v>18</v>
      </c>
      <c r="J27" s="98" t="s">
        <v>23</v>
      </c>
      <c r="K27" s="98" t="s">
        <v>143</v>
      </c>
      <c r="L27" s="98" t="s">
        <v>144</v>
      </c>
      <c r="M27" s="98" t="s">
        <v>26</v>
      </c>
      <c r="N27" s="98" t="s">
        <v>27</v>
      </c>
      <c r="O27" s="98" t="s">
        <v>141</v>
      </c>
      <c r="P27" s="98" t="s">
        <v>145</v>
      </c>
      <c r="Q27" s="100" t="s">
        <v>277</v>
      </c>
      <c r="R27" s="100" t="s">
        <v>303</v>
      </c>
      <c r="S27" s="12" t="s">
        <v>284</v>
      </c>
    </row>
    <row r="28" spans="1:19" s="8" customFormat="1" ht="12.75" customHeight="1" x14ac:dyDescent="0.2">
      <c r="A28" s="6" t="s">
        <v>146</v>
      </c>
      <c r="B28" s="7" t="s">
        <v>17</v>
      </c>
      <c r="C28" s="7" t="s">
        <v>18</v>
      </c>
      <c r="D28" s="7" t="s">
        <v>40</v>
      </c>
      <c r="E28" s="97" t="s">
        <v>147</v>
      </c>
      <c r="F28" s="98" t="s">
        <v>148</v>
      </c>
      <c r="G28" s="99" t="s">
        <v>22</v>
      </c>
      <c r="H28" s="10">
        <v>666</v>
      </c>
      <c r="I28" s="98" t="s">
        <v>18</v>
      </c>
      <c r="J28" s="98" t="s">
        <v>149</v>
      </c>
      <c r="K28" s="98" t="s">
        <v>128</v>
      </c>
      <c r="L28" s="98" t="s">
        <v>150</v>
      </c>
      <c r="M28" s="98" t="s">
        <v>26</v>
      </c>
      <c r="N28" s="98" t="s">
        <v>27</v>
      </c>
      <c r="O28" s="98" t="s">
        <v>40</v>
      </c>
      <c r="P28" s="98" t="s">
        <v>46</v>
      </c>
      <c r="Q28" s="100" t="s">
        <v>272</v>
      </c>
      <c r="R28" s="100" t="s">
        <v>304</v>
      </c>
      <c r="S28" s="12" t="s">
        <v>275</v>
      </c>
    </row>
    <row r="29" spans="1:19" s="8" customFormat="1" ht="12.75" customHeight="1" x14ac:dyDescent="0.2">
      <c r="A29" s="6" t="s">
        <v>151</v>
      </c>
      <c r="B29" s="7" t="s">
        <v>17</v>
      </c>
      <c r="C29" s="7" t="s">
        <v>18</v>
      </c>
      <c r="D29" s="7" t="s">
        <v>40</v>
      </c>
      <c r="E29" s="97" t="s">
        <v>453</v>
      </c>
      <c r="F29" s="98" t="s">
        <v>54</v>
      </c>
      <c r="G29" s="99" t="s">
        <v>22</v>
      </c>
      <c r="H29" s="10">
        <v>3200</v>
      </c>
      <c r="I29" s="98" t="s">
        <v>18</v>
      </c>
      <c r="J29" s="98" t="s">
        <v>152</v>
      </c>
      <c r="K29" s="98" t="s">
        <v>128</v>
      </c>
      <c r="L29" s="98" t="s">
        <v>153</v>
      </c>
      <c r="M29" s="98" t="s">
        <v>26</v>
      </c>
      <c r="N29" s="98" t="s">
        <v>27</v>
      </c>
      <c r="O29" s="98" t="s">
        <v>40</v>
      </c>
      <c r="P29" s="98" t="s">
        <v>154</v>
      </c>
      <c r="Q29" s="100" t="s">
        <v>436</v>
      </c>
      <c r="R29" s="100" t="s">
        <v>262</v>
      </c>
      <c r="S29" s="12" t="s">
        <v>437</v>
      </c>
    </row>
    <row r="30" spans="1:19" s="8" customFormat="1" ht="12.75" customHeight="1" x14ac:dyDescent="0.2">
      <c r="A30" s="6" t="s">
        <v>155</v>
      </c>
      <c r="B30" s="7" t="s">
        <v>17</v>
      </c>
      <c r="C30" s="7" t="s">
        <v>18</v>
      </c>
      <c r="D30" s="7" t="s">
        <v>156</v>
      </c>
      <c r="E30" s="97" t="s">
        <v>157</v>
      </c>
      <c r="F30" s="98" t="s">
        <v>49</v>
      </c>
      <c r="G30" s="99" t="s">
        <v>22</v>
      </c>
      <c r="H30" s="10">
        <v>3880</v>
      </c>
      <c r="I30" s="98" t="s">
        <v>18</v>
      </c>
      <c r="J30" s="98" t="s">
        <v>50</v>
      </c>
      <c r="K30" s="98" t="s">
        <v>51</v>
      </c>
      <c r="L30" s="98" t="s">
        <v>158</v>
      </c>
      <c r="M30" s="98" t="s">
        <v>26</v>
      </c>
      <c r="N30" s="98" t="s">
        <v>27</v>
      </c>
      <c r="O30" s="98" t="s">
        <v>156</v>
      </c>
      <c r="P30" s="98" t="s">
        <v>159</v>
      </c>
      <c r="Q30" s="100" t="s">
        <v>277</v>
      </c>
      <c r="R30" s="100" t="s">
        <v>303</v>
      </c>
      <c r="S30" s="12" t="s">
        <v>286</v>
      </c>
    </row>
    <row r="31" spans="1:19" s="8" customFormat="1" ht="12.75" customHeight="1" x14ac:dyDescent="0.2">
      <c r="A31" s="6" t="s">
        <v>160</v>
      </c>
      <c r="B31" s="7" t="s">
        <v>17</v>
      </c>
      <c r="C31" s="7" t="s">
        <v>18</v>
      </c>
      <c r="D31" s="7" t="s">
        <v>161</v>
      </c>
      <c r="E31" s="97" t="s">
        <v>157</v>
      </c>
      <c r="F31" s="98" t="s">
        <v>49</v>
      </c>
      <c r="G31" s="99" t="s">
        <v>22</v>
      </c>
      <c r="H31" s="10">
        <v>3880</v>
      </c>
      <c r="I31" s="98" t="s">
        <v>18</v>
      </c>
      <c r="J31" s="98" t="s">
        <v>23</v>
      </c>
      <c r="K31" s="98" t="s">
        <v>24</v>
      </c>
      <c r="L31" s="98" t="s">
        <v>162</v>
      </c>
      <c r="M31" s="98" t="s">
        <v>26</v>
      </c>
      <c r="N31" s="98" t="s">
        <v>27</v>
      </c>
      <c r="O31" s="98" t="s">
        <v>161</v>
      </c>
      <c r="P31" s="98" t="s">
        <v>163</v>
      </c>
      <c r="Q31" s="100" t="s">
        <v>277</v>
      </c>
      <c r="R31" s="100" t="s">
        <v>303</v>
      </c>
      <c r="S31" s="12" t="s">
        <v>285</v>
      </c>
    </row>
    <row r="32" spans="1:19" s="8" customFormat="1" ht="12.75" customHeight="1" x14ac:dyDescent="0.2">
      <c r="A32" s="6" t="s">
        <v>164</v>
      </c>
      <c r="B32" s="7" t="s">
        <v>17</v>
      </c>
      <c r="C32" s="7" t="s">
        <v>18</v>
      </c>
      <c r="D32" s="7" t="s">
        <v>40</v>
      </c>
      <c r="E32" s="97" t="s">
        <v>157</v>
      </c>
      <c r="F32" s="98" t="s">
        <v>54</v>
      </c>
      <c r="G32" s="99" t="s">
        <v>22</v>
      </c>
      <c r="H32" s="10">
        <v>3200</v>
      </c>
      <c r="I32" s="98" t="s">
        <v>18</v>
      </c>
      <c r="J32" s="98" t="s">
        <v>50</v>
      </c>
      <c r="K32" s="98" t="s">
        <v>51</v>
      </c>
      <c r="L32" s="98" t="s">
        <v>165</v>
      </c>
      <c r="M32" s="98" t="s">
        <v>26</v>
      </c>
      <c r="N32" s="98" t="s">
        <v>27</v>
      </c>
      <c r="O32" s="98" t="s">
        <v>40</v>
      </c>
      <c r="P32" s="98" t="s">
        <v>46</v>
      </c>
      <c r="Q32" s="100" t="s">
        <v>433</v>
      </c>
      <c r="R32" s="100" t="s">
        <v>262</v>
      </c>
      <c r="S32" s="12" t="s">
        <v>267</v>
      </c>
    </row>
    <row r="33" spans="1:19" s="8" customFormat="1" ht="12.75" customHeight="1" x14ac:dyDescent="0.2">
      <c r="A33" s="6" t="s">
        <v>166</v>
      </c>
      <c r="B33" s="7" t="s">
        <v>17</v>
      </c>
      <c r="C33" s="7" t="s">
        <v>18</v>
      </c>
      <c r="D33" s="7" t="s">
        <v>167</v>
      </c>
      <c r="E33" s="97" t="s">
        <v>157</v>
      </c>
      <c r="F33" s="98" t="s">
        <v>168</v>
      </c>
      <c r="G33" s="99" t="s">
        <v>22</v>
      </c>
      <c r="H33" s="10">
        <v>6100</v>
      </c>
      <c r="I33" s="98" t="s">
        <v>18</v>
      </c>
      <c r="J33" s="98" t="s">
        <v>23</v>
      </c>
      <c r="K33" s="98" t="s">
        <v>24</v>
      </c>
      <c r="L33" s="98" t="s">
        <v>169</v>
      </c>
      <c r="M33" s="98" t="s">
        <v>26</v>
      </c>
      <c r="N33" s="98" t="s">
        <v>27</v>
      </c>
      <c r="O33" s="98" t="s">
        <v>167</v>
      </c>
      <c r="P33" s="98" t="s">
        <v>170</v>
      </c>
      <c r="Q33" s="100" t="s">
        <v>290</v>
      </c>
      <c r="R33" s="100" t="s">
        <v>303</v>
      </c>
      <c r="S33" s="12" t="s">
        <v>292</v>
      </c>
    </row>
    <row r="34" spans="1:19" s="8" customFormat="1" ht="12.75" customHeight="1" x14ac:dyDescent="0.2">
      <c r="A34" s="6" t="s">
        <v>171</v>
      </c>
      <c r="B34" s="7" t="s">
        <v>17</v>
      </c>
      <c r="C34" s="7" t="s">
        <v>18</v>
      </c>
      <c r="D34" s="7" t="s">
        <v>172</v>
      </c>
      <c r="E34" s="97" t="s">
        <v>173</v>
      </c>
      <c r="F34" s="98" t="s">
        <v>174</v>
      </c>
      <c r="G34" s="99" t="s">
        <v>22</v>
      </c>
      <c r="H34" s="10">
        <v>4030</v>
      </c>
      <c r="I34" s="98" t="s">
        <v>18</v>
      </c>
      <c r="J34" s="98" t="s">
        <v>23</v>
      </c>
      <c r="K34" s="98" t="s">
        <v>24</v>
      </c>
      <c r="L34" s="98" t="s">
        <v>175</v>
      </c>
      <c r="M34" s="98" t="s">
        <v>26</v>
      </c>
      <c r="N34" s="98" t="s">
        <v>27</v>
      </c>
      <c r="O34" s="98" t="s">
        <v>172</v>
      </c>
      <c r="P34" s="98" t="s">
        <v>176</v>
      </c>
      <c r="Q34" s="100" t="s">
        <v>287</v>
      </c>
      <c r="R34" s="100" t="s">
        <v>303</v>
      </c>
      <c r="S34" s="12" t="s">
        <v>289</v>
      </c>
    </row>
    <row r="35" spans="1:19" s="8" customFormat="1" ht="12.75" customHeight="1" x14ac:dyDescent="0.2">
      <c r="A35" s="6" t="s">
        <v>177</v>
      </c>
      <c r="B35" s="7" t="s">
        <v>17</v>
      </c>
      <c r="C35" s="7" t="s">
        <v>18</v>
      </c>
      <c r="D35" s="7" t="s">
        <v>178</v>
      </c>
      <c r="E35" s="97" t="s">
        <v>173</v>
      </c>
      <c r="F35" s="98" t="s">
        <v>54</v>
      </c>
      <c r="G35" s="99" t="s">
        <v>22</v>
      </c>
      <c r="H35" s="10">
        <v>3200</v>
      </c>
      <c r="I35" s="98" t="s">
        <v>18</v>
      </c>
      <c r="J35" s="98" t="s">
        <v>23</v>
      </c>
      <c r="K35" s="98" t="s">
        <v>143</v>
      </c>
      <c r="L35" s="98" t="s">
        <v>179</v>
      </c>
      <c r="M35" s="98" t="s">
        <v>26</v>
      </c>
      <c r="N35" s="98" t="s">
        <v>27</v>
      </c>
      <c r="O35" s="98" t="s">
        <v>178</v>
      </c>
      <c r="P35" s="98" t="s">
        <v>180</v>
      </c>
      <c r="Q35" s="100" t="s">
        <v>434</v>
      </c>
      <c r="R35" s="100" t="s">
        <v>262</v>
      </c>
      <c r="S35" s="12" t="s">
        <v>264</v>
      </c>
    </row>
    <row r="36" spans="1:19" s="8" customFormat="1" ht="12.75" customHeight="1" x14ac:dyDescent="0.2">
      <c r="A36" s="6" t="s">
        <v>181</v>
      </c>
      <c r="B36" s="7" t="s">
        <v>17</v>
      </c>
      <c r="C36" s="7" t="s">
        <v>18</v>
      </c>
      <c r="D36" s="7" t="s">
        <v>182</v>
      </c>
      <c r="E36" s="97" t="s">
        <v>183</v>
      </c>
      <c r="F36" s="98" t="s">
        <v>184</v>
      </c>
      <c r="G36" s="99" t="s">
        <v>22</v>
      </c>
      <c r="H36" s="10">
        <v>3000</v>
      </c>
      <c r="I36" s="98" t="s">
        <v>18</v>
      </c>
      <c r="J36" s="98" t="s">
        <v>23</v>
      </c>
      <c r="K36" s="98" t="s">
        <v>24</v>
      </c>
      <c r="L36" s="98" t="s">
        <v>185</v>
      </c>
      <c r="M36" s="98" t="s">
        <v>26</v>
      </c>
      <c r="N36" s="98" t="s">
        <v>27</v>
      </c>
      <c r="O36" s="98" t="s">
        <v>182</v>
      </c>
      <c r="P36" s="98" t="s">
        <v>186</v>
      </c>
      <c r="Q36" s="100" t="s">
        <v>265</v>
      </c>
      <c r="R36" s="100" t="s">
        <v>262</v>
      </c>
      <c r="S36" s="12" t="s">
        <v>266</v>
      </c>
    </row>
    <row r="37" spans="1:19" s="8" customFormat="1" ht="12.75" customHeight="1" x14ac:dyDescent="0.2">
      <c r="A37" s="6" t="s">
        <v>187</v>
      </c>
      <c r="B37" s="7" t="s">
        <v>17</v>
      </c>
      <c r="C37" s="7" t="s">
        <v>18</v>
      </c>
      <c r="D37" s="7" t="s">
        <v>120</v>
      </c>
      <c r="E37" s="97" t="s">
        <v>183</v>
      </c>
      <c r="F37" s="98" t="s">
        <v>168</v>
      </c>
      <c r="G37" s="99" t="s">
        <v>22</v>
      </c>
      <c r="H37" s="10">
        <v>6100</v>
      </c>
      <c r="I37" s="98" t="s">
        <v>18</v>
      </c>
      <c r="J37" s="98" t="s">
        <v>23</v>
      </c>
      <c r="K37" s="98" t="s">
        <v>24</v>
      </c>
      <c r="L37" s="98" t="s">
        <v>188</v>
      </c>
      <c r="M37" s="98" t="s">
        <v>26</v>
      </c>
      <c r="N37" s="98" t="s">
        <v>27</v>
      </c>
      <c r="O37" s="98" t="s">
        <v>120</v>
      </c>
      <c r="P37" s="98" t="s">
        <v>189</v>
      </c>
      <c r="Q37" s="100" t="s">
        <v>436</v>
      </c>
      <c r="R37" s="100" t="s">
        <v>303</v>
      </c>
      <c r="S37" s="12" t="s">
        <v>439</v>
      </c>
    </row>
    <row r="38" spans="1:19" s="8" customFormat="1" ht="12.75" customHeight="1" x14ac:dyDescent="0.2">
      <c r="A38" s="6" t="s">
        <v>190</v>
      </c>
      <c r="B38" s="7" t="s">
        <v>17</v>
      </c>
      <c r="C38" s="7" t="s">
        <v>18</v>
      </c>
      <c r="D38" s="7" t="s">
        <v>191</v>
      </c>
      <c r="E38" s="97" t="s">
        <v>183</v>
      </c>
      <c r="F38" s="98" t="s">
        <v>192</v>
      </c>
      <c r="G38" s="99" t="s">
        <v>22</v>
      </c>
      <c r="H38" s="10">
        <v>15900</v>
      </c>
      <c r="I38" s="98" t="s">
        <v>18</v>
      </c>
      <c r="J38" s="98" t="s">
        <v>23</v>
      </c>
      <c r="K38" s="98" t="s">
        <v>24</v>
      </c>
      <c r="L38" s="98" t="s">
        <v>193</v>
      </c>
      <c r="M38" s="98" t="s">
        <v>26</v>
      </c>
      <c r="N38" s="98" t="s">
        <v>27</v>
      </c>
      <c r="O38" s="98" t="s">
        <v>191</v>
      </c>
      <c r="P38" s="98" t="s">
        <v>194</v>
      </c>
      <c r="Q38" s="100" t="s">
        <v>436</v>
      </c>
      <c r="R38" s="100" t="s">
        <v>262</v>
      </c>
      <c r="S38" s="96" t="s">
        <v>438</v>
      </c>
    </row>
    <row r="39" spans="1:19" s="8" customFormat="1" ht="12.75" customHeight="1" x14ac:dyDescent="0.2">
      <c r="A39" s="6" t="s">
        <v>195</v>
      </c>
      <c r="B39" s="7" t="s">
        <v>17</v>
      </c>
      <c r="C39" s="7" t="s">
        <v>18</v>
      </c>
      <c r="D39" s="7" t="s">
        <v>182</v>
      </c>
      <c r="E39" s="97" t="s">
        <v>183</v>
      </c>
      <c r="F39" s="98" t="s">
        <v>122</v>
      </c>
      <c r="G39" s="99" t="s">
        <v>22</v>
      </c>
      <c r="H39" s="10">
        <v>4200</v>
      </c>
      <c r="I39" s="98" t="s">
        <v>18</v>
      </c>
      <c r="J39" s="98" t="s">
        <v>23</v>
      </c>
      <c r="K39" s="98" t="s">
        <v>24</v>
      </c>
      <c r="L39" s="98" t="s">
        <v>196</v>
      </c>
      <c r="M39" s="98" t="s">
        <v>26</v>
      </c>
      <c r="N39" s="98" t="s">
        <v>27</v>
      </c>
      <c r="O39" s="98" t="s">
        <v>182</v>
      </c>
      <c r="P39" s="98" t="s">
        <v>197</v>
      </c>
      <c r="Q39" s="100" t="s">
        <v>436</v>
      </c>
      <c r="R39" s="100" t="s">
        <v>303</v>
      </c>
      <c r="S39" s="12" t="s">
        <v>437</v>
      </c>
    </row>
    <row r="40" spans="1:19" s="8" customFormat="1" ht="12.75" customHeight="1" x14ac:dyDescent="0.2">
      <c r="A40" s="6" t="s">
        <v>198</v>
      </c>
      <c r="B40" s="7" t="s">
        <v>17</v>
      </c>
      <c r="C40" s="7" t="s">
        <v>18</v>
      </c>
      <c r="D40" s="7" t="s">
        <v>199</v>
      </c>
      <c r="E40" s="97" t="s">
        <v>200</v>
      </c>
      <c r="F40" s="98" t="s">
        <v>122</v>
      </c>
      <c r="G40" s="99" t="s">
        <v>22</v>
      </c>
      <c r="H40" s="10">
        <v>4200</v>
      </c>
      <c r="I40" s="98" t="s">
        <v>18</v>
      </c>
      <c r="J40" s="98" t="s">
        <v>23</v>
      </c>
      <c r="K40" s="98" t="s">
        <v>24</v>
      </c>
      <c r="L40" s="98" t="s">
        <v>201</v>
      </c>
      <c r="M40" s="98" t="s">
        <v>26</v>
      </c>
      <c r="N40" s="98" t="s">
        <v>27</v>
      </c>
      <c r="O40" s="98" t="s">
        <v>199</v>
      </c>
      <c r="P40" s="98" t="s">
        <v>202</v>
      </c>
      <c r="Q40" s="100" t="s">
        <v>433</v>
      </c>
      <c r="R40" s="100" t="s">
        <v>304</v>
      </c>
      <c r="S40" s="12" t="s">
        <v>264</v>
      </c>
    </row>
    <row r="41" spans="1:19" s="8" customFormat="1" ht="12.75" customHeight="1" x14ac:dyDescent="0.2">
      <c r="A41" s="6" t="s">
        <v>203</v>
      </c>
      <c r="B41" s="7" t="s">
        <v>17</v>
      </c>
      <c r="C41" s="7" t="s">
        <v>18</v>
      </c>
      <c r="D41" s="7" t="s">
        <v>204</v>
      </c>
      <c r="E41" s="97" t="s">
        <v>200</v>
      </c>
      <c r="F41" s="98" t="s">
        <v>205</v>
      </c>
      <c r="G41" s="99" t="s">
        <v>22</v>
      </c>
      <c r="H41" s="10">
        <v>4500</v>
      </c>
      <c r="I41" s="98" t="s">
        <v>18</v>
      </c>
      <c r="J41" s="98" t="s">
        <v>23</v>
      </c>
      <c r="K41" s="98" t="s">
        <v>24</v>
      </c>
      <c r="L41" s="98" t="s">
        <v>206</v>
      </c>
      <c r="M41" s="98" t="s">
        <v>26</v>
      </c>
      <c r="N41" s="98" t="s">
        <v>27</v>
      </c>
      <c r="O41" s="98" t="s">
        <v>204</v>
      </c>
      <c r="P41" s="98" t="s">
        <v>207</v>
      </c>
      <c r="Q41" s="100" t="s">
        <v>322</v>
      </c>
      <c r="R41" s="100" t="s">
        <v>304</v>
      </c>
      <c r="S41" s="12" t="s">
        <v>268</v>
      </c>
    </row>
    <row r="42" spans="1:19" s="8" customFormat="1" ht="12.75" customHeight="1" x14ac:dyDescent="0.2">
      <c r="A42" s="6" t="s">
        <v>208</v>
      </c>
      <c r="B42" s="7" t="s">
        <v>17</v>
      </c>
      <c r="C42" s="7" t="s">
        <v>18</v>
      </c>
      <c r="D42" s="7" t="s">
        <v>40</v>
      </c>
      <c r="E42" s="97" t="s">
        <v>200</v>
      </c>
      <c r="F42" s="98" t="s">
        <v>122</v>
      </c>
      <c r="G42" s="99" t="s">
        <v>22</v>
      </c>
      <c r="H42" s="10">
        <v>4200</v>
      </c>
      <c r="I42" s="98" t="s">
        <v>18</v>
      </c>
      <c r="J42" s="98" t="s">
        <v>50</v>
      </c>
      <c r="K42" s="98" t="s">
        <v>51</v>
      </c>
      <c r="L42" s="98" t="s">
        <v>209</v>
      </c>
      <c r="M42" s="98" t="s">
        <v>26</v>
      </c>
      <c r="N42" s="98" t="s">
        <v>27</v>
      </c>
      <c r="O42" s="98" t="s">
        <v>40</v>
      </c>
      <c r="P42" s="98" t="s">
        <v>46</v>
      </c>
      <c r="Q42" s="100" t="s">
        <v>433</v>
      </c>
      <c r="R42" s="100" t="s">
        <v>303</v>
      </c>
      <c r="S42" s="12" t="s">
        <v>267</v>
      </c>
    </row>
    <row r="43" spans="1:19" s="8" customFormat="1" ht="12.75" customHeight="1" x14ac:dyDescent="0.2">
      <c r="A43" s="6" t="s">
        <v>210</v>
      </c>
      <c r="B43" s="7" t="s">
        <v>17</v>
      </c>
      <c r="C43" s="7" t="s">
        <v>18</v>
      </c>
      <c r="D43" s="7" t="s">
        <v>40</v>
      </c>
      <c r="E43" s="97" t="s">
        <v>211</v>
      </c>
      <c r="F43" s="98" t="s">
        <v>37</v>
      </c>
      <c r="G43" s="99" t="s">
        <v>22</v>
      </c>
      <c r="H43" s="10">
        <v>1000</v>
      </c>
      <c r="I43" s="98" t="s">
        <v>18</v>
      </c>
      <c r="J43" s="98" t="s">
        <v>212</v>
      </c>
      <c r="K43" s="98" t="s">
        <v>213</v>
      </c>
      <c r="L43" s="98" t="s">
        <v>214</v>
      </c>
      <c r="M43" s="98" t="s">
        <v>26</v>
      </c>
      <c r="N43" s="98" t="s">
        <v>27</v>
      </c>
      <c r="O43" s="98" t="s">
        <v>40</v>
      </c>
      <c r="P43" s="98" t="s">
        <v>159</v>
      </c>
      <c r="Q43" s="100" t="s">
        <v>450</v>
      </c>
      <c r="R43" s="98"/>
    </row>
    <row r="44" spans="1:19" s="8" customFormat="1" ht="12.75" customHeight="1" x14ac:dyDescent="0.2">
      <c r="A44" s="6" t="s">
        <v>215</v>
      </c>
      <c r="B44" s="7" t="s">
        <v>17</v>
      </c>
      <c r="C44" s="7" t="s">
        <v>18</v>
      </c>
      <c r="D44" s="7" t="s">
        <v>40</v>
      </c>
      <c r="E44" s="97" t="s">
        <v>211</v>
      </c>
      <c r="F44" s="98" t="s">
        <v>216</v>
      </c>
      <c r="G44" s="99" t="s">
        <v>22</v>
      </c>
      <c r="H44" s="10">
        <v>9300</v>
      </c>
      <c r="I44" s="98" t="s">
        <v>18</v>
      </c>
      <c r="J44" s="98" t="s">
        <v>217</v>
      </c>
      <c r="K44" s="98" t="s">
        <v>128</v>
      </c>
      <c r="L44" s="98" t="s">
        <v>218</v>
      </c>
      <c r="M44" s="98" t="s">
        <v>26</v>
      </c>
      <c r="N44" s="98" t="s">
        <v>27</v>
      </c>
      <c r="O44" s="98" t="s">
        <v>40</v>
      </c>
      <c r="P44" s="98" t="s">
        <v>46</v>
      </c>
      <c r="Q44" s="100" t="s">
        <v>436</v>
      </c>
      <c r="R44" s="100" t="s">
        <v>262</v>
      </c>
      <c r="S44" s="96" t="s">
        <v>440</v>
      </c>
    </row>
    <row r="45" spans="1:19" s="8" customFormat="1" ht="12.75" customHeight="1" x14ac:dyDescent="0.2">
      <c r="A45" s="6" t="s">
        <v>219</v>
      </c>
      <c r="B45" s="7" t="s">
        <v>17</v>
      </c>
      <c r="C45" s="7" t="s">
        <v>18</v>
      </c>
      <c r="D45" s="7" t="s">
        <v>220</v>
      </c>
      <c r="E45" s="97" t="s">
        <v>221</v>
      </c>
      <c r="F45" s="98" t="s">
        <v>131</v>
      </c>
      <c r="G45" s="99" t="s">
        <v>22</v>
      </c>
      <c r="H45" s="10">
        <v>300</v>
      </c>
      <c r="I45" s="98" t="s">
        <v>18</v>
      </c>
      <c r="J45" s="98" t="s">
        <v>23</v>
      </c>
      <c r="K45" s="98" t="s">
        <v>24</v>
      </c>
      <c r="L45" s="98" t="s">
        <v>222</v>
      </c>
      <c r="M45" s="98" t="s">
        <v>26</v>
      </c>
      <c r="N45" s="98" t="s">
        <v>27</v>
      </c>
      <c r="O45" s="98" t="s">
        <v>220</v>
      </c>
      <c r="P45" s="98" t="s">
        <v>223</v>
      </c>
      <c r="Q45" s="100" t="s">
        <v>290</v>
      </c>
      <c r="R45" s="100" t="s">
        <v>303</v>
      </c>
      <c r="S45" s="12" t="s">
        <v>292</v>
      </c>
    </row>
    <row r="46" spans="1:19" s="8" customFormat="1" ht="12.75" customHeight="1" x14ac:dyDescent="0.2">
      <c r="A46" s="6" t="s">
        <v>224</v>
      </c>
      <c r="B46" s="7" t="s">
        <v>17</v>
      </c>
      <c r="C46" s="7" t="s">
        <v>18</v>
      </c>
      <c r="D46" s="7" t="s">
        <v>225</v>
      </c>
      <c r="E46" s="7" t="s">
        <v>226</v>
      </c>
      <c r="F46" s="8" t="s">
        <v>122</v>
      </c>
      <c r="G46" s="9" t="s">
        <v>22</v>
      </c>
      <c r="H46" s="10">
        <v>4200</v>
      </c>
      <c r="I46" s="8" t="s">
        <v>18</v>
      </c>
      <c r="J46" s="8" t="s">
        <v>23</v>
      </c>
      <c r="K46" s="8" t="s">
        <v>24</v>
      </c>
      <c r="L46" s="8" t="s">
        <v>227</v>
      </c>
      <c r="M46" s="8" t="s">
        <v>26</v>
      </c>
      <c r="N46" s="8" t="s">
        <v>27</v>
      </c>
      <c r="O46" s="8" t="s">
        <v>225</v>
      </c>
      <c r="P46" s="8" t="s">
        <v>228</v>
      </c>
      <c r="Q46" s="100" t="s">
        <v>433</v>
      </c>
      <c r="R46" s="100" t="s">
        <v>304</v>
      </c>
      <c r="S46" s="100" t="s">
        <v>454</v>
      </c>
    </row>
    <row r="47" spans="1:19" s="8" customFormat="1" ht="12.75" customHeight="1" x14ac:dyDescent="0.2">
      <c r="A47" s="6" t="s">
        <v>229</v>
      </c>
      <c r="B47" s="7" t="s">
        <v>17</v>
      </c>
      <c r="C47" s="7" t="s">
        <v>18</v>
      </c>
      <c r="D47" s="7" t="s">
        <v>230</v>
      </c>
      <c r="E47" s="97" t="s">
        <v>231</v>
      </c>
      <c r="F47" s="98" t="s">
        <v>232</v>
      </c>
      <c r="G47" s="99" t="s">
        <v>22</v>
      </c>
      <c r="H47" s="10">
        <v>4770</v>
      </c>
      <c r="I47" s="98" t="s">
        <v>18</v>
      </c>
      <c r="J47" s="98" t="s">
        <v>23</v>
      </c>
      <c r="K47" s="98" t="s">
        <v>24</v>
      </c>
      <c r="L47" s="98" t="s">
        <v>233</v>
      </c>
      <c r="M47" s="98" t="s">
        <v>26</v>
      </c>
      <c r="N47" s="98" t="s">
        <v>27</v>
      </c>
      <c r="O47" s="98" t="s">
        <v>230</v>
      </c>
      <c r="P47" s="98" t="s">
        <v>234</v>
      </c>
      <c r="Q47" s="100" t="s">
        <v>290</v>
      </c>
      <c r="R47" s="100" t="s">
        <v>442</v>
      </c>
      <c r="S47" s="12" t="s">
        <v>293</v>
      </c>
    </row>
    <row r="48" spans="1:19" s="8" customFormat="1" ht="12.75" customHeight="1" x14ac:dyDescent="0.2">
      <c r="A48" s="6" t="s">
        <v>235</v>
      </c>
      <c r="B48" s="7" t="s">
        <v>17</v>
      </c>
      <c r="C48" s="7" t="s">
        <v>18</v>
      </c>
      <c r="D48" s="7" t="s">
        <v>236</v>
      </c>
      <c r="E48" s="97" t="s">
        <v>231</v>
      </c>
      <c r="F48" s="98" t="s">
        <v>237</v>
      </c>
      <c r="G48" s="99" t="s">
        <v>22</v>
      </c>
      <c r="H48" s="10">
        <v>4560</v>
      </c>
      <c r="I48" s="98" t="s">
        <v>18</v>
      </c>
      <c r="J48" s="98" t="s">
        <v>23</v>
      </c>
      <c r="K48" s="98" t="s">
        <v>24</v>
      </c>
      <c r="L48" s="98" t="s">
        <v>238</v>
      </c>
      <c r="M48" s="98" t="s">
        <v>26</v>
      </c>
      <c r="N48" s="98" t="s">
        <v>27</v>
      </c>
      <c r="O48" s="98" t="s">
        <v>236</v>
      </c>
      <c r="P48" s="98" t="s">
        <v>239</v>
      </c>
      <c r="Q48" s="100" t="s">
        <v>290</v>
      </c>
      <c r="R48" s="100" t="s">
        <v>435</v>
      </c>
      <c r="S48" s="12" t="s">
        <v>293</v>
      </c>
    </row>
    <row r="49" spans="1:19" s="8" customFormat="1" ht="12.75" customHeight="1" x14ac:dyDescent="0.2">
      <c r="A49" s="6" t="s">
        <v>240</v>
      </c>
      <c r="B49" s="7" t="s">
        <v>17</v>
      </c>
      <c r="C49" s="7" t="s">
        <v>18</v>
      </c>
      <c r="D49" s="7" t="s">
        <v>241</v>
      </c>
      <c r="E49" s="97" t="s">
        <v>231</v>
      </c>
      <c r="F49" s="98" t="s">
        <v>242</v>
      </c>
      <c r="G49" s="99" t="s">
        <v>22</v>
      </c>
      <c r="H49" s="10">
        <v>4650</v>
      </c>
      <c r="I49" s="98" t="s">
        <v>18</v>
      </c>
      <c r="J49" s="98" t="s">
        <v>23</v>
      </c>
      <c r="K49" s="98" t="s">
        <v>24</v>
      </c>
      <c r="L49" s="98" t="s">
        <v>243</v>
      </c>
      <c r="M49" s="98" t="s">
        <v>26</v>
      </c>
      <c r="N49" s="98" t="s">
        <v>27</v>
      </c>
      <c r="O49" s="98" t="s">
        <v>241</v>
      </c>
      <c r="P49" s="98" t="s">
        <v>244</v>
      </c>
      <c r="Q49" s="100" t="s">
        <v>290</v>
      </c>
      <c r="R49" s="100" t="s">
        <v>303</v>
      </c>
      <c r="S49" s="12" t="s">
        <v>293</v>
      </c>
    </row>
    <row r="50" spans="1:19" s="8" customFormat="1" ht="12.75" customHeight="1" x14ac:dyDescent="0.2">
      <c r="A50" s="6" t="s">
        <v>245</v>
      </c>
      <c r="B50" s="7" t="s">
        <v>17</v>
      </c>
      <c r="C50" s="7" t="s">
        <v>18</v>
      </c>
      <c r="D50" s="7" t="s">
        <v>40</v>
      </c>
      <c r="E50" s="97" t="s">
        <v>246</v>
      </c>
      <c r="F50" s="98" t="s">
        <v>168</v>
      </c>
      <c r="G50" s="99" t="s">
        <v>22</v>
      </c>
      <c r="H50" s="10">
        <v>6100</v>
      </c>
      <c r="I50" s="98" t="s">
        <v>18</v>
      </c>
      <c r="J50" s="98" t="s">
        <v>50</v>
      </c>
      <c r="K50" s="98" t="s">
        <v>51</v>
      </c>
      <c r="L50" s="98" t="s">
        <v>247</v>
      </c>
      <c r="M50" s="98" t="s">
        <v>26</v>
      </c>
      <c r="N50" s="98" t="s">
        <v>27</v>
      </c>
      <c r="O50" s="98" t="s">
        <v>40</v>
      </c>
      <c r="P50" s="98" t="s">
        <v>46</v>
      </c>
      <c r="Q50" s="100" t="s">
        <v>259</v>
      </c>
      <c r="R50" s="100" t="s">
        <v>303</v>
      </c>
      <c r="S50" s="12" t="s">
        <v>269</v>
      </c>
    </row>
    <row r="51" spans="1:19" s="8" customFormat="1" ht="12.75" customHeight="1" x14ac:dyDescent="0.2">
      <c r="A51" s="6" t="s">
        <v>248</v>
      </c>
      <c r="B51" s="7" t="s">
        <v>17</v>
      </c>
      <c r="C51" s="7" t="s">
        <v>18</v>
      </c>
      <c r="D51" s="7" t="s">
        <v>249</v>
      </c>
      <c r="E51" s="97" t="s">
        <v>246</v>
      </c>
      <c r="F51" s="98" t="s">
        <v>54</v>
      </c>
      <c r="G51" s="99" t="s">
        <v>22</v>
      </c>
      <c r="H51" s="10">
        <v>3200</v>
      </c>
      <c r="I51" s="98" t="s">
        <v>18</v>
      </c>
      <c r="J51" s="98" t="s">
        <v>23</v>
      </c>
      <c r="K51" s="98" t="s">
        <v>24</v>
      </c>
      <c r="L51" s="98" t="s">
        <v>250</v>
      </c>
      <c r="M51" s="98" t="s">
        <v>26</v>
      </c>
      <c r="N51" s="98" t="s">
        <v>27</v>
      </c>
      <c r="O51" s="98" t="s">
        <v>249</v>
      </c>
      <c r="P51" s="98" t="s">
        <v>251</v>
      </c>
      <c r="Q51" s="100" t="s">
        <v>259</v>
      </c>
      <c r="R51" s="100" t="s">
        <v>260</v>
      </c>
      <c r="S51" s="100" t="s">
        <v>261</v>
      </c>
    </row>
    <row r="52" spans="1:19" s="8" customFormat="1" ht="12.75" customHeight="1" x14ac:dyDescent="0.2">
      <c r="A52" s="6" t="s">
        <v>252</v>
      </c>
      <c r="B52" s="7" t="s">
        <v>17</v>
      </c>
      <c r="C52" s="7" t="s">
        <v>18</v>
      </c>
      <c r="D52" s="7" t="s">
        <v>253</v>
      </c>
      <c r="E52" s="97" t="s">
        <v>246</v>
      </c>
      <c r="F52" s="98" t="s">
        <v>168</v>
      </c>
      <c r="G52" s="99" t="s">
        <v>22</v>
      </c>
      <c r="H52" s="10">
        <v>6100</v>
      </c>
      <c r="I52" s="98" t="s">
        <v>18</v>
      </c>
      <c r="J52" s="98" t="s">
        <v>23</v>
      </c>
      <c r="K52" s="98" t="s">
        <v>24</v>
      </c>
      <c r="L52" s="98" t="s">
        <v>254</v>
      </c>
      <c r="M52" s="98" t="s">
        <v>26</v>
      </c>
      <c r="N52" s="98" t="s">
        <v>27</v>
      </c>
      <c r="O52" s="98" t="s">
        <v>253</v>
      </c>
      <c r="P52" s="98" t="s">
        <v>255</v>
      </c>
      <c r="Q52" s="100" t="s">
        <v>270</v>
      </c>
      <c r="R52" s="100" t="s">
        <v>303</v>
      </c>
      <c r="S52" s="12" t="s">
        <v>271</v>
      </c>
    </row>
    <row r="53" spans="1:19" x14ac:dyDescent="0.2">
      <c r="H53" s="11">
        <f>SUM(H2:H52)</f>
        <v>200093.2</v>
      </c>
    </row>
    <row r="56" spans="1:19" x14ac:dyDescent="0.2">
      <c r="H56">
        <v>195893.2</v>
      </c>
    </row>
    <row r="58" spans="1:19" x14ac:dyDescent="0.2">
      <c r="H58" s="109">
        <f>H53-H56</f>
        <v>4200</v>
      </c>
    </row>
  </sheetData>
  <autoFilter ref="A1:S53" xr:uid="{00000000-0009-0000-0000-000000000000}"/>
  <phoneticPr fontId="7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5"/>
  <sheetViews>
    <sheetView topLeftCell="A118" zoomScale="86" zoomScaleNormal="86" workbookViewId="0">
      <selection activeCell="I73" sqref="I73"/>
    </sheetView>
  </sheetViews>
  <sheetFormatPr baseColWidth="10" defaultColWidth="11.42578125" defaultRowHeight="15" x14ac:dyDescent="0.25"/>
  <cols>
    <col min="1" max="1" width="11.42578125" style="36"/>
    <col min="2" max="2" width="11.42578125" style="17"/>
    <col min="3" max="3" width="49.28515625" style="17" bestFit="1" customWidth="1"/>
    <col min="4" max="4" width="28.28515625" style="17" bestFit="1" customWidth="1"/>
    <col min="5" max="5" width="27.28515625" style="17" customWidth="1"/>
    <col min="6" max="6" width="11.42578125" style="17"/>
    <col min="7" max="7" width="17.5703125" style="17" customWidth="1"/>
    <col min="8" max="8" width="11.42578125" style="17"/>
    <col min="9" max="9" width="30.28515625" style="17" customWidth="1"/>
    <col min="10" max="10" width="11.42578125" style="17"/>
    <col min="11" max="11" width="17.42578125" style="17" customWidth="1"/>
    <col min="12" max="12" width="16.85546875" style="17" customWidth="1"/>
    <col min="13" max="16384" width="11.42578125" style="17"/>
  </cols>
  <sheetData>
    <row r="1" spans="1:9" x14ac:dyDescent="0.25">
      <c r="A1" s="14"/>
      <c r="B1" s="15"/>
      <c r="C1" s="16" t="s">
        <v>306</v>
      </c>
      <c r="D1" s="16"/>
      <c r="E1" s="16"/>
      <c r="F1" s="16"/>
      <c r="G1" s="15"/>
      <c r="H1" s="15"/>
      <c r="I1" s="15"/>
    </row>
    <row r="2" spans="1:9" x14ac:dyDescent="0.25">
      <c r="A2" s="14"/>
      <c r="B2" s="18" t="s">
        <v>307</v>
      </c>
      <c r="C2" s="19" t="s">
        <v>445</v>
      </c>
      <c r="D2" s="19"/>
      <c r="E2" s="19"/>
      <c r="F2" s="19"/>
      <c r="G2" s="15"/>
      <c r="H2" s="15"/>
      <c r="I2" s="15"/>
    </row>
    <row r="3" spans="1:9" x14ac:dyDescent="0.25">
      <c r="A3" s="14"/>
      <c r="B3" s="18" t="s">
        <v>308</v>
      </c>
      <c r="C3" s="16" t="s">
        <v>309</v>
      </c>
      <c r="D3" s="16"/>
      <c r="E3" s="16"/>
      <c r="F3" s="16"/>
      <c r="G3" s="15"/>
      <c r="H3" s="15"/>
      <c r="I3" s="15"/>
    </row>
    <row r="4" spans="1:9" x14ac:dyDescent="0.25">
      <c r="A4" s="14"/>
      <c r="B4" s="18"/>
      <c r="C4" s="16"/>
      <c r="D4" s="16"/>
      <c r="E4" s="16"/>
      <c r="F4" s="16"/>
      <c r="G4" s="15"/>
      <c r="H4" s="15"/>
      <c r="I4" s="15"/>
    </row>
    <row r="6" spans="1:9" ht="15.75" thickBot="1" x14ac:dyDescent="0.3">
      <c r="A6" s="14"/>
      <c r="B6" s="20" t="s">
        <v>290</v>
      </c>
      <c r="C6" s="15"/>
      <c r="D6" s="15"/>
      <c r="E6" s="15"/>
      <c r="F6" s="15"/>
      <c r="G6" s="15"/>
      <c r="H6" s="15"/>
      <c r="I6" s="15"/>
    </row>
    <row r="7" spans="1:9" ht="30" x14ac:dyDescent="0.25">
      <c r="A7" s="21" t="s">
        <v>310</v>
      </c>
      <c r="B7" s="22" t="s">
        <v>311</v>
      </c>
      <c r="C7" s="23" t="s">
        <v>312</v>
      </c>
      <c r="D7" s="24" t="s">
        <v>313</v>
      </c>
      <c r="E7" s="21" t="s">
        <v>257</v>
      </c>
      <c r="F7" s="21" t="s">
        <v>314</v>
      </c>
      <c r="G7" s="25" t="s">
        <v>315</v>
      </c>
      <c r="H7" s="23" t="s">
        <v>307</v>
      </c>
      <c r="I7" s="26" t="s">
        <v>316</v>
      </c>
    </row>
    <row r="8" spans="1:9" x14ac:dyDescent="0.25">
      <c r="A8" s="27">
        <v>1</v>
      </c>
      <c r="B8" s="28"/>
      <c r="C8" s="28" t="s">
        <v>291</v>
      </c>
      <c r="D8" s="29" t="s">
        <v>305</v>
      </c>
      <c r="E8" s="29" t="s">
        <v>303</v>
      </c>
      <c r="F8" s="28"/>
      <c r="G8" s="30">
        <v>5734</v>
      </c>
      <c r="H8" s="29" t="s">
        <v>73</v>
      </c>
      <c r="I8" s="28"/>
    </row>
    <row r="9" spans="1:9" x14ac:dyDescent="0.25">
      <c r="A9" s="27">
        <v>2</v>
      </c>
      <c r="B9" s="28"/>
      <c r="C9" s="28" t="s">
        <v>294</v>
      </c>
      <c r="D9" s="29" t="s">
        <v>305</v>
      </c>
      <c r="E9" s="29" t="s">
        <v>303</v>
      </c>
      <c r="F9" s="28"/>
      <c r="G9" s="30">
        <v>5734</v>
      </c>
      <c r="H9" s="29" t="s">
        <v>73</v>
      </c>
      <c r="I9" s="28"/>
    </row>
    <row r="10" spans="1:9" x14ac:dyDescent="0.25">
      <c r="A10" s="27">
        <v>3</v>
      </c>
      <c r="B10" s="28"/>
      <c r="C10" s="28" t="s">
        <v>291</v>
      </c>
      <c r="D10" s="29" t="s">
        <v>305</v>
      </c>
      <c r="E10" s="29" t="s">
        <v>303</v>
      </c>
      <c r="F10" s="28"/>
      <c r="G10" s="30">
        <v>282</v>
      </c>
      <c r="H10" s="29" t="s">
        <v>90</v>
      </c>
      <c r="I10" s="28"/>
    </row>
    <row r="11" spans="1:9" x14ac:dyDescent="0.25">
      <c r="A11" s="27">
        <v>4</v>
      </c>
      <c r="B11" s="28"/>
      <c r="C11" s="28" t="s">
        <v>294</v>
      </c>
      <c r="D11" s="29" t="s">
        <v>305</v>
      </c>
      <c r="E11" s="29" t="s">
        <v>304</v>
      </c>
      <c r="F11" s="28"/>
      <c r="G11" s="30">
        <v>282</v>
      </c>
      <c r="H11" s="29" t="s">
        <v>90</v>
      </c>
      <c r="I11" s="28"/>
    </row>
    <row r="12" spans="1:9" x14ac:dyDescent="0.25">
      <c r="A12" s="27">
        <v>5</v>
      </c>
      <c r="B12" s="28"/>
      <c r="C12" s="28" t="s">
        <v>292</v>
      </c>
      <c r="D12" s="29" t="s">
        <v>305</v>
      </c>
      <c r="E12" s="29" t="s">
        <v>303</v>
      </c>
      <c r="F12" s="28"/>
      <c r="G12" s="30">
        <v>6100</v>
      </c>
      <c r="H12" s="31" t="s">
        <v>157</v>
      </c>
      <c r="I12" s="28"/>
    </row>
    <row r="13" spans="1:9" x14ac:dyDescent="0.25">
      <c r="A13" s="27">
        <v>6</v>
      </c>
      <c r="B13" s="28"/>
      <c r="C13" s="28" t="s">
        <v>292</v>
      </c>
      <c r="D13" s="29" t="s">
        <v>305</v>
      </c>
      <c r="E13" s="29" t="s">
        <v>303</v>
      </c>
      <c r="F13" s="28"/>
      <c r="G13" s="30">
        <v>300</v>
      </c>
      <c r="H13" s="31" t="s">
        <v>221</v>
      </c>
      <c r="I13" s="28"/>
    </row>
    <row r="14" spans="1:9" x14ac:dyDescent="0.25">
      <c r="A14" s="27">
        <v>7</v>
      </c>
      <c r="B14" s="28"/>
      <c r="C14" s="28" t="s">
        <v>293</v>
      </c>
      <c r="D14" s="29" t="s">
        <v>305</v>
      </c>
      <c r="E14" s="29" t="s">
        <v>442</v>
      </c>
      <c r="F14" s="28"/>
      <c r="G14" s="30">
        <v>4770</v>
      </c>
      <c r="H14" s="31" t="s">
        <v>231</v>
      </c>
      <c r="I14" s="28"/>
    </row>
    <row r="15" spans="1:9" x14ac:dyDescent="0.25">
      <c r="A15" s="27">
        <v>8</v>
      </c>
      <c r="B15" s="28"/>
      <c r="C15" s="28" t="s">
        <v>293</v>
      </c>
      <c r="D15" s="29" t="s">
        <v>305</v>
      </c>
      <c r="E15" s="29" t="s">
        <v>435</v>
      </c>
      <c r="F15" s="28"/>
      <c r="G15" s="30">
        <v>4560</v>
      </c>
      <c r="H15" s="31" t="s">
        <v>231</v>
      </c>
      <c r="I15" s="28"/>
    </row>
    <row r="16" spans="1:9" x14ac:dyDescent="0.25">
      <c r="A16" s="27">
        <v>9</v>
      </c>
      <c r="B16" s="28"/>
      <c r="C16" s="28" t="s">
        <v>293</v>
      </c>
      <c r="D16" s="29" t="s">
        <v>305</v>
      </c>
      <c r="E16" s="29" t="s">
        <v>303</v>
      </c>
      <c r="F16" s="28"/>
      <c r="G16" s="30">
        <v>4650</v>
      </c>
      <c r="H16" s="31" t="s">
        <v>231</v>
      </c>
      <c r="I16" s="28"/>
    </row>
    <row r="17" spans="1:9" x14ac:dyDescent="0.25">
      <c r="A17" s="14"/>
      <c r="B17" s="15"/>
      <c r="C17" s="15"/>
      <c r="D17" s="15"/>
      <c r="E17" s="15"/>
      <c r="F17" s="15"/>
      <c r="G17" s="32"/>
      <c r="H17" s="15"/>
      <c r="I17" s="15"/>
    </row>
    <row r="18" spans="1:9" x14ac:dyDescent="0.25">
      <c r="A18" s="14"/>
      <c r="B18" s="15"/>
      <c r="C18" s="15"/>
      <c r="D18" s="15"/>
      <c r="E18" s="130" t="s">
        <v>317</v>
      </c>
      <c r="F18" s="130"/>
      <c r="G18" s="33">
        <f>SUM(G8:G16)</f>
        <v>32412</v>
      </c>
      <c r="H18" s="110"/>
      <c r="I18" s="15"/>
    </row>
    <row r="19" spans="1:9" x14ac:dyDescent="0.25">
      <c r="A19" s="14"/>
      <c r="B19" s="15"/>
      <c r="C19" s="15"/>
      <c r="D19" s="15"/>
      <c r="E19" s="37"/>
      <c r="F19" s="37"/>
      <c r="G19" s="104"/>
      <c r="H19" s="15"/>
      <c r="I19" s="15"/>
    </row>
    <row r="20" spans="1:9" ht="15.75" thickBot="1" x14ac:dyDescent="0.3">
      <c r="A20" s="14"/>
      <c r="B20" s="20" t="s">
        <v>436</v>
      </c>
      <c r="C20" s="15"/>
      <c r="D20" s="15"/>
      <c r="E20" s="15"/>
      <c r="F20" s="15"/>
      <c r="G20" s="15"/>
      <c r="H20" s="15"/>
      <c r="I20" s="15"/>
    </row>
    <row r="21" spans="1:9" ht="30" x14ac:dyDescent="0.25">
      <c r="A21" s="21" t="s">
        <v>310</v>
      </c>
      <c r="B21" s="22" t="s">
        <v>311</v>
      </c>
      <c r="C21" s="23" t="s">
        <v>312</v>
      </c>
      <c r="D21" s="24" t="s">
        <v>313</v>
      </c>
      <c r="E21" s="21" t="s">
        <v>257</v>
      </c>
      <c r="F21" s="21" t="s">
        <v>314</v>
      </c>
      <c r="G21" s="25" t="s">
        <v>315</v>
      </c>
      <c r="H21" s="23" t="s">
        <v>307</v>
      </c>
      <c r="I21" s="26" t="s">
        <v>316</v>
      </c>
    </row>
    <row r="22" spans="1:9" x14ac:dyDescent="0.25">
      <c r="A22" s="27">
        <v>1</v>
      </c>
      <c r="B22" s="28"/>
      <c r="C22" s="28" t="s">
        <v>439</v>
      </c>
      <c r="D22" s="29" t="s">
        <v>305</v>
      </c>
      <c r="E22" s="29" t="s">
        <v>303</v>
      </c>
      <c r="F22" s="28"/>
      <c r="G22" s="30">
        <v>6100</v>
      </c>
      <c r="H22" s="28" t="s">
        <v>183</v>
      </c>
      <c r="I22" s="28"/>
    </row>
    <row r="23" spans="1:9" x14ac:dyDescent="0.25">
      <c r="A23" s="27">
        <v>2</v>
      </c>
      <c r="B23" s="28"/>
      <c r="C23" s="28" t="s">
        <v>437</v>
      </c>
      <c r="D23" s="29" t="s">
        <v>305</v>
      </c>
      <c r="E23" s="29" t="s">
        <v>303</v>
      </c>
      <c r="F23" s="28"/>
      <c r="G23" s="30">
        <v>4200</v>
      </c>
      <c r="H23" s="28" t="s">
        <v>183</v>
      </c>
      <c r="I23" s="28"/>
    </row>
    <row r="24" spans="1:9" x14ac:dyDescent="0.25">
      <c r="A24" s="27">
        <v>3</v>
      </c>
      <c r="B24" s="28"/>
      <c r="C24" s="28" t="s">
        <v>446</v>
      </c>
      <c r="D24" s="29" t="s">
        <v>305</v>
      </c>
      <c r="E24" s="29" t="s">
        <v>303</v>
      </c>
      <c r="F24" s="28"/>
      <c r="G24" s="30">
        <v>2100</v>
      </c>
      <c r="H24" s="29" t="s">
        <v>183</v>
      </c>
      <c r="I24" s="28"/>
    </row>
    <row r="25" spans="1:9" x14ac:dyDescent="0.25">
      <c r="A25" s="27">
        <v>4</v>
      </c>
      <c r="B25" s="28"/>
      <c r="C25" s="28" t="s">
        <v>438</v>
      </c>
      <c r="D25" s="29" t="s">
        <v>305</v>
      </c>
      <c r="E25" s="29" t="s">
        <v>303</v>
      </c>
      <c r="F25" s="28"/>
      <c r="G25" s="30">
        <v>2100</v>
      </c>
      <c r="H25" s="29" t="s">
        <v>183</v>
      </c>
      <c r="I25" s="28"/>
    </row>
    <row r="26" spans="1:9" x14ac:dyDescent="0.25">
      <c r="A26" s="27">
        <v>5</v>
      </c>
      <c r="B26" s="28"/>
      <c r="C26" s="28" t="s">
        <v>440</v>
      </c>
      <c r="D26" s="29" t="s">
        <v>305</v>
      </c>
      <c r="E26" s="29" t="s">
        <v>303</v>
      </c>
      <c r="F26" s="28"/>
      <c r="G26" s="30">
        <v>6100</v>
      </c>
      <c r="H26" s="29" t="s">
        <v>211</v>
      </c>
      <c r="I26" s="28"/>
    </row>
    <row r="27" spans="1:9" x14ac:dyDescent="0.25">
      <c r="A27" s="101"/>
      <c r="B27" s="102"/>
      <c r="C27" s="102"/>
      <c r="D27" s="103"/>
      <c r="E27" s="103"/>
      <c r="F27" s="102"/>
      <c r="G27" s="34"/>
      <c r="H27" s="103"/>
      <c r="I27" s="102"/>
    </row>
    <row r="28" spans="1:9" x14ac:dyDescent="0.25">
      <c r="A28" s="14"/>
      <c r="B28" s="15"/>
      <c r="C28" s="15"/>
      <c r="D28" s="15"/>
      <c r="E28" s="130" t="s">
        <v>317</v>
      </c>
      <c r="F28" s="130"/>
      <c r="G28" s="33">
        <f>SUM(G22:G26)</f>
        <v>20600</v>
      </c>
      <c r="H28" s="105"/>
      <c r="I28" s="15"/>
    </row>
    <row r="29" spans="1:9" x14ac:dyDescent="0.25">
      <c r="A29" s="14"/>
      <c r="B29" s="15"/>
      <c r="C29" s="15"/>
      <c r="D29" s="15"/>
      <c r="E29" s="15"/>
      <c r="F29" s="15"/>
      <c r="G29" s="32"/>
      <c r="H29" s="15"/>
      <c r="I29" s="15"/>
    </row>
    <row r="30" spans="1:9" x14ac:dyDescent="0.25">
      <c r="A30" s="14"/>
      <c r="B30" s="15"/>
      <c r="C30" s="15"/>
      <c r="D30" s="15"/>
      <c r="E30" s="15"/>
      <c r="F30" s="15"/>
      <c r="G30" s="32"/>
      <c r="H30" s="15"/>
      <c r="I30" s="15"/>
    </row>
    <row r="31" spans="1:9" ht="15.75" thickBot="1" x14ac:dyDescent="0.3">
      <c r="A31" s="14"/>
      <c r="B31" s="20" t="s">
        <v>318</v>
      </c>
      <c r="C31" s="15"/>
      <c r="D31" s="15"/>
      <c r="E31" s="15"/>
      <c r="F31" s="15"/>
      <c r="G31" s="15"/>
      <c r="H31" s="15"/>
      <c r="I31" s="15"/>
    </row>
    <row r="32" spans="1:9" ht="30" x14ac:dyDescent="0.25">
      <c r="A32" s="21" t="s">
        <v>310</v>
      </c>
      <c r="B32" s="22" t="s">
        <v>311</v>
      </c>
      <c r="C32" s="23" t="s">
        <v>312</v>
      </c>
      <c r="D32" s="24" t="s">
        <v>313</v>
      </c>
      <c r="E32" s="21" t="s">
        <v>257</v>
      </c>
      <c r="F32" s="21" t="s">
        <v>314</v>
      </c>
      <c r="G32" s="25" t="s">
        <v>315</v>
      </c>
      <c r="H32" s="23" t="s">
        <v>307</v>
      </c>
      <c r="I32" s="26" t="s">
        <v>316</v>
      </c>
    </row>
    <row r="33" spans="1:11" x14ac:dyDescent="0.25">
      <c r="A33" s="27">
        <v>1</v>
      </c>
      <c r="B33" s="28"/>
      <c r="C33" s="28" t="s">
        <v>274</v>
      </c>
      <c r="D33" s="28" t="s">
        <v>305</v>
      </c>
      <c r="E33" s="28" t="s">
        <v>304</v>
      </c>
      <c r="F33" s="28"/>
      <c r="G33" s="30">
        <v>3948</v>
      </c>
      <c r="H33" s="29" t="s">
        <v>41</v>
      </c>
      <c r="I33" s="28"/>
    </row>
    <row r="34" spans="1:11" x14ac:dyDescent="0.25">
      <c r="A34" s="27">
        <v>2</v>
      </c>
      <c r="B34" s="28"/>
      <c r="C34" s="28" t="s">
        <v>273</v>
      </c>
      <c r="D34" s="28" t="s">
        <v>305</v>
      </c>
      <c r="E34" s="28" t="s">
        <v>304</v>
      </c>
      <c r="F34" s="28"/>
      <c r="G34" s="30">
        <v>2588</v>
      </c>
      <c r="H34" s="29" t="s">
        <v>73</v>
      </c>
      <c r="I34" s="28"/>
    </row>
    <row r="35" spans="1:11" x14ac:dyDescent="0.25">
      <c r="A35" s="27">
        <v>3</v>
      </c>
      <c r="B35" s="28"/>
      <c r="C35" s="28" t="s">
        <v>441</v>
      </c>
      <c r="D35" s="28" t="s">
        <v>305</v>
      </c>
      <c r="E35" s="28" t="s">
        <v>304</v>
      </c>
      <c r="F35" s="28"/>
      <c r="G35" s="30">
        <v>4200</v>
      </c>
      <c r="H35" s="29" t="s">
        <v>121</v>
      </c>
      <c r="I35" s="28"/>
    </row>
    <row r="36" spans="1:11" x14ac:dyDescent="0.25">
      <c r="A36" s="27">
        <v>4</v>
      </c>
      <c r="B36" s="28"/>
      <c r="C36" s="28" t="s">
        <v>275</v>
      </c>
      <c r="D36" s="28" t="s">
        <v>305</v>
      </c>
      <c r="E36" s="28" t="s">
        <v>303</v>
      </c>
      <c r="F36" s="28"/>
      <c r="G36" s="30">
        <v>5734</v>
      </c>
      <c r="H36" s="29" t="s">
        <v>121</v>
      </c>
      <c r="I36" s="28"/>
    </row>
    <row r="37" spans="1:11" x14ac:dyDescent="0.25">
      <c r="A37" s="28"/>
      <c r="B37" s="28"/>
      <c r="C37" s="28" t="s">
        <v>441</v>
      </c>
      <c r="D37" s="28" t="s">
        <v>305</v>
      </c>
      <c r="E37" s="28" t="s">
        <v>304</v>
      </c>
      <c r="F37" s="28"/>
      <c r="G37" s="30">
        <v>300</v>
      </c>
      <c r="H37" s="28" t="s">
        <v>121</v>
      </c>
      <c r="I37" s="28"/>
    </row>
    <row r="38" spans="1:11" x14ac:dyDescent="0.25">
      <c r="A38" s="28"/>
      <c r="B38" s="28"/>
      <c r="C38" s="28" t="s">
        <v>275</v>
      </c>
      <c r="D38" s="28" t="s">
        <v>305</v>
      </c>
      <c r="E38" s="28" t="s">
        <v>304</v>
      </c>
      <c r="F38" s="28"/>
      <c r="G38" s="30">
        <v>666</v>
      </c>
      <c r="H38" s="28" t="s">
        <v>147</v>
      </c>
      <c r="I38" s="28"/>
    </row>
    <row r="39" spans="1:11" x14ac:dyDescent="0.25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11" x14ac:dyDescent="0.25">
      <c r="A40" s="14"/>
      <c r="B40" s="15"/>
      <c r="C40" s="15"/>
      <c r="D40" s="15"/>
      <c r="E40" s="130" t="s">
        <v>317</v>
      </c>
      <c r="F40" s="130"/>
      <c r="G40" s="33">
        <f>SUM(G33:G38)</f>
        <v>17436</v>
      </c>
      <c r="H40" s="110"/>
      <c r="I40" s="15"/>
    </row>
    <row r="41" spans="1:11" x14ac:dyDescent="0.25">
      <c r="E41" s="37"/>
      <c r="F41" s="37"/>
      <c r="G41" s="32"/>
      <c r="K41" s="38"/>
    </row>
    <row r="42" spans="1:11" x14ac:dyDescent="0.25">
      <c r="E42" s="37"/>
      <c r="F42" s="37"/>
      <c r="G42" s="32"/>
      <c r="K42" s="38"/>
    </row>
    <row r="43" spans="1:11" ht="15.75" thickBot="1" x14ac:dyDescent="0.3">
      <c r="B43" s="20" t="s">
        <v>319</v>
      </c>
    </row>
    <row r="44" spans="1:11" ht="30" x14ac:dyDescent="0.25">
      <c r="A44" s="21" t="s">
        <v>310</v>
      </c>
      <c r="B44" s="22" t="s">
        <v>311</v>
      </c>
      <c r="C44" s="23" t="s">
        <v>312</v>
      </c>
      <c r="D44" s="24" t="s">
        <v>313</v>
      </c>
      <c r="E44" s="21" t="s">
        <v>257</v>
      </c>
      <c r="F44" s="21" t="s">
        <v>314</v>
      </c>
      <c r="G44" s="25" t="s">
        <v>315</v>
      </c>
      <c r="H44" s="23" t="s">
        <v>307</v>
      </c>
      <c r="I44" s="26" t="s">
        <v>316</v>
      </c>
      <c r="K44" s="38"/>
    </row>
    <row r="45" spans="1:11" x14ac:dyDescent="0.25">
      <c r="A45" s="27">
        <v>1</v>
      </c>
      <c r="B45" s="28"/>
      <c r="C45" s="29" t="s">
        <v>276</v>
      </c>
      <c r="D45" s="29" t="s">
        <v>305</v>
      </c>
      <c r="E45" s="29" t="s">
        <v>303</v>
      </c>
      <c r="F45" s="28"/>
      <c r="G45" s="30">
        <v>4324</v>
      </c>
      <c r="H45" s="29" t="s">
        <v>20</v>
      </c>
      <c r="I45" s="28"/>
    </row>
    <row r="46" spans="1:11" x14ac:dyDescent="0.25">
      <c r="A46" s="27">
        <v>2</v>
      </c>
      <c r="B46" s="28"/>
      <c r="C46" s="29" t="s">
        <v>283</v>
      </c>
      <c r="D46" s="29" t="s">
        <v>305</v>
      </c>
      <c r="E46" s="29" t="s">
        <v>304</v>
      </c>
      <c r="F46" s="28"/>
      <c r="G46" s="30">
        <v>3686</v>
      </c>
      <c r="H46" s="29" t="s">
        <v>48</v>
      </c>
      <c r="I46" s="28"/>
    </row>
    <row r="47" spans="1:11" x14ac:dyDescent="0.25">
      <c r="A47" s="27">
        <v>3</v>
      </c>
      <c r="B47" s="28"/>
      <c r="C47" s="29" t="s">
        <v>278</v>
      </c>
      <c r="D47" s="29" t="s">
        <v>305</v>
      </c>
      <c r="E47" s="29" t="s">
        <v>303</v>
      </c>
      <c r="F47" s="28"/>
      <c r="G47" s="30">
        <v>3647.2</v>
      </c>
      <c r="H47" s="29" t="s">
        <v>48</v>
      </c>
      <c r="I47" s="28"/>
    </row>
    <row r="48" spans="1:11" x14ac:dyDescent="0.25">
      <c r="A48" s="27">
        <v>4</v>
      </c>
      <c r="B48" s="28"/>
      <c r="C48" s="29" t="s">
        <v>279</v>
      </c>
      <c r="D48" s="29" t="s">
        <v>305</v>
      </c>
      <c r="E48" s="29" t="s">
        <v>303</v>
      </c>
      <c r="F48" s="28"/>
      <c r="G48" s="30">
        <v>776</v>
      </c>
      <c r="H48" s="29" t="s">
        <v>48</v>
      </c>
      <c r="I48" s="28"/>
    </row>
    <row r="49" spans="1:11" x14ac:dyDescent="0.25">
      <c r="A49" s="27">
        <v>5</v>
      </c>
      <c r="B49" s="28"/>
      <c r="C49" s="29" t="s">
        <v>281</v>
      </c>
      <c r="D49" s="29" t="s">
        <v>305</v>
      </c>
      <c r="E49" s="29" t="s">
        <v>303</v>
      </c>
      <c r="F49" s="28"/>
      <c r="G49" s="30">
        <v>5452</v>
      </c>
      <c r="H49" s="29" t="s">
        <v>90</v>
      </c>
      <c r="I49" s="28"/>
    </row>
    <row r="50" spans="1:11" x14ac:dyDescent="0.25">
      <c r="A50" s="27">
        <v>6</v>
      </c>
      <c r="B50" s="28"/>
      <c r="C50" s="29" t="s">
        <v>282</v>
      </c>
      <c r="D50" s="29" t="s">
        <v>305</v>
      </c>
      <c r="E50" s="29" t="s">
        <v>303</v>
      </c>
      <c r="F50" s="28"/>
      <c r="G50" s="30">
        <v>1900</v>
      </c>
      <c r="H50" s="29" t="s">
        <v>121</v>
      </c>
      <c r="I50" s="28"/>
    </row>
    <row r="51" spans="1:11" x14ac:dyDescent="0.25">
      <c r="A51" s="27">
        <v>7</v>
      </c>
      <c r="B51" s="28"/>
      <c r="C51" s="29" t="s">
        <v>282</v>
      </c>
      <c r="D51" s="29" t="s">
        <v>305</v>
      </c>
      <c r="E51" s="29" t="s">
        <v>303</v>
      </c>
      <c r="F51" s="28"/>
      <c r="G51" s="30">
        <v>1900</v>
      </c>
      <c r="H51" s="29" t="s">
        <v>121</v>
      </c>
      <c r="I51" s="39"/>
    </row>
    <row r="52" spans="1:11" x14ac:dyDescent="0.25">
      <c r="A52" s="27">
        <v>8</v>
      </c>
      <c r="B52" s="28"/>
      <c r="C52" s="29" t="s">
        <v>284</v>
      </c>
      <c r="D52" s="29" t="s">
        <v>305</v>
      </c>
      <c r="E52" s="29" t="s">
        <v>303</v>
      </c>
      <c r="F52" s="28"/>
      <c r="G52" s="30">
        <v>3880</v>
      </c>
      <c r="H52" s="29" t="s">
        <v>142</v>
      </c>
      <c r="I52" s="39"/>
    </row>
    <row r="53" spans="1:11" x14ac:dyDescent="0.25">
      <c r="A53" s="27">
        <v>9</v>
      </c>
      <c r="B53" s="28"/>
      <c r="C53" s="29" t="s">
        <v>286</v>
      </c>
      <c r="D53" s="29" t="s">
        <v>305</v>
      </c>
      <c r="E53" s="29" t="s">
        <v>303</v>
      </c>
      <c r="F53" s="29"/>
      <c r="G53" s="30">
        <v>3880</v>
      </c>
      <c r="H53" s="29" t="s">
        <v>157</v>
      </c>
      <c r="I53" s="29"/>
    </row>
    <row r="54" spans="1:11" x14ac:dyDescent="0.25">
      <c r="A54" s="27">
        <v>10</v>
      </c>
      <c r="B54" s="28"/>
      <c r="C54" s="29" t="s">
        <v>285</v>
      </c>
      <c r="D54" s="29" t="s">
        <v>305</v>
      </c>
      <c r="E54" s="29" t="s">
        <v>303</v>
      </c>
      <c r="F54" s="29"/>
      <c r="G54" s="30">
        <v>3880</v>
      </c>
      <c r="H54" s="29" t="s">
        <v>157</v>
      </c>
      <c r="I54" s="29"/>
    </row>
    <row r="55" spans="1:11" x14ac:dyDescent="0.25">
      <c r="A55" s="14"/>
      <c r="B55" s="15"/>
      <c r="C55" s="15"/>
      <c r="D55" s="40"/>
      <c r="E55" s="15"/>
      <c r="F55" s="15"/>
      <c r="G55" s="34"/>
      <c r="H55" s="35"/>
      <c r="I55" s="15"/>
      <c r="K55" s="38"/>
    </row>
    <row r="56" spans="1:11" x14ac:dyDescent="0.25">
      <c r="A56" s="14"/>
      <c r="B56" s="15"/>
      <c r="C56" s="15"/>
      <c r="D56" s="15"/>
      <c r="E56" s="130" t="s">
        <v>317</v>
      </c>
      <c r="F56" s="130"/>
      <c r="G56" s="33">
        <f>SUM(G45:G54)</f>
        <v>33325.199999999997</v>
      </c>
      <c r="H56" s="110"/>
      <c r="I56" s="41"/>
    </row>
    <row r="59" spans="1:11" ht="15.75" thickBot="1" x14ac:dyDescent="0.3">
      <c r="B59" s="20" t="s">
        <v>280</v>
      </c>
    </row>
    <row r="60" spans="1:11" ht="30" x14ac:dyDescent="0.25">
      <c r="A60" s="21" t="s">
        <v>310</v>
      </c>
      <c r="B60" s="22" t="s">
        <v>311</v>
      </c>
      <c r="C60" s="23" t="s">
        <v>312</v>
      </c>
      <c r="D60" s="24" t="s">
        <v>313</v>
      </c>
      <c r="E60" s="21" t="s">
        <v>257</v>
      </c>
      <c r="F60" s="21" t="s">
        <v>314</v>
      </c>
      <c r="G60" s="25" t="s">
        <v>315</v>
      </c>
      <c r="H60" s="23" t="s">
        <v>307</v>
      </c>
      <c r="I60" s="26" t="s">
        <v>316</v>
      </c>
      <c r="K60" s="38"/>
    </row>
    <row r="61" spans="1:11" x14ac:dyDescent="0.25">
      <c r="A61" s="42">
        <v>1</v>
      </c>
      <c r="B61" s="43"/>
      <c r="C61" s="29" t="s">
        <v>300</v>
      </c>
      <c r="D61" s="29" t="s">
        <v>320</v>
      </c>
      <c r="E61" s="29" t="s">
        <v>435</v>
      </c>
      <c r="F61" s="44"/>
      <c r="G61" s="30">
        <v>684</v>
      </c>
      <c r="H61" s="29" t="s">
        <v>90</v>
      </c>
      <c r="I61" s="43"/>
      <c r="K61" s="38"/>
    </row>
    <row r="62" spans="1:11" x14ac:dyDescent="0.25">
      <c r="A62" s="27">
        <v>2</v>
      </c>
      <c r="B62" s="28"/>
      <c r="C62" s="29" t="s">
        <v>300</v>
      </c>
      <c r="D62" s="29" t="s">
        <v>320</v>
      </c>
      <c r="E62" s="29" t="s">
        <v>435</v>
      </c>
      <c r="F62" s="28"/>
      <c r="G62" s="30">
        <v>3876</v>
      </c>
      <c r="H62" s="29" t="s">
        <v>90</v>
      </c>
      <c r="I62" s="28"/>
    </row>
    <row r="64" spans="1:11" x14ac:dyDescent="0.25">
      <c r="E64" s="130" t="s">
        <v>317</v>
      </c>
      <c r="F64" s="130"/>
      <c r="G64" s="33">
        <f>SUM(G61:G62)</f>
        <v>4560</v>
      </c>
      <c r="H64" s="111"/>
    </row>
    <row r="65" spans="1:11" x14ac:dyDescent="0.25">
      <c r="E65" s="37"/>
      <c r="F65" s="37"/>
      <c r="G65" s="15"/>
    </row>
    <row r="66" spans="1:11" ht="15.75" thickBot="1" x14ac:dyDescent="0.3">
      <c r="B66" s="20" t="s">
        <v>433</v>
      </c>
    </row>
    <row r="67" spans="1:11" ht="30" x14ac:dyDescent="0.25">
      <c r="A67" s="21" t="s">
        <v>310</v>
      </c>
      <c r="B67" s="22" t="s">
        <v>311</v>
      </c>
      <c r="C67" s="23" t="s">
        <v>312</v>
      </c>
      <c r="D67" s="24" t="s">
        <v>313</v>
      </c>
      <c r="E67" s="21" t="s">
        <v>257</v>
      </c>
      <c r="F67" s="21" t="s">
        <v>314</v>
      </c>
      <c r="G67" s="25" t="s">
        <v>315</v>
      </c>
      <c r="H67" s="23" t="s">
        <v>307</v>
      </c>
      <c r="I67" s="26" t="s">
        <v>316</v>
      </c>
      <c r="K67" s="38"/>
    </row>
    <row r="68" spans="1:11" x14ac:dyDescent="0.25">
      <c r="A68" s="42">
        <v>1</v>
      </c>
      <c r="B68" s="43"/>
      <c r="C68" s="29" t="s">
        <v>264</v>
      </c>
      <c r="D68" s="29" t="s">
        <v>320</v>
      </c>
      <c r="E68" s="29" t="s">
        <v>304</v>
      </c>
      <c r="F68" s="44"/>
      <c r="G68" s="30">
        <v>4200</v>
      </c>
      <c r="H68" s="29" t="s">
        <v>200</v>
      </c>
      <c r="I68" s="43"/>
      <c r="K68" s="38"/>
    </row>
    <row r="69" spans="1:11" x14ac:dyDescent="0.25">
      <c r="A69" s="27">
        <v>2</v>
      </c>
      <c r="B69" s="28"/>
      <c r="C69" s="29" t="s">
        <v>267</v>
      </c>
      <c r="D69" s="29" t="s">
        <v>320</v>
      </c>
      <c r="E69" s="29" t="s">
        <v>303</v>
      </c>
      <c r="F69" s="28"/>
      <c r="G69" s="30">
        <v>4200</v>
      </c>
      <c r="H69" s="29" t="s">
        <v>200</v>
      </c>
      <c r="I69" s="28"/>
    </row>
    <row r="70" spans="1:11" x14ac:dyDescent="0.25">
      <c r="A70" s="27">
        <v>3</v>
      </c>
      <c r="B70" s="28"/>
      <c r="C70" s="28" t="s">
        <v>449</v>
      </c>
      <c r="D70" s="29" t="s">
        <v>320</v>
      </c>
      <c r="E70" s="29" t="s">
        <v>303</v>
      </c>
      <c r="F70" s="28"/>
      <c r="G70" s="30">
        <v>2100</v>
      </c>
      <c r="H70" s="29">
        <v>20230920</v>
      </c>
      <c r="I70" s="28"/>
    </row>
    <row r="71" spans="1:11" x14ac:dyDescent="0.25">
      <c r="A71" s="27">
        <v>4</v>
      </c>
      <c r="B71" s="28"/>
      <c r="C71" s="28" t="s">
        <v>454</v>
      </c>
      <c r="D71" s="29" t="s">
        <v>320</v>
      </c>
      <c r="E71" s="29" t="s">
        <v>303</v>
      </c>
      <c r="F71" s="28"/>
      <c r="G71" s="30">
        <v>4200</v>
      </c>
      <c r="H71" s="29">
        <v>20230927</v>
      </c>
      <c r="I71" s="28"/>
    </row>
    <row r="73" spans="1:11" x14ac:dyDescent="0.25">
      <c r="E73" s="130" t="s">
        <v>317</v>
      </c>
      <c r="F73" s="130"/>
      <c r="G73" s="33">
        <f>SUM(G68:G71)</f>
        <v>14700</v>
      </c>
      <c r="H73" s="107"/>
    </row>
    <row r="74" spans="1:11" x14ac:dyDescent="0.25">
      <c r="E74" s="37"/>
      <c r="F74" s="37"/>
      <c r="G74" s="15"/>
    </row>
    <row r="75" spans="1:11" ht="15.75" thickBot="1" x14ac:dyDescent="0.3">
      <c r="A75" s="14"/>
      <c r="B75" s="20" t="s">
        <v>321</v>
      </c>
      <c r="C75" s="15"/>
      <c r="D75" s="15"/>
      <c r="E75" s="15"/>
      <c r="F75" s="15"/>
      <c r="G75" s="15"/>
      <c r="H75" s="15"/>
      <c r="I75" s="15"/>
    </row>
    <row r="76" spans="1:11" ht="30" x14ac:dyDescent="0.25">
      <c r="A76" s="21" t="s">
        <v>310</v>
      </c>
      <c r="B76" s="22" t="s">
        <v>311</v>
      </c>
      <c r="C76" s="23" t="s">
        <v>312</v>
      </c>
      <c r="D76" s="24" t="s">
        <v>313</v>
      </c>
      <c r="E76" s="21" t="s">
        <v>257</v>
      </c>
      <c r="F76" s="21" t="s">
        <v>314</v>
      </c>
      <c r="G76" s="25" t="s">
        <v>315</v>
      </c>
      <c r="H76" s="23" t="s">
        <v>307</v>
      </c>
      <c r="I76" s="26" t="s">
        <v>316</v>
      </c>
    </row>
    <row r="77" spans="1:11" x14ac:dyDescent="0.25">
      <c r="A77" s="27">
        <v>1</v>
      </c>
      <c r="B77" s="28"/>
      <c r="C77" s="28" t="s">
        <v>288</v>
      </c>
      <c r="D77" s="28" t="s">
        <v>305</v>
      </c>
      <c r="E77" s="29" t="s">
        <v>304</v>
      </c>
      <c r="F77" s="45"/>
      <c r="G77" s="30">
        <v>3880</v>
      </c>
      <c r="H77" s="29" t="s">
        <v>48</v>
      </c>
      <c r="I77" s="46"/>
    </row>
    <row r="78" spans="1:11" x14ac:dyDescent="0.25">
      <c r="A78" s="27">
        <v>2</v>
      </c>
      <c r="B78" s="28"/>
      <c r="C78" s="28" t="s">
        <v>289</v>
      </c>
      <c r="D78" s="28" t="s">
        <v>305</v>
      </c>
      <c r="E78" s="29" t="s">
        <v>303</v>
      </c>
      <c r="F78" s="45"/>
      <c r="G78" s="30">
        <v>4030</v>
      </c>
      <c r="H78" s="29" t="s">
        <v>173</v>
      </c>
      <c r="I78" s="46"/>
    </row>
    <row r="79" spans="1:11" x14ac:dyDescent="0.25">
      <c r="A79" s="14"/>
      <c r="B79" s="15"/>
      <c r="C79" s="15"/>
      <c r="D79" s="15"/>
      <c r="E79" s="15"/>
      <c r="F79" s="15"/>
      <c r="G79" s="34"/>
      <c r="H79" s="35"/>
      <c r="I79" s="15"/>
    </row>
    <row r="80" spans="1:11" x14ac:dyDescent="0.25">
      <c r="A80" s="14"/>
      <c r="B80" s="15"/>
      <c r="C80" s="15"/>
      <c r="D80" s="15"/>
      <c r="E80" s="129" t="s">
        <v>317</v>
      </c>
      <c r="F80" s="129"/>
      <c r="G80" s="33">
        <f>SUM(G77:G78)</f>
        <v>7910</v>
      </c>
      <c r="H80" s="112"/>
      <c r="I80" s="41"/>
    </row>
    <row r="81" spans="1:9" x14ac:dyDescent="0.25">
      <c r="E81" s="47"/>
      <c r="F81" s="47"/>
      <c r="G81" s="32"/>
    </row>
    <row r="82" spans="1:9" x14ac:dyDescent="0.25">
      <c r="E82" s="47"/>
      <c r="F82" s="47"/>
      <c r="G82" s="32"/>
    </row>
    <row r="83" spans="1:9" ht="15.75" thickBot="1" x14ac:dyDescent="0.3">
      <c r="A83" s="14"/>
      <c r="B83" s="20" t="s">
        <v>322</v>
      </c>
      <c r="C83" s="15"/>
      <c r="D83" s="15"/>
      <c r="E83" s="15"/>
      <c r="F83" s="15"/>
      <c r="G83" s="15"/>
      <c r="H83" s="15"/>
      <c r="I83" s="15"/>
    </row>
    <row r="84" spans="1:9" ht="30" x14ac:dyDescent="0.25">
      <c r="A84" s="21" t="s">
        <v>310</v>
      </c>
      <c r="B84" s="22" t="s">
        <v>311</v>
      </c>
      <c r="C84" s="23" t="s">
        <v>312</v>
      </c>
      <c r="D84" s="24" t="s">
        <v>313</v>
      </c>
      <c r="E84" s="21" t="s">
        <v>257</v>
      </c>
      <c r="F84" s="21" t="s">
        <v>314</v>
      </c>
      <c r="G84" s="25" t="s">
        <v>315</v>
      </c>
      <c r="H84" s="23" t="s">
        <v>307</v>
      </c>
      <c r="I84" s="26" t="s">
        <v>316</v>
      </c>
    </row>
    <row r="85" spans="1:9" x14ac:dyDescent="0.25">
      <c r="A85" s="27">
        <v>1</v>
      </c>
      <c r="B85" s="28"/>
      <c r="C85" s="28" t="s">
        <v>268</v>
      </c>
      <c r="D85" s="28" t="s">
        <v>305</v>
      </c>
      <c r="E85" s="29" t="s">
        <v>304</v>
      </c>
      <c r="F85" s="45"/>
      <c r="G85" s="30">
        <v>4500</v>
      </c>
      <c r="H85" s="46" t="s">
        <v>200</v>
      </c>
      <c r="I85" s="46"/>
    </row>
    <row r="86" spans="1:9" x14ac:dyDescent="0.25">
      <c r="E86" s="47"/>
      <c r="F86" s="47"/>
      <c r="G86" s="32"/>
    </row>
    <row r="87" spans="1:9" x14ac:dyDescent="0.25">
      <c r="E87" s="129" t="s">
        <v>317</v>
      </c>
      <c r="F87" s="129"/>
      <c r="G87" s="33">
        <f>SUM(G85:G85)</f>
        <v>4500</v>
      </c>
      <c r="H87" s="111"/>
    </row>
    <row r="88" spans="1:9" x14ac:dyDescent="0.25">
      <c r="E88" s="47"/>
      <c r="F88" s="47"/>
      <c r="G88" s="32"/>
    </row>
    <row r="89" spans="1:9" ht="15.75" thickBot="1" x14ac:dyDescent="0.3">
      <c r="A89" s="14"/>
      <c r="B89" s="20" t="s">
        <v>270</v>
      </c>
      <c r="C89" s="15"/>
      <c r="D89" s="15"/>
      <c r="E89" s="15"/>
      <c r="F89" s="15"/>
      <c r="G89" s="15"/>
      <c r="H89" s="15"/>
      <c r="I89" s="15"/>
    </row>
    <row r="90" spans="1:9" ht="30" x14ac:dyDescent="0.25">
      <c r="A90" s="21" t="s">
        <v>310</v>
      </c>
      <c r="B90" s="22" t="s">
        <v>311</v>
      </c>
      <c r="C90" s="23" t="s">
        <v>312</v>
      </c>
      <c r="D90" s="24" t="s">
        <v>313</v>
      </c>
      <c r="E90" s="21" t="s">
        <v>257</v>
      </c>
      <c r="F90" s="21" t="s">
        <v>314</v>
      </c>
      <c r="G90" s="25" t="s">
        <v>315</v>
      </c>
      <c r="H90" s="23" t="s">
        <v>307</v>
      </c>
      <c r="I90" s="26" t="s">
        <v>316</v>
      </c>
    </row>
    <row r="91" spans="1:9" x14ac:dyDescent="0.25">
      <c r="A91" s="27">
        <v>1</v>
      </c>
      <c r="B91" s="28"/>
      <c r="C91" s="28" t="s">
        <v>271</v>
      </c>
      <c r="D91" s="28" t="s">
        <v>305</v>
      </c>
      <c r="E91" s="29" t="s">
        <v>304</v>
      </c>
      <c r="F91" s="45"/>
      <c r="G91" s="30">
        <v>6100</v>
      </c>
      <c r="H91" s="46" t="s">
        <v>246</v>
      </c>
      <c r="I91" s="46"/>
    </row>
    <row r="92" spans="1:9" x14ac:dyDescent="0.25">
      <c r="E92" s="47"/>
      <c r="F92" s="47"/>
      <c r="G92" s="32"/>
    </row>
    <row r="93" spans="1:9" x14ac:dyDescent="0.25">
      <c r="E93" s="129" t="s">
        <v>317</v>
      </c>
      <c r="F93" s="129"/>
      <c r="G93" s="33">
        <f>SUM(G91:G91)</f>
        <v>6100</v>
      </c>
      <c r="H93" s="107"/>
    </row>
    <row r="94" spans="1:9" x14ac:dyDescent="0.25">
      <c r="E94" s="47"/>
      <c r="F94" s="47"/>
      <c r="G94" s="32"/>
    </row>
    <row r="95" spans="1:9" x14ac:dyDescent="0.25">
      <c r="E95" s="47"/>
      <c r="F95" s="47"/>
      <c r="G95" s="32"/>
    </row>
    <row r="96" spans="1:9" ht="15.75" thickBot="1" x14ac:dyDescent="0.3">
      <c r="A96" s="14"/>
      <c r="B96" s="20" t="s">
        <v>259</v>
      </c>
      <c r="C96" s="15"/>
      <c r="D96" s="15"/>
      <c r="E96" s="15"/>
      <c r="F96" s="15"/>
      <c r="G96" s="15"/>
      <c r="H96" s="15"/>
      <c r="I96" s="15"/>
    </row>
    <row r="97" spans="1:9" ht="30" x14ac:dyDescent="0.25">
      <c r="A97" s="21" t="s">
        <v>310</v>
      </c>
      <c r="B97" s="22" t="s">
        <v>311</v>
      </c>
      <c r="C97" s="23" t="s">
        <v>312</v>
      </c>
      <c r="D97" s="24" t="s">
        <v>313</v>
      </c>
      <c r="E97" s="21" t="s">
        <v>257</v>
      </c>
      <c r="F97" s="21" t="s">
        <v>314</v>
      </c>
      <c r="G97" s="25" t="s">
        <v>315</v>
      </c>
      <c r="H97" s="23" t="s">
        <v>307</v>
      </c>
      <c r="I97" s="26" t="s">
        <v>316</v>
      </c>
    </row>
    <row r="98" spans="1:9" x14ac:dyDescent="0.25">
      <c r="A98" s="27">
        <v>1</v>
      </c>
      <c r="B98" s="28"/>
      <c r="C98" s="29" t="s">
        <v>444</v>
      </c>
      <c r="D98" s="28" t="s">
        <v>305</v>
      </c>
      <c r="E98" s="29" t="s">
        <v>304</v>
      </c>
      <c r="F98" s="45"/>
      <c r="G98" s="30">
        <v>6100</v>
      </c>
      <c r="H98" s="29" t="s">
        <v>246</v>
      </c>
      <c r="I98" s="46"/>
    </row>
    <row r="99" spans="1:9" x14ac:dyDescent="0.25">
      <c r="E99" s="47"/>
      <c r="F99" s="47"/>
      <c r="G99" s="32"/>
    </row>
    <row r="100" spans="1:9" x14ac:dyDescent="0.25">
      <c r="E100" s="129" t="s">
        <v>317</v>
      </c>
      <c r="F100" s="129"/>
      <c r="G100" s="33">
        <f>SUM(G98:G98)</f>
        <v>6100</v>
      </c>
      <c r="H100" s="107"/>
    </row>
    <row r="101" spans="1:9" x14ac:dyDescent="0.25">
      <c r="E101" s="47"/>
      <c r="F101" s="47"/>
      <c r="G101" s="32"/>
    </row>
    <row r="102" spans="1:9" x14ac:dyDescent="0.25">
      <c r="E102" s="47"/>
      <c r="F102" s="47"/>
      <c r="G102" s="32"/>
    </row>
    <row r="103" spans="1:9" x14ac:dyDescent="0.25">
      <c r="E103" s="47"/>
      <c r="F103" s="47"/>
      <c r="G103" s="32"/>
    </row>
    <row r="104" spans="1:9" x14ac:dyDescent="0.25">
      <c r="E104" s="47"/>
      <c r="F104" s="47"/>
      <c r="G104" s="32"/>
    </row>
    <row r="105" spans="1:9" x14ac:dyDescent="0.25">
      <c r="E105" s="47"/>
      <c r="F105" s="47"/>
      <c r="G105" s="32"/>
    </row>
    <row r="106" spans="1:9" ht="15.75" thickBot="1" x14ac:dyDescent="0.3">
      <c r="A106" s="14"/>
      <c r="B106" s="20" t="s">
        <v>432</v>
      </c>
      <c r="C106" s="15"/>
      <c r="D106" s="15"/>
      <c r="E106" s="15"/>
      <c r="F106" s="15"/>
      <c r="G106" s="15"/>
      <c r="H106" s="15"/>
      <c r="I106" s="15"/>
    </row>
    <row r="107" spans="1:9" x14ac:dyDescent="0.25">
      <c r="A107" s="21" t="s">
        <v>310</v>
      </c>
      <c r="B107" s="22" t="s">
        <v>311</v>
      </c>
      <c r="C107" s="23" t="s">
        <v>312</v>
      </c>
      <c r="D107" s="24" t="s">
        <v>323</v>
      </c>
      <c r="E107" s="21" t="s">
        <v>324</v>
      </c>
      <c r="F107" s="21" t="s">
        <v>314</v>
      </c>
      <c r="G107" s="25" t="s">
        <v>315</v>
      </c>
      <c r="H107" s="23" t="s">
        <v>307</v>
      </c>
      <c r="I107" s="26" t="s">
        <v>316</v>
      </c>
    </row>
    <row r="108" spans="1:9" x14ac:dyDescent="0.25">
      <c r="A108" s="27">
        <v>1</v>
      </c>
      <c r="B108" s="28"/>
      <c r="C108" s="28" t="s">
        <v>263</v>
      </c>
      <c r="D108" s="28" t="s">
        <v>433</v>
      </c>
      <c r="E108" s="28" t="s">
        <v>262</v>
      </c>
      <c r="F108" s="28"/>
      <c r="G108" s="30">
        <v>3200</v>
      </c>
      <c r="H108" s="29" t="s">
        <v>48</v>
      </c>
      <c r="I108" s="28"/>
    </row>
    <row r="109" spans="1:9" x14ac:dyDescent="0.25">
      <c r="A109" s="27">
        <v>3</v>
      </c>
      <c r="B109" s="28"/>
      <c r="C109" s="28" t="s">
        <v>267</v>
      </c>
      <c r="D109" s="28" t="s">
        <v>433</v>
      </c>
      <c r="E109" s="28" t="s">
        <v>262</v>
      </c>
      <c r="F109" s="28"/>
      <c r="G109" s="30">
        <v>3200</v>
      </c>
      <c r="H109" s="28" t="s">
        <v>157</v>
      </c>
      <c r="I109" s="28"/>
    </row>
    <row r="110" spans="1:9" x14ac:dyDescent="0.25">
      <c r="A110" s="27">
        <v>4</v>
      </c>
      <c r="B110" s="28"/>
      <c r="C110" s="28" t="s">
        <v>264</v>
      </c>
      <c r="D110" s="28" t="s">
        <v>434</v>
      </c>
      <c r="E110" s="28" t="s">
        <v>262</v>
      </c>
      <c r="F110" s="28"/>
      <c r="G110" s="30">
        <v>3200</v>
      </c>
      <c r="H110" s="29" t="s">
        <v>173</v>
      </c>
      <c r="I110" s="28"/>
    </row>
    <row r="111" spans="1:9" x14ac:dyDescent="0.25">
      <c r="A111" s="27">
        <v>5</v>
      </c>
      <c r="B111" s="28"/>
      <c r="C111" s="28" t="s">
        <v>449</v>
      </c>
      <c r="D111" s="28" t="s">
        <v>434</v>
      </c>
      <c r="E111" s="28" t="s">
        <v>262</v>
      </c>
      <c r="F111" s="28"/>
      <c r="G111" s="30">
        <v>3200</v>
      </c>
      <c r="H111" s="29" t="s">
        <v>183</v>
      </c>
      <c r="I111" s="28"/>
    </row>
    <row r="112" spans="1:9" x14ac:dyDescent="0.25">
      <c r="A112" s="27">
        <v>6</v>
      </c>
      <c r="B112" s="28"/>
      <c r="C112" s="28" t="s">
        <v>266</v>
      </c>
      <c r="D112" s="28" t="s">
        <v>265</v>
      </c>
      <c r="E112" s="28" t="s">
        <v>262</v>
      </c>
      <c r="F112" s="28"/>
      <c r="G112" s="30">
        <v>3000</v>
      </c>
      <c r="H112" s="29" t="s">
        <v>183</v>
      </c>
      <c r="I112" s="28"/>
    </row>
    <row r="113" spans="1:9" x14ac:dyDescent="0.25">
      <c r="A113" s="27">
        <v>7</v>
      </c>
      <c r="B113" s="28"/>
      <c r="C113" s="28" t="s">
        <v>437</v>
      </c>
      <c r="D113" s="28" t="s">
        <v>436</v>
      </c>
      <c r="E113" s="28" t="s">
        <v>262</v>
      </c>
      <c r="F113" s="28"/>
      <c r="G113" s="30">
        <v>3200</v>
      </c>
      <c r="H113" s="97" t="s">
        <v>453</v>
      </c>
      <c r="I113" s="28"/>
    </row>
    <row r="114" spans="1:9" x14ac:dyDescent="0.25">
      <c r="A114" s="27">
        <v>8</v>
      </c>
      <c r="B114" s="28"/>
      <c r="C114" s="28" t="s">
        <v>446</v>
      </c>
      <c r="D114" s="28" t="s">
        <v>436</v>
      </c>
      <c r="E114" s="28" t="s">
        <v>262</v>
      </c>
      <c r="F114" s="28"/>
      <c r="G114" s="30">
        <v>3200</v>
      </c>
      <c r="H114" s="29" t="s">
        <v>183</v>
      </c>
      <c r="I114" s="28"/>
    </row>
    <row r="115" spans="1:9" x14ac:dyDescent="0.25">
      <c r="A115" s="27">
        <v>9</v>
      </c>
      <c r="B115" s="28"/>
      <c r="C115" s="28" t="s">
        <v>438</v>
      </c>
      <c r="D115" s="28" t="s">
        <v>436</v>
      </c>
      <c r="E115" s="28" t="s">
        <v>262</v>
      </c>
      <c r="F115" s="28"/>
      <c r="G115" s="30">
        <v>3200</v>
      </c>
      <c r="H115" s="29" t="s">
        <v>183</v>
      </c>
      <c r="I115" s="28"/>
    </row>
    <row r="116" spans="1:9" x14ac:dyDescent="0.25">
      <c r="A116" s="27">
        <v>10</v>
      </c>
      <c r="B116" s="28"/>
      <c r="C116" s="28" t="s">
        <v>440</v>
      </c>
      <c r="D116" s="28" t="s">
        <v>436</v>
      </c>
      <c r="E116" s="28" t="s">
        <v>262</v>
      </c>
      <c r="F116" s="28"/>
      <c r="G116" s="30">
        <v>3200</v>
      </c>
      <c r="H116" s="29" t="s">
        <v>211</v>
      </c>
      <c r="I116" s="28"/>
    </row>
    <row r="117" spans="1:9" x14ac:dyDescent="0.25">
      <c r="A117" s="27">
        <v>11</v>
      </c>
      <c r="B117" s="28"/>
      <c r="C117" s="28" t="s">
        <v>261</v>
      </c>
      <c r="D117" s="28" t="s">
        <v>259</v>
      </c>
      <c r="E117" s="28" t="s">
        <v>262</v>
      </c>
      <c r="F117" s="28"/>
      <c r="G117" s="30">
        <v>3200</v>
      </c>
      <c r="H117" s="29" t="s">
        <v>246</v>
      </c>
      <c r="I117" s="28"/>
    </row>
    <row r="118" spans="1:9" x14ac:dyDescent="0.25">
      <c r="A118" s="14"/>
      <c r="B118" s="15"/>
      <c r="C118" s="15"/>
      <c r="D118" s="15"/>
      <c r="H118" s="35"/>
      <c r="I118" s="15"/>
    </row>
    <row r="119" spans="1:9" x14ac:dyDescent="0.25">
      <c r="E119" s="129" t="s">
        <v>317</v>
      </c>
      <c r="F119" s="129"/>
      <c r="G119" s="33">
        <f>SUM(G108:G117)</f>
        <v>31800</v>
      </c>
      <c r="H119" s="111"/>
    </row>
    <row r="120" spans="1:9" x14ac:dyDescent="0.25">
      <c r="E120" s="47"/>
      <c r="F120" s="47"/>
      <c r="G120" s="32"/>
    </row>
    <row r="121" spans="1:9" x14ac:dyDescent="0.25">
      <c r="E121" s="47"/>
      <c r="F121" s="47"/>
      <c r="G121" s="32"/>
    </row>
    <row r="122" spans="1:9" x14ac:dyDescent="0.25">
      <c r="E122" s="47"/>
      <c r="F122" s="47"/>
      <c r="G122" s="32"/>
    </row>
    <row r="123" spans="1:9" ht="15.75" thickBot="1" x14ac:dyDescent="0.3">
      <c r="A123" s="14"/>
      <c r="B123" s="20" t="s">
        <v>325</v>
      </c>
      <c r="C123" s="15"/>
      <c r="D123" s="15"/>
      <c r="E123" s="15"/>
      <c r="F123" s="15"/>
      <c r="G123" s="15"/>
      <c r="H123" s="15"/>
      <c r="I123" s="15"/>
    </row>
    <row r="124" spans="1:9" x14ac:dyDescent="0.25">
      <c r="A124" s="21" t="s">
        <v>310</v>
      </c>
      <c r="B124" s="22" t="s">
        <v>311</v>
      </c>
      <c r="C124" s="23" t="s">
        <v>312</v>
      </c>
      <c r="D124" s="24" t="s">
        <v>323</v>
      </c>
      <c r="E124" s="21" t="s">
        <v>324</v>
      </c>
      <c r="F124" s="21" t="s">
        <v>314</v>
      </c>
      <c r="G124" s="25" t="s">
        <v>315</v>
      </c>
      <c r="H124" s="23" t="s">
        <v>307</v>
      </c>
      <c r="I124" s="26" t="s">
        <v>316</v>
      </c>
    </row>
    <row r="125" spans="1:9" x14ac:dyDescent="0.25">
      <c r="A125" s="28"/>
      <c r="B125" s="28"/>
      <c r="C125" s="28" t="s">
        <v>302</v>
      </c>
      <c r="D125" s="29" t="s">
        <v>297</v>
      </c>
      <c r="E125" s="28" t="s">
        <v>299</v>
      </c>
      <c r="F125" s="28"/>
      <c r="G125" s="30">
        <v>1000</v>
      </c>
      <c r="H125" s="29" t="s">
        <v>20</v>
      </c>
      <c r="I125" s="28"/>
    </row>
    <row r="126" spans="1:9" x14ac:dyDescent="0.25">
      <c r="A126" s="28"/>
      <c r="B126" s="28"/>
      <c r="C126" s="28" t="s">
        <v>298</v>
      </c>
      <c r="D126" s="29" t="s">
        <v>297</v>
      </c>
      <c r="E126" s="28" t="s">
        <v>299</v>
      </c>
      <c r="F126" s="28"/>
      <c r="G126" s="30">
        <v>1000</v>
      </c>
      <c r="H126" s="29" t="s">
        <v>90</v>
      </c>
      <c r="I126" s="28"/>
    </row>
    <row r="127" spans="1:9" x14ac:dyDescent="0.25">
      <c r="A127" s="28"/>
      <c r="B127" s="28"/>
      <c r="C127" s="28" t="s">
        <v>443</v>
      </c>
      <c r="D127" s="29" t="s">
        <v>297</v>
      </c>
      <c r="E127" s="28" t="s">
        <v>299</v>
      </c>
      <c r="F127" s="28"/>
      <c r="G127" s="30">
        <v>1000</v>
      </c>
      <c r="H127" s="29" t="s">
        <v>116</v>
      </c>
      <c r="I127" s="28"/>
    </row>
    <row r="128" spans="1:9" x14ac:dyDescent="0.25">
      <c r="A128" s="28"/>
      <c r="B128" s="28"/>
      <c r="C128" s="28"/>
      <c r="D128" s="28"/>
      <c r="E128" s="28" t="s">
        <v>299</v>
      </c>
      <c r="F128" s="28"/>
      <c r="G128" s="30">
        <v>1000</v>
      </c>
      <c r="H128" s="108" t="s">
        <v>211</v>
      </c>
      <c r="I128" s="28"/>
    </row>
    <row r="129" spans="1:10" x14ac:dyDescent="0.25">
      <c r="A129" s="14"/>
      <c r="B129" s="15"/>
      <c r="C129" s="15"/>
      <c r="D129" s="15"/>
      <c r="H129" s="35"/>
      <c r="I129" s="15"/>
    </row>
    <row r="130" spans="1:10" x14ac:dyDescent="0.25">
      <c r="E130" s="129" t="s">
        <v>317</v>
      </c>
      <c r="F130" s="129"/>
      <c r="G130" s="33">
        <f>SUM(G125:G128)</f>
        <v>4000</v>
      </c>
    </row>
    <row r="131" spans="1:10" x14ac:dyDescent="0.25">
      <c r="G131" s="38"/>
    </row>
    <row r="133" spans="1:10" x14ac:dyDescent="0.25">
      <c r="A133" s="20"/>
    </row>
    <row r="134" spans="1:10" ht="19.5" thickBot="1" x14ac:dyDescent="0.35">
      <c r="A134" s="131" t="s">
        <v>301</v>
      </c>
      <c r="B134" s="131"/>
      <c r="C134" s="131"/>
      <c r="G134" s="38"/>
    </row>
    <row r="135" spans="1:10" x14ac:dyDescent="0.25">
      <c r="A135" s="21" t="s">
        <v>310</v>
      </c>
      <c r="B135" s="22" t="s">
        <v>311</v>
      </c>
      <c r="C135" s="23" t="s">
        <v>312</v>
      </c>
      <c r="D135" s="24" t="s">
        <v>323</v>
      </c>
      <c r="E135" s="21" t="s">
        <v>324</v>
      </c>
      <c r="F135" s="21" t="s">
        <v>314</v>
      </c>
      <c r="G135" s="25" t="s">
        <v>315</v>
      </c>
      <c r="H135" s="23" t="s">
        <v>307</v>
      </c>
      <c r="I135" s="26" t="s">
        <v>326</v>
      </c>
    </row>
    <row r="136" spans="1:10" x14ac:dyDescent="0.25">
      <c r="A136" s="28"/>
      <c r="B136" s="28"/>
      <c r="C136" s="28" t="s">
        <v>302</v>
      </c>
      <c r="D136" s="28" t="s">
        <v>297</v>
      </c>
      <c r="E136" s="28" t="s">
        <v>301</v>
      </c>
      <c r="F136" s="28"/>
      <c r="G136" s="30">
        <v>8650</v>
      </c>
      <c r="H136" s="29" t="s">
        <v>20</v>
      </c>
      <c r="I136" s="30">
        <v>3850</v>
      </c>
    </row>
    <row r="137" spans="1:10" x14ac:dyDescent="0.25">
      <c r="A137" s="28"/>
      <c r="B137" s="28"/>
      <c r="C137" s="28" t="s">
        <v>447</v>
      </c>
      <c r="D137" s="28" t="s">
        <v>295</v>
      </c>
      <c r="E137" s="28" t="s">
        <v>301</v>
      </c>
      <c r="F137" s="28"/>
      <c r="G137" s="30">
        <v>8000</v>
      </c>
      <c r="H137" s="29" t="s">
        <v>73</v>
      </c>
      <c r="I137" s="30">
        <v>4240</v>
      </c>
      <c r="J137" s="106" t="s">
        <v>448</v>
      </c>
    </row>
    <row r="138" spans="1:10" x14ac:dyDescent="0.25">
      <c r="A138" s="14"/>
      <c r="B138" s="15"/>
      <c r="C138" s="15"/>
      <c r="D138" s="15"/>
      <c r="H138" s="35"/>
      <c r="I138" s="15"/>
    </row>
    <row r="139" spans="1:10" x14ac:dyDescent="0.25">
      <c r="E139" s="129" t="s">
        <v>327</v>
      </c>
      <c r="F139" s="129"/>
      <c r="G139" s="33">
        <f>SUM(G136:G137)</f>
        <v>16650</v>
      </c>
      <c r="I139" s="33">
        <f>SUM(I136:I137)</f>
        <v>8090</v>
      </c>
    </row>
    <row r="144" spans="1:10" x14ac:dyDescent="0.25">
      <c r="G144" s="38"/>
    </row>
    <row r="145" spans="7:7" x14ac:dyDescent="0.25">
      <c r="G145" s="38"/>
    </row>
  </sheetData>
  <mergeCells count="14">
    <mergeCell ref="E119:F119"/>
    <mergeCell ref="E130:F130"/>
    <mergeCell ref="A134:C134"/>
    <mergeCell ref="E139:F139"/>
    <mergeCell ref="E100:F100"/>
    <mergeCell ref="E80:F80"/>
    <mergeCell ref="E28:F28"/>
    <mergeCell ref="E73:F73"/>
    <mergeCell ref="E93:F93"/>
    <mergeCell ref="E18:F18"/>
    <mergeCell ref="E40:F40"/>
    <mergeCell ref="E56:F56"/>
    <mergeCell ref="E64:F64"/>
    <mergeCell ref="E87:F87"/>
  </mergeCells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327"/>
  <sheetViews>
    <sheetView tabSelected="1" topLeftCell="A310" zoomScale="90" zoomScaleNormal="90" workbookViewId="0">
      <selection activeCell="G310" sqref="G310"/>
    </sheetView>
  </sheetViews>
  <sheetFormatPr baseColWidth="10" defaultColWidth="11.42578125" defaultRowHeight="15" x14ac:dyDescent="0.25"/>
  <cols>
    <col min="1" max="1" width="11.42578125" style="48"/>
    <col min="2" max="2" width="25.28515625" style="48" customWidth="1"/>
    <col min="3" max="3" width="16.28515625" style="48" customWidth="1"/>
    <col min="4" max="5" width="11.42578125" style="48"/>
    <col min="6" max="6" width="29.7109375" style="48" customWidth="1"/>
    <col min="7" max="7" width="29.140625" style="48" customWidth="1"/>
    <col min="8" max="9" width="11.42578125" style="48"/>
    <col min="10" max="10" width="18.5703125" style="48" customWidth="1"/>
    <col min="11" max="11" width="17.5703125" style="48" customWidth="1"/>
    <col min="12" max="13" width="20.28515625" style="48" customWidth="1"/>
    <col min="14" max="14" width="19.7109375" style="48" customWidth="1"/>
    <col min="15" max="16384" width="11.42578125" style="48"/>
  </cols>
  <sheetData>
    <row r="3" spans="1:14" ht="15.75" thickBot="1" x14ac:dyDescent="0.3">
      <c r="A3" s="132" t="s">
        <v>328</v>
      </c>
      <c r="B3" s="132"/>
      <c r="C3" s="132"/>
      <c r="D3" s="132"/>
      <c r="E3" s="132"/>
      <c r="F3" s="132"/>
      <c r="G3" s="132"/>
    </row>
    <row r="4" spans="1:14" ht="15.75" thickBot="1" x14ac:dyDescent="0.3">
      <c r="A4" s="133" t="s">
        <v>256</v>
      </c>
      <c r="B4" s="135" t="s">
        <v>329</v>
      </c>
      <c r="C4" s="135" t="s">
        <v>330</v>
      </c>
      <c r="D4" s="137" t="s">
        <v>331</v>
      </c>
      <c r="E4" s="135" t="s">
        <v>332</v>
      </c>
      <c r="F4" s="140" t="s">
        <v>333</v>
      </c>
      <c r="G4" s="135" t="s">
        <v>334</v>
      </c>
    </row>
    <row r="5" spans="1:14" ht="15.75" thickBot="1" x14ac:dyDescent="0.3">
      <c r="A5" s="134"/>
      <c r="B5" s="136"/>
      <c r="C5" s="136"/>
      <c r="D5" s="138"/>
      <c r="E5" s="139"/>
      <c r="F5" s="141"/>
      <c r="G5" s="139"/>
      <c r="L5" s="142" t="s">
        <v>335</v>
      </c>
      <c r="M5" s="143"/>
      <c r="N5" s="144"/>
    </row>
    <row r="6" spans="1:14" ht="16.5" thickBot="1" x14ac:dyDescent="0.3">
      <c r="A6" s="49" t="s">
        <v>277</v>
      </c>
      <c r="B6" s="50"/>
      <c r="C6" s="51" t="s">
        <v>336</v>
      </c>
      <c r="D6" s="52" t="s">
        <v>337</v>
      </c>
      <c r="E6" s="53" t="s">
        <v>338</v>
      </c>
      <c r="F6" s="54" t="s">
        <v>339</v>
      </c>
      <c r="G6" s="55" t="s">
        <v>340</v>
      </c>
      <c r="L6" s="145" t="s">
        <v>341</v>
      </c>
      <c r="M6" s="146"/>
      <c r="N6" s="147"/>
    </row>
    <row r="7" spans="1:14" ht="16.5" thickBot="1" x14ac:dyDescent="0.3">
      <c r="A7" s="56" t="s">
        <v>342</v>
      </c>
      <c r="C7" s="51" t="s">
        <v>336</v>
      </c>
      <c r="D7" s="57"/>
      <c r="E7" s="53" t="s">
        <v>343</v>
      </c>
      <c r="F7" s="54" t="s">
        <v>344</v>
      </c>
      <c r="G7" s="55" t="s">
        <v>345</v>
      </c>
      <c r="L7" s="58" t="s">
        <v>346</v>
      </c>
      <c r="M7" s="58" t="s">
        <v>347</v>
      </c>
      <c r="N7" s="58" t="s">
        <v>348</v>
      </c>
    </row>
    <row r="8" spans="1:14" ht="16.5" thickBot="1" x14ac:dyDescent="0.3">
      <c r="A8" s="57"/>
      <c r="C8" s="51" t="s">
        <v>336</v>
      </c>
      <c r="D8" s="57"/>
      <c r="E8" s="53" t="s">
        <v>349</v>
      </c>
      <c r="F8" s="54" t="s">
        <v>350</v>
      </c>
      <c r="G8" s="55" t="s">
        <v>351</v>
      </c>
      <c r="L8" s="59" t="s">
        <v>277</v>
      </c>
      <c r="M8" s="60">
        <v>12</v>
      </c>
      <c r="N8" s="62">
        <f>C28</f>
        <v>14562.865555555554</v>
      </c>
    </row>
    <row r="9" spans="1:14" ht="16.5" thickBot="1" x14ac:dyDescent="0.3">
      <c r="A9" s="57"/>
      <c r="C9" s="51" t="s">
        <v>336</v>
      </c>
      <c r="D9" s="57"/>
      <c r="E9" s="53" t="s">
        <v>352</v>
      </c>
      <c r="F9" s="54" t="s">
        <v>353</v>
      </c>
      <c r="G9" s="55" t="s">
        <v>354</v>
      </c>
      <c r="L9" s="67" t="s">
        <v>287</v>
      </c>
      <c r="M9" s="68">
        <v>12</v>
      </c>
      <c r="N9" s="69">
        <f>C56</f>
        <v>-8562.2200000000012</v>
      </c>
    </row>
    <row r="10" spans="1:14" ht="16.5" thickBot="1" x14ac:dyDescent="0.3">
      <c r="A10" s="57"/>
      <c r="B10" s="50"/>
      <c r="C10" s="51" t="s">
        <v>336</v>
      </c>
      <c r="D10" s="57"/>
      <c r="E10" s="61" t="s">
        <v>355</v>
      </c>
      <c r="F10" s="54" t="s">
        <v>356</v>
      </c>
      <c r="G10" s="55" t="s">
        <v>357</v>
      </c>
      <c r="L10" s="59" t="s">
        <v>365</v>
      </c>
      <c r="M10" s="60">
        <v>7</v>
      </c>
      <c r="N10" s="120">
        <f>C90</f>
        <v>19526.666666666664</v>
      </c>
    </row>
    <row r="11" spans="1:14" ht="16.5" thickBot="1" x14ac:dyDescent="0.3">
      <c r="A11" s="57"/>
      <c r="C11" s="51" t="s">
        <v>336</v>
      </c>
      <c r="D11" s="63" t="s">
        <v>358</v>
      </c>
      <c r="E11" s="64" t="s">
        <v>359</v>
      </c>
      <c r="F11" s="65" t="s">
        <v>360</v>
      </c>
      <c r="G11" s="55" t="s">
        <v>361</v>
      </c>
      <c r="J11" s="66"/>
      <c r="L11" s="59" t="s">
        <v>272</v>
      </c>
      <c r="M11" s="60">
        <v>7</v>
      </c>
      <c r="N11" s="70">
        <f>C121</f>
        <v>7650.5866666666652</v>
      </c>
    </row>
    <row r="12" spans="1:14" ht="16.5" thickBot="1" x14ac:dyDescent="0.3">
      <c r="A12" s="57"/>
      <c r="B12" s="50"/>
      <c r="C12" s="51" t="s">
        <v>336</v>
      </c>
      <c r="D12" s="57"/>
      <c r="E12" s="53" t="s">
        <v>362</v>
      </c>
      <c r="F12" s="65" t="s">
        <v>363</v>
      </c>
      <c r="G12" s="55" t="s">
        <v>364</v>
      </c>
      <c r="L12" s="59" t="s">
        <v>280</v>
      </c>
      <c r="M12" s="60">
        <v>7</v>
      </c>
      <c r="N12" s="70">
        <f>C149</f>
        <v>-1370</v>
      </c>
    </row>
    <row r="13" spans="1:14" ht="16.5" thickBot="1" x14ac:dyDescent="0.3">
      <c r="A13" s="57"/>
      <c r="B13" s="50"/>
      <c r="C13" s="51" t="s">
        <v>336</v>
      </c>
      <c r="D13" s="57"/>
      <c r="E13" s="53" t="s">
        <v>366</v>
      </c>
      <c r="F13" s="65" t="s">
        <v>367</v>
      </c>
      <c r="G13" s="55" t="s">
        <v>368</v>
      </c>
      <c r="L13" s="73" t="s">
        <v>322</v>
      </c>
      <c r="M13" s="68">
        <v>7</v>
      </c>
      <c r="N13" s="74">
        <f>C183</f>
        <v>2842.9344444444441</v>
      </c>
    </row>
    <row r="14" spans="1:14" ht="16.5" thickBot="1" x14ac:dyDescent="0.3">
      <c r="A14" s="57"/>
      <c r="B14" s="50"/>
      <c r="C14" s="51" t="s">
        <v>336</v>
      </c>
      <c r="D14" s="57"/>
      <c r="E14" s="53" t="s">
        <v>369</v>
      </c>
      <c r="F14" s="65" t="s">
        <v>370</v>
      </c>
      <c r="G14" s="55" t="s">
        <v>371</v>
      </c>
      <c r="L14" s="123" t="s">
        <v>436</v>
      </c>
      <c r="M14" s="60">
        <v>1</v>
      </c>
      <c r="N14" s="70">
        <f>C220</f>
        <v>5510.4618518518519</v>
      </c>
    </row>
    <row r="15" spans="1:14" ht="16.5" thickBot="1" x14ac:dyDescent="0.3">
      <c r="A15" s="57"/>
      <c r="B15" s="50"/>
      <c r="C15" s="51" t="s">
        <v>336</v>
      </c>
      <c r="D15" s="71" t="s">
        <v>372</v>
      </c>
      <c r="E15" s="53" t="s">
        <v>373</v>
      </c>
      <c r="F15" s="72" t="s">
        <v>374</v>
      </c>
      <c r="G15" s="55" t="s">
        <v>375</v>
      </c>
      <c r="L15" s="124" t="s">
        <v>433</v>
      </c>
      <c r="M15" s="121">
        <v>1</v>
      </c>
      <c r="N15" s="127">
        <f>C253</f>
        <v>-5066.6699999999983</v>
      </c>
    </row>
    <row r="16" spans="1:14" ht="16.5" thickBot="1" x14ac:dyDescent="0.3">
      <c r="A16" s="57"/>
      <c r="B16" s="50"/>
      <c r="C16" s="51" t="s">
        <v>336</v>
      </c>
      <c r="D16" s="57"/>
      <c r="E16" s="61" t="s">
        <v>377</v>
      </c>
      <c r="F16" s="72" t="s">
        <v>378</v>
      </c>
      <c r="G16" s="55" t="s">
        <v>379</v>
      </c>
      <c r="L16" s="124" t="s">
        <v>259</v>
      </c>
      <c r="M16" s="60">
        <v>1</v>
      </c>
      <c r="N16" s="62">
        <f>C291</f>
        <v>2805.2237037037039</v>
      </c>
    </row>
    <row r="17" spans="1:14" ht="16.5" thickBot="1" x14ac:dyDescent="0.3">
      <c r="A17" s="57"/>
      <c r="B17" s="50" t="s">
        <v>376</v>
      </c>
      <c r="C17" s="75">
        <v>19766.669999999998</v>
      </c>
      <c r="D17" s="57"/>
      <c r="E17" s="77" t="s">
        <v>381</v>
      </c>
      <c r="F17" s="72" t="s">
        <v>462</v>
      </c>
      <c r="G17" s="55" t="s">
        <v>451</v>
      </c>
      <c r="L17" s="125" t="s">
        <v>270</v>
      </c>
      <c r="M17" s="68">
        <v>1</v>
      </c>
      <c r="N17" s="69">
        <f>C324</f>
        <v>-2371.4300000000003</v>
      </c>
    </row>
    <row r="18" spans="1:14" ht="16.5" thickBot="1" x14ac:dyDescent="0.3">
      <c r="A18" s="57"/>
      <c r="B18" s="57"/>
      <c r="C18" s="76">
        <v>19766.669999999998</v>
      </c>
      <c r="D18" s="57"/>
      <c r="E18" s="53" t="s">
        <v>383</v>
      </c>
      <c r="F18" s="72" t="s">
        <v>463</v>
      </c>
      <c r="G18" s="55" t="s">
        <v>459</v>
      </c>
      <c r="L18" s="125" t="s">
        <v>380</v>
      </c>
      <c r="M18" s="68"/>
      <c r="N18" s="69">
        <f>'DATOS ALUMNOS'!G119</f>
        <v>31800</v>
      </c>
    </row>
    <row r="19" spans="1:14" ht="16.5" thickBot="1" x14ac:dyDescent="0.3">
      <c r="A19" s="57"/>
      <c r="B19" s="57"/>
      <c r="C19" s="76">
        <v>19766.669999999998</v>
      </c>
      <c r="D19" s="57"/>
      <c r="E19" s="53" t="s">
        <v>385</v>
      </c>
      <c r="F19" s="72"/>
      <c r="G19" s="55"/>
      <c r="K19" s="79"/>
      <c r="L19" s="67" t="s">
        <v>382</v>
      </c>
      <c r="M19" s="68"/>
      <c r="N19" s="69">
        <f>'DATOS ALUMNOS'!I139</f>
        <v>8090</v>
      </c>
    </row>
    <row r="20" spans="1:14" ht="19.5" thickBot="1" x14ac:dyDescent="0.35">
      <c r="A20" s="57"/>
      <c r="B20" s="57"/>
      <c r="C20" s="80"/>
      <c r="D20" s="57"/>
      <c r="E20" s="61" t="s">
        <v>386</v>
      </c>
      <c r="F20" s="72"/>
      <c r="G20" s="81"/>
      <c r="L20" s="78" t="s">
        <v>384</v>
      </c>
      <c r="N20" s="126">
        <f>SUM(N8:N19)</f>
        <v>75418.418888888875</v>
      </c>
    </row>
    <row r="21" spans="1:14" ht="15.75" x14ac:dyDescent="0.25">
      <c r="A21" s="57"/>
      <c r="B21" s="57"/>
      <c r="C21" s="84">
        <f>SUM(C6:C20)</f>
        <v>59300.009999999995</v>
      </c>
      <c r="D21" s="57"/>
      <c r="E21" s="57"/>
      <c r="F21" s="57"/>
      <c r="G21" s="57"/>
      <c r="K21" s="148"/>
      <c r="L21" s="148"/>
      <c r="M21" s="115"/>
      <c r="N21" s="83"/>
    </row>
    <row r="22" spans="1:14" x14ac:dyDescent="0.25">
      <c r="C22" s="82"/>
      <c r="K22" s="116"/>
      <c r="L22" s="117"/>
      <c r="M22" s="115"/>
      <c r="N22" s="83"/>
    </row>
    <row r="23" spans="1:14" x14ac:dyDescent="0.25">
      <c r="C23" s="82"/>
      <c r="K23" s="116"/>
      <c r="L23" s="117"/>
      <c r="M23" s="115"/>
      <c r="N23" s="83"/>
    </row>
    <row r="24" spans="1:14" ht="15.75" x14ac:dyDescent="0.25">
      <c r="B24" s="87"/>
      <c r="C24" s="88">
        <f>'DATOS ALUMNOS'!G56</f>
        <v>33325.199999999997</v>
      </c>
      <c r="D24" s="57"/>
      <c r="E24" s="57"/>
      <c r="F24" s="57"/>
      <c r="G24" s="57"/>
      <c r="K24" s="118"/>
      <c r="L24" s="119"/>
      <c r="M24" s="115"/>
      <c r="N24" s="57"/>
    </row>
    <row r="25" spans="1:14" x14ac:dyDescent="0.25">
      <c r="B25" s="48" t="s">
        <v>390</v>
      </c>
      <c r="C25" s="83">
        <f>+C24-C17</f>
        <v>13558.529999999999</v>
      </c>
      <c r="D25" s="57"/>
      <c r="E25" s="57"/>
      <c r="F25" s="57"/>
      <c r="G25" s="57"/>
    </row>
    <row r="26" spans="1:14" ht="15.75" x14ac:dyDescent="0.25">
      <c r="B26" s="48" t="s">
        <v>391</v>
      </c>
      <c r="C26" s="91">
        <f>+C25/1.08</f>
        <v>12554.194444444443</v>
      </c>
      <c r="D26" s="57"/>
      <c r="E26" s="57"/>
      <c r="F26" s="57"/>
      <c r="G26" s="57"/>
      <c r="K26" s="149" t="s">
        <v>387</v>
      </c>
      <c r="L26" s="150"/>
    </row>
    <row r="27" spans="1:14" ht="15.75" thickBot="1" x14ac:dyDescent="0.3">
      <c r="B27" s="48" t="s">
        <v>392</v>
      </c>
      <c r="C27" s="91">
        <f>+C26*0.16</f>
        <v>2008.671111111111</v>
      </c>
      <c r="D27" s="57"/>
      <c r="E27" s="57"/>
      <c r="F27" s="57"/>
      <c r="G27" s="57"/>
      <c r="K27" s="85" t="s">
        <v>388</v>
      </c>
      <c r="L27" s="86">
        <f>N20/1.16</f>
        <v>65015.878352490414</v>
      </c>
    </row>
    <row r="28" spans="1:14" ht="19.5" thickBot="1" x14ac:dyDescent="0.35">
      <c r="A28" s="66"/>
      <c r="B28" s="66" t="s">
        <v>393</v>
      </c>
      <c r="C28" s="92">
        <f>+C26+C27</f>
        <v>14562.865555555554</v>
      </c>
      <c r="D28" s="57"/>
      <c r="E28" s="57"/>
      <c r="F28" s="57"/>
      <c r="G28" s="57"/>
      <c r="K28" s="85" t="s">
        <v>389</v>
      </c>
      <c r="L28" s="86">
        <f>L27*0.16</f>
        <v>10402.540536398466</v>
      </c>
    </row>
    <row r="29" spans="1:14" ht="16.5" thickBot="1" x14ac:dyDescent="0.3">
      <c r="K29" s="89" t="s">
        <v>327</v>
      </c>
      <c r="L29" s="90">
        <f>SUM(L27:L28)</f>
        <v>75418.418888888875</v>
      </c>
    </row>
    <row r="30" spans="1:14" s="94" customFormat="1" ht="6.75" customHeight="1" thickBot="1" x14ac:dyDescent="0.3">
      <c r="A30" s="93"/>
    </row>
    <row r="34" spans="1:13" ht="15.75" thickBot="1" x14ac:dyDescent="0.3">
      <c r="A34" s="132" t="s">
        <v>394</v>
      </c>
      <c r="B34" s="132"/>
      <c r="C34" s="132"/>
      <c r="D34" s="132"/>
      <c r="E34" s="132"/>
      <c r="F34" s="132"/>
      <c r="G34" s="132"/>
      <c r="L34" s="114"/>
    </row>
    <row r="35" spans="1:13" x14ac:dyDescent="0.25">
      <c r="A35" s="133" t="s">
        <v>256</v>
      </c>
      <c r="B35" s="135" t="s">
        <v>329</v>
      </c>
      <c r="C35" s="135" t="s">
        <v>330</v>
      </c>
      <c r="D35" s="137" t="s">
        <v>331</v>
      </c>
      <c r="E35" s="135" t="s">
        <v>332</v>
      </c>
      <c r="F35" s="140" t="s">
        <v>333</v>
      </c>
      <c r="G35" s="135" t="s">
        <v>334</v>
      </c>
      <c r="L35" s="113"/>
      <c r="M35" s="82"/>
    </row>
    <row r="36" spans="1:13" ht="15.75" thickBot="1" x14ac:dyDescent="0.3">
      <c r="A36" s="134"/>
      <c r="B36" s="136"/>
      <c r="C36" s="136"/>
      <c r="D36" s="138"/>
      <c r="E36" s="139"/>
      <c r="F36" s="141"/>
      <c r="G36" s="139"/>
      <c r="L36" s="113"/>
      <c r="M36" s="82"/>
    </row>
    <row r="37" spans="1:13" ht="16.5" thickBot="1" x14ac:dyDescent="0.3">
      <c r="A37" s="49" t="s">
        <v>287</v>
      </c>
      <c r="B37" s="50"/>
      <c r="C37" s="51" t="s">
        <v>336</v>
      </c>
      <c r="D37" s="52" t="s">
        <v>337</v>
      </c>
      <c r="E37" s="53" t="s">
        <v>338</v>
      </c>
      <c r="F37" s="54" t="s">
        <v>395</v>
      </c>
      <c r="G37" s="55" t="s">
        <v>340</v>
      </c>
      <c r="L37" s="113"/>
      <c r="M37" s="82"/>
    </row>
    <row r="38" spans="1:13" ht="16.5" thickBot="1" x14ac:dyDescent="0.3">
      <c r="A38" s="56" t="s">
        <v>342</v>
      </c>
      <c r="C38" s="51" t="s">
        <v>336</v>
      </c>
      <c r="D38" s="57"/>
      <c r="E38" s="53" t="s">
        <v>343</v>
      </c>
      <c r="F38" s="54" t="s">
        <v>396</v>
      </c>
      <c r="G38" s="55" t="s">
        <v>345</v>
      </c>
      <c r="L38" s="113"/>
      <c r="M38" s="122"/>
    </row>
    <row r="39" spans="1:13" ht="16.5" thickBot="1" x14ac:dyDescent="0.3">
      <c r="A39" s="57"/>
      <c r="C39" s="51" t="s">
        <v>336</v>
      </c>
      <c r="D39" s="57"/>
      <c r="E39" s="53" t="s">
        <v>349</v>
      </c>
      <c r="F39" s="54" t="s">
        <v>397</v>
      </c>
      <c r="G39" s="55" t="s">
        <v>351</v>
      </c>
      <c r="L39" s="113"/>
      <c r="M39" s="82"/>
    </row>
    <row r="40" spans="1:13" ht="16.5" thickBot="1" x14ac:dyDescent="0.3">
      <c r="A40" s="57"/>
      <c r="C40" s="51" t="s">
        <v>336</v>
      </c>
      <c r="D40" s="57"/>
      <c r="E40" s="53" t="s">
        <v>352</v>
      </c>
      <c r="F40" s="54" t="s">
        <v>398</v>
      </c>
      <c r="G40" s="55" t="s">
        <v>354</v>
      </c>
    </row>
    <row r="41" spans="1:13" ht="16.5" thickBot="1" x14ac:dyDescent="0.3">
      <c r="A41" s="57"/>
      <c r="B41" s="50"/>
      <c r="C41" s="51" t="s">
        <v>336</v>
      </c>
      <c r="D41" s="57"/>
      <c r="E41" s="61" t="s">
        <v>355</v>
      </c>
      <c r="F41" s="54" t="s">
        <v>399</v>
      </c>
      <c r="G41" s="55" t="s">
        <v>357</v>
      </c>
    </row>
    <row r="42" spans="1:13" ht="16.5" thickBot="1" x14ac:dyDescent="0.3">
      <c r="A42" s="57"/>
      <c r="C42" s="51" t="s">
        <v>336</v>
      </c>
      <c r="D42" s="63" t="s">
        <v>358</v>
      </c>
      <c r="E42" s="64" t="s">
        <v>359</v>
      </c>
      <c r="F42" s="65" t="s">
        <v>400</v>
      </c>
      <c r="G42" s="55" t="s">
        <v>361</v>
      </c>
    </row>
    <row r="43" spans="1:13" ht="16.5" thickBot="1" x14ac:dyDescent="0.3">
      <c r="A43" s="57"/>
      <c r="B43" s="50"/>
      <c r="C43" s="51" t="s">
        <v>336</v>
      </c>
      <c r="D43" s="57"/>
      <c r="E43" s="53" t="s">
        <v>362</v>
      </c>
      <c r="F43" s="65" t="s">
        <v>401</v>
      </c>
      <c r="G43" s="55" t="s">
        <v>364</v>
      </c>
    </row>
    <row r="44" spans="1:13" ht="16.5" thickBot="1" x14ac:dyDescent="0.3">
      <c r="A44" s="57"/>
      <c r="B44" s="50"/>
      <c r="C44" s="51" t="s">
        <v>336</v>
      </c>
      <c r="D44" s="57"/>
      <c r="E44" s="53" t="s">
        <v>366</v>
      </c>
      <c r="F44" s="65" t="s">
        <v>402</v>
      </c>
      <c r="G44" s="55" t="s">
        <v>368</v>
      </c>
    </row>
    <row r="45" spans="1:13" ht="16.5" thickBot="1" x14ac:dyDescent="0.3">
      <c r="A45" s="57"/>
      <c r="B45" s="50"/>
      <c r="C45" s="51" t="s">
        <v>336</v>
      </c>
      <c r="D45" s="57"/>
      <c r="E45" s="53" t="s">
        <v>369</v>
      </c>
      <c r="F45" s="65" t="s">
        <v>403</v>
      </c>
      <c r="G45" s="55" t="s">
        <v>371</v>
      </c>
    </row>
    <row r="46" spans="1:13" ht="16.5" thickBot="1" x14ac:dyDescent="0.3">
      <c r="A46" s="57"/>
      <c r="B46" s="50"/>
      <c r="C46" s="51" t="s">
        <v>336</v>
      </c>
      <c r="D46" s="71" t="s">
        <v>372</v>
      </c>
      <c r="E46" s="53" t="s">
        <v>373</v>
      </c>
      <c r="F46" s="72" t="s">
        <v>404</v>
      </c>
      <c r="G46" s="55" t="s">
        <v>375</v>
      </c>
    </row>
    <row r="47" spans="1:13" ht="16.5" thickBot="1" x14ac:dyDescent="0.3">
      <c r="A47" s="57"/>
      <c r="B47" s="50"/>
      <c r="C47" s="51" t="s">
        <v>336</v>
      </c>
      <c r="D47" s="57"/>
      <c r="E47" s="61" t="s">
        <v>377</v>
      </c>
      <c r="F47" s="72" t="s">
        <v>405</v>
      </c>
      <c r="G47" s="55" t="s">
        <v>379</v>
      </c>
    </row>
    <row r="48" spans="1:13" ht="16.5" thickBot="1" x14ac:dyDescent="0.3">
      <c r="A48" s="57"/>
      <c r="B48" s="50" t="s">
        <v>376</v>
      </c>
      <c r="C48" s="75">
        <v>16472.22</v>
      </c>
      <c r="D48" s="57"/>
      <c r="E48" s="77" t="s">
        <v>381</v>
      </c>
      <c r="F48" s="72" t="s">
        <v>465</v>
      </c>
      <c r="G48" s="55" t="s">
        <v>451</v>
      </c>
    </row>
    <row r="49" spans="1:7" ht="16.5" thickBot="1" x14ac:dyDescent="0.3">
      <c r="A49" s="57"/>
      <c r="B49" s="57"/>
      <c r="C49" s="76">
        <v>16472.22</v>
      </c>
      <c r="D49" s="57"/>
      <c r="E49" s="53" t="s">
        <v>383</v>
      </c>
      <c r="F49" s="72" t="s">
        <v>464</v>
      </c>
      <c r="G49" s="55" t="s">
        <v>459</v>
      </c>
    </row>
    <row r="50" spans="1:7" ht="16.5" thickBot="1" x14ac:dyDescent="0.3">
      <c r="A50" s="57"/>
      <c r="B50" s="57"/>
      <c r="C50" s="76">
        <v>16472.22</v>
      </c>
      <c r="D50" s="57"/>
      <c r="E50" s="53" t="s">
        <v>385</v>
      </c>
      <c r="F50" s="72"/>
      <c r="G50" s="55"/>
    </row>
    <row r="51" spans="1:7" ht="16.5" thickBot="1" x14ac:dyDescent="0.3">
      <c r="A51" s="57"/>
      <c r="B51" s="57"/>
      <c r="C51" s="80"/>
      <c r="D51" s="57"/>
      <c r="E51" s="61" t="s">
        <v>386</v>
      </c>
      <c r="F51" s="72"/>
      <c r="G51" s="81"/>
    </row>
    <row r="52" spans="1:7" ht="15.75" x14ac:dyDescent="0.25">
      <c r="A52" s="57"/>
      <c r="B52" s="57"/>
      <c r="C52" s="84">
        <f>SUM(C37:C51)</f>
        <v>49416.66</v>
      </c>
      <c r="D52" s="57"/>
      <c r="E52" s="57"/>
      <c r="F52" s="57"/>
      <c r="G52" s="57"/>
    </row>
    <row r="53" spans="1:7" ht="15.75" x14ac:dyDescent="0.25">
      <c r="A53" s="57"/>
      <c r="B53" s="57"/>
      <c r="C53" s="84"/>
      <c r="D53" s="57"/>
      <c r="E53" s="57"/>
      <c r="F53" s="57"/>
      <c r="G53" s="57"/>
    </row>
    <row r="54" spans="1:7" x14ac:dyDescent="0.25">
      <c r="C54" s="82"/>
    </row>
    <row r="55" spans="1:7" ht="15.75" x14ac:dyDescent="0.25">
      <c r="B55" s="87"/>
      <c r="C55" s="88">
        <f>'DATOS ALUMNOS'!G80</f>
        <v>7910</v>
      </c>
      <c r="D55" s="57"/>
      <c r="E55" s="57"/>
      <c r="F55" s="57"/>
      <c r="G55" s="57"/>
    </row>
    <row r="56" spans="1:7" x14ac:dyDescent="0.25">
      <c r="B56" s="48" t="s">
        <v>390</v>
      </c>
      <c r="C56" s="83">
        <f>+C55-C48</f>
        <v>-8562.2200000000012</v>
      </c>
      <c r="D56" s="57"/>
      <c r="E56" s="57"/>
      <c r="F56" s="57"/>
      <c r="G56" s="57"/>
    </row>
    <row r="57" spans="1:7" x14ac:dyDescent="0.25">
      <c r="B57" s="48" t="s">
        <v>391</v>
      </c>
      <c r="C57" s="91">
        <f>C56/1.08</f>
        <v>-7927.9814814814818</v>
      </c>
      <c r="D57" s="57"/>
      <c r="E57" s="57"/>
      <c r="F57" s="57"/>
      <c r="G57" s="57"/>
    </row>
    <row r="58" spans="1:7" ht="15.75" thickBot="1" x14ac:dyDescent="0.3">
      <c r="B58" s="48" t="s">
        <v>392</v>
      </c>
      <c r="C58" s="91">
        <f>C57*0.16</f>
        <v>-1268.477037037037</v>
      </c>
      <c r="D58" s="57"/>
      <c r="E58" s="57"/>
      <c r="F58" s="57"/>
      <c r="G58" s="57"/>
    </row>
    <row r="59" spans="1:7" ht="19.5" thickBot="1" x14ac:dyDescent="0.35">
      <c r="A59" s="66"/>
      <c r="B59" s="66" t="s">
        <v>393</v>
      </c>
      <c r="C59" s="92">
        <f>+C57+C58</f>
        <v>-9196.4585185185188</v>
      </c>
      <c r="D59" s="57"/>
      <c r="E59" s="57"/>
      <c r="F59" s="57"/>
      <c r="G59" s="57"/>
    </row>
    <row r="60" spans="1:7" ht="15.75" thickBot="1" x14ac:dyDescent="0.3"/>
    <row r="61" spans="1:7" s="94" customFormat="1" ht="6.75" customHeight="1" thickBot="1" x14ac:dyDescent="0.3">
      <c r="A61" s="93"/>
    </row>
    <row r="65" spans="1:7" ht="15.75" thickBot="1" x14ac:dyDescent="0.3">
      <c r="A65" s="132" t="s">
        <v>406</v>
      </c>
      <c r="B65" s="132"/>
      <c r="C65" s="132"/>
      <c r="D65" s="132"/>
      <c r="E65" s="132"/>
      <c r="F65" s="132"/>
      <c r="G65" s="132"/>
    </row>
    <row r="66" spans="1:7" x14ac:dyDescent="0.25">
      <c r="A66" s="133" t="s">
        <v>256</v>
      </c>
      <c r="B66" s="135" t="s">
        <v>329</v>
      </c>
      <c r="C66" s="135" t="s">
        <v>330</v>
      </c>
      <c r="D66" s="137" t="s">
        <v>331</v>
      </c>
      <c r="E66" s="135" t="s">
        <v>332</v>
      </c>
      <c r="F66" s="140" t="s">
        <v>333</v>
      </c>
      <c r="G66" s="135" t="s">
        <v>334</v>
      </c>
    </row>
    <row r="67" spans="1:7" ht="15.75" thickBot="1" x14ac:dyDescent="0.3">
      <c r="A67" s="134"/>
      <c r="B67" s="136"/>
      <c r="C67" s="136"/>
      <c r="D67" s="138"/>
      <c r="E67" s="139"/>
      <c r="F67" s="141"/>
      <c r="G67" s="139"/>
    </row>
    <row r="68" spans="1:7" ht="16.5" thickBot="1" x14ac:dyDescent="0.3">
      <c r="A68" s="49" t="s">
        <v>290</v>
      </c>
      <c r="C68" s="51" t="s">
        <v>336</v>
      </c>
      <c r="D68" s="52" t="s">
        <v>337</v>
      </c>
      <c r="E68" s="53" t="s">
        <v>338</v>
      </c>
      <c r="F68" s="54" t="s">
        <v>407</v>
      </c>
      <c r="G68" s="55" t="s">
        <v>361</v>
      </c>
    </row>
    <row r="69" spans="1:7" ht="16.5" thickBot="1" x14ac:dyDescent="0.3">
      <c r="A69" s="56" t="s">
        <v>342</v>
      </c>
      <c r="B69" s="50"/>
      <c r="C69" s="51" t="s">
        <v>336</v>
      </c>
      <c r="D69" s="57"/>
      <c r="E69" s="53" t="s">
        <v>343</v>
      </c>
      <c r="F69" s="54" t="s">
        <v>408</v>
      </c>
      <c r="G69" s="55" t="s">
        <v>364</v>
      </c>
    </row>
    <row r="70" spans="1:7" ht="16.5" thickBot="1" x14ac:dyDescent="0.3">
      <c r="A70" s="57"/>
      <c r="B70" s="50"/>
      <c r="C70" s="51" t="s">
        <v>336</v>
      </c>
      <c r="D70" s="57"/>
      <c r="E70" s="53" t="s">
        <v>349</v>
      </c>
      <c r="F70" s="54" t="s">
        <v>409</v>
      </c>
      <c r="G70" s="55" t="s">
        <v>368</v>
      </c>
    </row>
    <row r="71" spans="1:7" ht="16.5" thickBot="1" x14ac:dyDescent="0.3">
      <c r="A71" s="57"/>
      <c r="B71" s="50"/>
      <c r="C71" s="51" t="s">
        <v>336</v>
      </c>
      <c r="D71" s="57"/>
      <c r="E71" s="53" t="s">
        <v>352</v>
      </c>
      <c r="F71" s="54" t="s">
        <v>410</v>
      </c>
      <c r="G71" s="55" t="s">
        <v>371</v>
      </c>
    </row>
    <row r="72" spans="1:7" ht="16.5" thickBot="1" x14ac:dyDescent="0.3">
      <c r="A72" s="57"/>
      <c r="B72" s="50"/>
      <c r="C72" s="51" t="s">
        <v>336</v>
      </c>
      <c r="D72" s="57"/>
      <c r="E72" s="61" t="s">
        <v>355</v>
      </c>
      <c r="F72" s="54" t="s">
        <v>411</v>
      </c>
      <c r="G72" s="55" t="s">
        <v>375</v>
      </c>
    </row>
    <row r="73" spans="1:7" ht="16.5" thickBot="1" x14ac:dyDescent="0.3">
      <c r="A73" s="57"/>
      <c r="B73" s="50" t="s">
        <v>376</v>
      </c>
      <c r="C73" s="51" t="s">
        <v>336</v>
      </c>
      <c r="D73" s="63" t="s">
        <v>358</v>
      </c>
      <c r="E73" s="64" t="s">
        <v>359</v>
      </c>
      <c r="F73" s="65" t="s">
        <v>412</v>
      </c>
      <c r="G73" s="55" t="s">
        <v>379</v>
      </c>
    </row>
    <row r="74" spans="1:7" ht="16.5" thickBot="1" x14ac:dyDescent="0.3">
      <c r="A74" s="57"/>
      <c r="B74" s="50" t="s">
        <v>376</v>
      </c>
      <c r="C74" s="75">
        <v>14232</v>
      </c>
      <c r="D74" s="57"/>
      <c r="E74" s="53" t="s">
        <v>362</v>
      </c>
      <c r="F74" s="65" t="s">
        <v>466</v>
      </c>
      <c r="G74" s="55" t="s">
        <v>451</v>
      </c>
    </row>
    <row r="75" spans="1:7" ht="16.5" thickBot="1" x14ac:dyDescent="0.3">
      <c r="A75" s="57"/>
      <c r="B75" s="57"/>
      <c r="C75" s="76">
        <v>14232</v>
      </c>
      <c r="D75" s="57"/>
      <c r="E75" s="53" t="s">
        <v>366</v>
      </c>
      <c r="F75" s="65" t="s">
        <v>467</v>
      </c>
      <c r="G75" s="55" t="s">
        <v>459</v>
      </c>
    </row>
    <row r="76" spans="1:7" ht="16.5" thickBot="1" x14ac:dyDescent="0.3">
      <c r="A76" s="57"/>
      <c r="B76" s="57"/>
      <c r="C76" s="76">
        <v>14232</v>
      </c>
      <c r="D76" s="57"/>
      <c r="E76" s="53" t="s">
        <v>369</v>
      </c>
      <c r="F76" s="65"/>
      <c r="G76" s="55"/>
    </row>
    <row r="77" spans="1:7" ht="16.5" thickBot="1" x14ac:dyDescent="0.3">
      <c r="A77" s="57"/>
      <c r="B77" s="57"/>
      <c r="C77" s="76">
        <v>14232</v>
      </c>
      <c r="D77" s="71" t="s">
        <v>372</v>
      </c>
      <c r="E77" s="53" t="s">
        <v>373</v>
      </c>
      <c r="F77" s="72"/>
      <c r="G77" s="55"/>
    </row>
    <row r="78" spans="1:7" ht="16.5" thickBot="1" x14ac:dyDescent="0.3">
      <c r="A78" s="57"/>
      <c r="B78" s="57"/>
      <c r="C78" s="76">
        <v>14232</v>
      </c>
      <c r="D78" s="57"/>
      <c r="E78" s="61" t="s">
        <v>377</v>
      </c>
      <c r="F78" s="72"/>
      <c r="G78" s="55"/>
    </row>
    <row r="79" spans="1:7" ht="16.5" thickBot="1" x14ac:dyDescent="0.3">
      <c r="A79" s="57"/>
      <c r="B79" s="57"/>
      <c r="C79" s="76">
        <v>14232</v>
      </c>
      <c r="D79" s="57"/>
      <c r="E79" s="77" t="s">
        <v>381</v>
      </c>
      <c r="F79" s="72"/>
      <c r="G79" s="55"/>
    </row>
    <row r="80" spans="1:7" ht="16.5" thickBot="1" x14ac:dyDescent="0.3">
      <c r="A80" s="57"/>
      <c r="B80" s="57"/>
      <c r="C80" s="76">
        <v>14232</v>
      </c>
      <c r="D80" s="57"/>
      <c r="E80" s="53" t="s">
        <v>383</v>
      </c>
      <c r="F80" s="72"/>
      <c r="G80" s="55"/>
    </row>
    <row r="81" spans="1:7" ht="16.5" thickBot="1" x14ac:dyDescent="0.3">
      <c r="A81" s="57"/>
      <c r="B81" s="57"/>
      <c r="C81" s="76">
        <v>14232</v>
      </c>
      <c r="D81" s="57"/>
      <c r="E81" s="53" t="s">
        <v>385</v>
      </c>
      <c r="F81" s="72"/>
      <c r="G81" s="55"/>
    </row>
    <row r="82" spans="1:7" ht="16.5" thickBot="1" x14ac:dyDescent="0.3">
      <c r="A82" s="57"/>
      <c r="B82" s="57"/>
      <c r="C82" s="76">
        <v>14232</v>
      </c>
      <c r="D82" s="57"/>
      <c r="E82" s="61" t="s">
        <v>386</v>
      </c>
      <c r="F82" s="72"/>
      <c r="G82" s="81"/>
    </row>
    <row r="83" spans="1:7" ht="15.75" x14ac:dyDescent="0.25">
      <c r="A83" s="57"/>
      <c r="B83" s="57"/>
      <c r="C83" s="84">
        <f>SUM(C68:C82)</f>
        <v>128088</v>
      </c>
      <c r="D83" s="57"/>
      <c r="E83" s="57"/>
      <c r="F83" s="57"/>
      <c r="G83" s="57"/>
    </row>
    <row r="84" spans="1:7" ht="15.75" x14ac:dyDescent="0.25">
      <c r="A84" s="57"/>
      <c r="B84" s="57"/>
      <c r="C84" s="84"/>
      <c r="D84" s="57"/>
      <c r="E84" s="57"/>
      <c r="F84" s="57"/>
      <c r="G84" s="57"/>
    </row>
    <row r="85" spans="1:7" x14ac:dyDescent="0.25">
      <c r="C85" s="82"/>
    </row>
    <row r="86" spans="1:7" ht="15.75" x14ac:dyDescent="0.25">
      <c r="B86" s="87"/>
      <c r="C86" s="88">
        <f>'DATOS ALUMNOS'!G18</f>
        <v>32412</v>
      </c>
      <c r="D86" s="57"/>
      <c r="E86" s="57"/>
      <c r="F86" s="57"/>
      <c r="G86" s="57"/>
    </row>
    <row r="87" spans="1:7" x14ac:dyDescent="0.25">
      <c r="B87" s="48" t="s">
        <v>390</v>
      </c>
      <c r="C87" s="83">
        <f>+C86-C74</f>
        <v>18180</v>
      </c>
      <c r="D87" s="57"/>
      <c r="E87" s="57"/>
      <c r="F87" s="57"/>
      <c r="G87" s="57"/>
    </row>
    <row r="88" spans="1:7" x14ac:dyDescent="0.25">
      <c r="B88" s="48" t="s">
        <v>391</v>
      </c>
      <c r="C88" s="91">
        <f>+C87/1.08</f>
        <v>16833.333333333332</v>
      </c>
      <c r="D88" s="57"/>
      <c r="E88" s="57"/>
      <c r="F88" s="57"/>
      <c r="G88" s="57"/>
    </row>
    <row r="89" spans="1:7" ht="15.75" thickBot="1" x14ac:dyDescent="0.3">
      <c r="B89" s="48" t="s">
        <v>392</v>
      </c>
      <c r="C89" s="91">
        <f>+C88*0.16</f>
        <v>2693.333333333333</v>
      </c>
      <c r="D89" s="57"/>
      <c r="E89" s="57"/>
      <c r="F89" s="57"/>
      <c r="G89" s="57"/>
    </row>
    <row r="90" spans="1:7" ht="19.5" thickBot="1" x14ac:dyDescent="0.35">
      <c r="A90" s="66"/>
      <c r="B90" s="66" t="s">
        <v>393</v>
      </c>
      <c r="C90" s="92">
        <f>+C88+C89</f>
        <v>19526.666666666664</v>
      </c>
      <c r="D90" s="57"/>
      <c r="E90" s="57"/>
      <c r="F90" s="57"/>
      <c r="G90" s="57"/>
    </row>
    <row r="91" spans="1:7" ht="15.75" thickBot="1" x14ac:dyDescent="0.3"/>
    <row r="92" spans="1:7" s="94" customFormat="1" ht="6.75" customHeight="1" thickBot="1" x14ac:dyDescent="0.3">
      <c r="A92" s="93"/>
    </row>
    <row r="96" spans="1:7" ht="15.75" thickBot="1" x14ac:dyDescent="0.3">
      <c r="A96" s="132" t="s">
        <v>413</v>
      </c>
      <c r="B96" s="132"/>
      <c r="C96" s="132"/>
      <c r="D96" s="132"/>
      <c r="E96" s="132"/>
      <c r="F96" s="132"/>
      <c r="G96" s="132"/>
    </row>
    <row r="97" spans="1:7" x14ac:dyDescent="0.25">
      <c r="A97" s="133" t="s">
        <v>256</v>
      </c>
      <c r="B97" s="135" t="s">
        <v>329</v>
      </c>
      <c r="C97" s="135" t="s">
        <v>330</v>
      </c>
      <c r="D97" s="137" t="s">
        <v>331</v>
      </c>
      <c r="E97" s="135" t="s">
        <v>332</v>
      </c>
      <c r="F97" s="140" t="s">
        <v>333</v>
      </c>
      <c r="G97" s="135" t="s">
        <v>334</v>
      </c>
    </row>
    <row r="98" spans="1:7" ht="15.75" thickBot="1" x14ac:dyDescent="0.3">
      <c r="A98" s="134"/>
      <c r="B98" s="136"/>
      <c r="C98" s="136"/>
      <c r="D98" s="138"/>
      <c r="E98" s="139"/>
      <c r="F98" s="141"/>
      <c r="G98" s="139"/>
    </row>
    <row r="99" spans="1:7" ht="16.5" thickBot="1" x14ac:dyDescent="0.3">
      <c r="A99" s="49" t="s">
        <v>272</v>
      </c>
      <c r="C99" s="51" t="s">
        <v>336</v>
      </c>
      <c r="D99" s="52" t="s">
        <v>337</v>
      </c>
      <c r="E99" s="53" t="s">
        <v>338</v>
      </c>
      <c r="F99" s="54" t="s">
        <v>414</v>
      </c>
      <c r="G99" s="55" t="s">
        <v>361</v>
      </c>
    </row>
    <row r="100" spans="1:7" ht="16.5" thickBot="1" x14ac:dyDescent="0.3">
      <c r="A100" s="56" t="s">
        <v>342</v>
      </c>
      <c r="B100" s="50"/>
      <c r="C100" s="51" t="s">
        <v>336</v>
      </c>
      <c r="D100" s="57"/>
      <c r="E100" s="53" t="s">
        <v>343</v>
      </c>
      <c r="F100" s="54" t="s">
        <v>415</v>
      </c>
      <c r="G100" s="55" t="s">
        <v>364</v>
      </c>
    </row>
    <row r="101" spans="1:7" ht="16.5" thickBot="1" x14ac:dyDescent="0.3">
      <c r="A101" s="57"/>
      <c r="B101" s="50"/>
      <c r="C101" s="51" t="s">
        <v>336</v>
      </c>
      <c r="D101" s="57"/>
      <c r="E101" s="53" t="s">
        <v>349</v>
      </c>
      <c r="F101" s="54" t="s">
        <v>416</v>
      </c>
      <c r="G101" s="55" t="s">
        <v>368</v>
      </c>
    </row>
    <row r="102" spans="1:7" ht="16.5" thickBot="1" x14ac:dyDescent="0.3">
      <c r="A102" s="57"/>
      <c r="B102" s="50"/>
      <c r="C102" s="51" t="s">
        <v>336</v>
      </c>
      <c r="D102" s="57"/>
      <c r="E102" s="53" t="s">
        <v>352</v>
      </c>
      <c r="F102" s="54" t="s">
        <v>417</v>
      </c>
      <c r="G102" s="55" t="s">
        <v>371</v>
      </c>
    </row>
    <row r="103" spans="1:7" ht="16.5" thickBot="1" x14ac:dyDescent="0.3">
      <c r="A103" s="57"/>
      <c r="B103" s="50"/>
      <c r="C103" s="51" t="s">
        <v>336</v>
      </c>
      <c r="D103" s="57"/>
      <c r="E103" s="61" t="s">
        <v>355</v>
      </c>
      <c r="F103" s="54" t="s">
        <v>418</v>
      </c>
      <c r="G103" s="55" t="s">
        <v>375</v>
      </c>
    </row>
    <row r="104" spans="1:7" ht="16.5" thickBot="1" x14ac:dyDescent="0.3">
      <c r="A104" s="57"/>
      <c r="B104" s="50"/>
      <c r="C104" s="51" t="s">
        <v>336</v>
      </c>
      <c r="D104" s="63" t="s">
        <v>358</v>
      </c>
      <c r="E104" s="64" t="s">
        <v>359</v>
      </c>
      <c r="F104" s="65" t="s">
        <v>419</v>
      </c>
      <c r="G104" s="55" t="s">
        <v>379</v>
      </c>
    </row>
    <row r="105" spans="1:7" ht="16.5" thickBot="1" x14ac:dyDescent="0.3">
      <c r="A105" s="57"/>
      <c r="B105" s="50" t="s">
        <v>376</v>
      </c>
      <c r="C105" s="75">
        <v>10313.040000000001</v>
      </c>
      <c r="D105" s="57"/>
      <c r="E105" s="53" t="s">
        <v>362</v>
      </c>
      <c r="F105" s="65" t="s">
        <v>468</v>
      </c>
      <c r="G105" s="55" t="s">
        <v>451</v>
      </c>
    </row>
    <row r="106" spans="1:7" ht="16.5" thickBot="1" x14ac:dyDescent="0.3">
      <c r="A106" s="57"/>
      <c r="B106" s="57"/>
      <c r="C106" s="76">
        <v>10313.040000000001</v>
      </c>
      <c r="D106" s="57"/>
      <c r="E106" s="53" t="s">
        <v>366</v>
      </c>
      <c r="F106" s="65" t="s">
        <v>469</v>
      </c>
      <c r="G106" s="55" t="s">
        <v>459</v>
      </c>
    </row>
    <row r="107" spans="1:7" ht="16.5" thickBot="1" x14ac:dyDescent="0.3">
      <c r="A107" s="57"/>
      <c r="B107" s="57"/>
      <c r="C107" s="76">
        <v>10313.040000000001</v>
      </c>
      <c r="D107" s="57"/>
      <c r="E107" s="53" t="s">
        <v>369</v>
      </c>
      <c r="F107" s="65"/>
      <c r="G107" s="55"/>
    </row>
    <row r="108" spans="1:7" ht="16.5" thickBot="1" x14ac:dyDescent="0.3">
      <c r="A108" s="57"/>
      <c r="B108" s="57"/>
      <c r="C108" s="76">
        <v>10313.040000000001</v>
      </c>
      <c r="D108" s="71" t="s">
        <v>372</v>
      </c>
      <c r="E108" s="53" t="s">
        <v>373</v>
      </c>
      <c r="F108" s="72"/>
      <c r="G108" s="55"/>
    </row>
    <row r="109" spans="1:7" ht="16.5" thickBot="1" x14ac:dyDescent="0.3">
      <c r="A109" s="57"/>
      <c r="B109" s="57"/>
      <c r="C109" s="76">
        <v>10313.040000000001</v>
      </c>
      <c r="D109" s="57"/>
      <c r="E109" s="61" t="s">
        <v>377</v>
      </c>
      <c r="F109" s="72"/>
      <c r="G109" s="55"/>
    </row>
    <row r="110" spans="1:7" ht="16.5" thickBot="1" x14ac:dyDescent="0.3">
      <c r="A110" s="57"/>
      <c r="B110" s="57"/>
      <c r="C110" s="76">
        <v>10313.040000000001</v>
      </c>
      <c r="D110" s="57"/>
      <c r="E110" s="77" t="s">
        <v>381</v>
      </c>
      <c r="F110" s="72"/>
      <c r="G110" s="55"/>
    </row>
    <row r="111" spans="1:7" ht="16.5" thickBot="1" x14ac:dyDescent="0.3">
      <c r="A111" s="57"/>
      <c r="B111" s="57"/>
      <c r="C111" s="76">
        <v>10313.040000000001</v>
      </c>
      <c r="D111" s="57"/>
      <c r="E111" s="53" t="s">
        <v>383</v>
      </c>
      <c r="F111" s="72"/>
      <c r="G111" s="55"/>
    </row>
    <row r="112" spans="1:7" ht="16.5" thickBot="1" x14ac:dyDescent="0.3">
      <c r="A112" s="57"/>
      <c r="B112" s="57"/>
      <c r="C112" s="76">
        <v>10313.040000000001</v>
      </c>
      <c r="D112" s="57"/>
      <c r="E112" s="53" t="s">
        <v>385</v>
      </c>
      <c r="F112" s="72"/>
      <c r="G112" s="55"/>
    </row>
    <row r="113" spans="1:7" ht="16.5" thickBot="1" x14ac:dyDescent="0.3">
      <c r="A113" s="57"/>
      <c r="B113" s="57"/>
      <c r="C113" s="76">
        <v>10313.040000000001</v>
      </c>
      <c r="D113" s="57"/>
      <c r="E113" s="61" t="s">
        <v>386</v>
      </c>
      <c r="F113" s="72"/>
      <c r="G113" s="81"/>
    </row>
    <row r="114" spans="1:7" ht="15.75" x14ac:dyDescent="0.25">
      <c r="A114" s="57"/>
      <c r="B114" s="57"/>
      <c r="C114" s="84">
        <f>SUM(C99:C113)</f>
        <v>92817.360000000015</v>
      </c>
      <c r="D114" s="57"/>
      <c r="E114" s="57"/>
      <c r="F114" s="57"/>
      <c r="G114" s="57"/>
    </row>
    <row r="115" spans="1:7" ht="15.75" x14ac:dyDescent="0.25">
      <c r="A115" s="57"/>
      <c r="B115" s="57"/>
      <c r="C115" s="84"/>
      <c r="D115" s="57"/>
      <c r="E115" s="57"/>
      <c r="F115" s="57"/>
      <c r="G115" s="57"/>
    </row>
    <row r="116" spans="1:7" x14ac:dyDescent="0.25">
      <c r="C116" s="82"/>
    </row>
    <row r="117" spans="1:7" ht="15.75" x14ac:dyDescent="0.25">
      <c r="B117" s="87"/>
      <c r="C117" s="88">
        <f>'DATOS ALUMNOS'!G40</f>
        <v>17436</v>
      </c>
      <c r="D117" s="57"/>
      <c r="E117" s="57"/>
      <c r="F117" s="57"/>
      <c r="G117" s="57"/>
    </row>
    <row r="118" spans="1:7" x14ac:dyDescent="0.25">
      <c r="B118" s="48" t="s">
        <v>390</v>
      </c>
      <c r="C118" s="83">
        <f>+C117-C105</f>
        <v>7122.9599999999991</v>
      </c>
      <c r="D118" s="57"/>
      <c r="E118" s="57"/>
      <c r="F118" s="57"/>
      <c r="G118" s="57"/>
    </row>
    <row r="119" spans="1:7" x14ac:dyDescent="0.25">
      <c r="B119" s="48" t="s">
        <v>391</v>
      </c>
      <c r="C119" s="91">
        <f>+C118/1.08</f>
        <v>6595.3333333333321</v>
      </c>
      <c r="D119" s="57"/>
      <c r="E119" s="57"/>
      <c r="F119" s="57"/>
      <c r="G119" s="57"/>
    </row>
    <row r="120" spans="1:7" ht="15.75" thickBot="1" x14ac:dyDescent="0.3">
      <c r="B120" s="48" t="s">
        <v>392</v>
      </c>
      <c r="C120" s="91">
        <f>+C119*0.16</f>
        <v>1055.2533333333331</v>
      </c>
      <c r="D120" s="57"/>
      <c r="E120" s="57"/>
      <c r="F120" s="57"/>
      <c r="G120" s="57"/>
    </row>
    <row r="121" spans="1:7" ht="19.5" thickBot="1" x14ac:dyDescent="0.35">
      <c r="A121" s="66"/>
      <c r="B121" s="66" t="s">
        <v>393</v>
      </c>
      <c r="C121" s="92">
        <f>+C119+C120</f>
        <v>7650.5866666666652</v>
      </c>
      <c r="D121" s="57"/>
      <c r="E121" s="57"/>
      <c r="F121" s="57"/>
      <c r="G121" s="57"/>
    </row>
    <row r="122" spans="1:7" ht="15.75" thickBot="1" x14ac:dyDescent="0.3"/>
    <row r="123" spans="1:7" s="94" customFormat="1" ht="6.75" customHeight="1" thickBot="1" x14ac:dyDescent="0.3">
      <c r="A123" s="93"/>
    </row>
    <row r="127" spans="1:7" ht="15.75" thickBot="1" x14ac:dyDescent="0.3">
      <c r="A127" s="132" t="s">
        <v>420</v>
      </c>
      <c r="B127" s="132"/>
      <c r="C127" s="132"/>
      <c r="D127" s="132"/>
      <c r="E127" s="132"/>
      <c r="F127" s="132"/>
      <c r="G127" s="132"/>
    </row>
    <row r="128" spans="1:7" x14ac:dyDescent="0.25">
      <c r="A128" s="133" t="s">
        <v>256</v>
      </c>
      <c r="B128" s="135" t="s">
        <v>329</v>
      </c>
      <c r="C128" s="135" t="s">
        <v>330</v>
      </c>
      <c r="D128" s="137" t="s">
        <v>331</v>
      </c>
      <c r="E128" s="135" t="s">
        <v>332</v>
      </c>
      <c r="F128" s="140" t="s">
        <v>333</v>
      </c>
      <c r="G128" s="135" t="s">
        <v>334</v>
      </c>
    </row>
    <row r="129" spans="1:7" ht="15.75" thickBot="1" x14ac:dyDescent="0.3">
      <c r="A129" s="134"/>
      <c r="B129" s="136"/>
      <c r="C129" s="136"/>
      <c r="D129" s="138"/>
      <c r="E129" s="139"/>
      <c r="F129" s="141"/>
      <c r="G129" s="139"/>
    </row>
    <row r="130" spans="1:7" ht="16.5" thickBot="1" x14ac:dyDescent="0.3">
      <c r="A130" s="49" t="s">
        <v>280</v>
      </c>
      <c r="C130" s="51" t="s">
        <v>336</v>
      </c>
      <c r="D130" s="52" t="s">
        <v>337</v>
      </c>
      <c r="E130" s="53" t="s">
        <v>338</v>
      </c>
      <c r="F130" s="54" t="s">
        <v>421</v>
      </c>
      <c r="G130" s="55" t="s">
        <v>361</v>
      </c>
    </row>
    <row r="131" spans="1:7" ht="16.5" thickBot="1" x14ac:dyDescent="0.3">
      <c r="A131" s="56" t="s">
        <v>342</v>
      </c>
      <c r="B131" s="50"/>
      <c r="C131" s="51" t="s">
        <v>336</v>
      </c>
      <c r="D131" s="57"/>
      <c r="E131" s="53" t="s">
        <v>343</v>
      </c>
      <c r="F131" s="54" t="s">
        <v>350</v>
      </c>
      <c r="G131" s="55" t="s">
        <v>364</v>
      </c>
    </row>
    <row r="132" spans="1:7" ht="16.5" thickBot="1" x14ac:dyDescent="0.3">
      <c r="A132" s="57"/>
      <c r="B132" s="50"/>
      <c r="C132" s="51" t="s">
        <v>336</v>
      </c>
      <c r="D132" s="57"/>
      <c r="E132" s="53" t="s">
        <v>349</v>
      </c>
      <c r="F132" s="54" t="s">
        <v>422</v>
      </c>
      <c r="G132" s="55" t="s">
        <v>368</v>
      </c>
    </row>
    <row r="133" spans="1:7" ht="16.5" thickBot="1" x14ac:dyDescent="0.3">
      <c r="A133" s="57"/>
      <c r="B133" s="50"/>
      <c r="C133" s="51" t="s">
        <v>336</v>
      </c>
      <c r="D133" s="57"/>
      <c r="E133" s="53" t="s">
        <v>352</v>
      </c>
      <c r="F133" s="54" t="s">
        <v>423</v>
      </c>
      <c r="G133" s="55" t="s">
        <v>371</v>
      </c>
    </row>
    <row r="134" spans="1:7" ht="16.5" thickBot="1" x14ac:dyDescent="0.3">
      <c r="A134" s="57"/>
      <c r="B134" s="50"/>
      <c r="C134" s="51" t="s">
        <v>336</v>
      </c>
      <c r="D134" s="57"/>
      <c r="E134" s="61" t="s">
        <v>355</v>
      </c>
      <c r="F134" s="54" t="s">
        <v>424</v>
      </c>
      <c r="G134" s="55" t="s">
        <v>375</v>
      </c>
    </row>
    <row r="135" spans="1:7" ht="16.5" thickBot="1" x14ac:dyDescent="0.3">
      <c r="A135" s="57"/>
      <c r="B135" s="50"/>
      <c r="C135" s="51" t="s">
        <v>336</v>
      </c>
      <c r="D135" s="63" t="s">
        <v>358</v>
      </c>
      <c r="E135" s="64" t="s">
        <v>359</v>
      </c>
      <c r="F135" s="65" t="s">
        <v>425</v>
      </c>
      <c r="G135" s="55" t="s">
        <v>379</v>
      </c>
    </row>
    <row r="136" spans="1:7" ht="16.5" thickBot="1" x14ac:dyDescent="0.3">
      <c r="A136" s="57"/>
      <c r="B136" s="50" t="s">
        <v>376</v>
      </c>
      <c r="C136" s="75">
        <v>5930</v>
      </c>
      <c r="D136" s="57"/>
      <c r="E136" s="53" t="s">
        <v>362</v>
      </c>
      <c r="F136" s="65" t="s">
        <v>470</v>
      </c>
      <c r="G136" s="55" t="s">
        <v>451</v>
      </c>
    </row>
    <row r="137" spans="1:7" ht="16.5" thickBot="1" x14ac:dyDescent="0.3">
      <c r="A137" s="57"/>
      <c r="B137" s="57"/>
      <c r="C137" s="76">
        <v>5930</v>
      </c>
      <c r="D137" s="57"/>
      <c r="E137" s="53" t="s">
        <v>366</v>
      </c>
      <c r="F137" s="65" t="s">
        <v>471</v>
      </c>
      <c r="G137" s="55" t="s">
        <v>459</v>
      </c>
    </row>
    <row r="138" spans="1:7" ht="16.5" thickBot="1" x14ac:dyDescent="0.3">
      <c r="A138" s="57"/>
      <c r="B138" s="57"/>
      <c r="C138" s="76">
        <v>5930</v>
      </c>
      <c r="D138" s="57"/>
      <c r="E138" s="53" t="s">
        <v>369</v>
      </c>
      <c r="F138" s="65"/>
      <c r="G138" s="55"/>
    </row>
    <row r="139" spans="1:7" ht="16.5" thickBot="1" x14ac:dyDescent="0.3">
      <c r="A139" s="57"/>
      <c r="B139" s="57"/>
      <c r="C139" s="76">
        <v>5930</v>
      </c>
      <c r="D139" s="71" t="s">
        <v>372</v>
      </c>
      <c r="E139" s="53" t="s">
        <v>373</v>
      </c>
      <c r="F139" s="72"/>
      <c r="G139" s="55"/>
    </row>
    <row r="140" spans="1:7" ht="16.5" thickBot="1" x14ac:dyDescent="0.3">
      <c r="A140" s="57"/>
      <c r="B140" s="57"/>
      <c r="C140" s="76">
        <v>5930</v>
      </c>
      <c r="D140" s="57"/>
      <c r="E140" s="61" t="s">
        <v>377</v>
      </c>
      <c r="F140" s="72"/>
      <c r="G140" s="55"/>
    </row>
    <row r="141" spans="1:7" ht="16.5" thickBot="1" x14ac:dyDescent="0.3">
      <c r="A141" s="57"/>
      <c r="B141" s="57"/>
      <c r="C141" s="76">
        <v>5930</v>
      </c>
      <c r="D141" s="57"/>
      <c r="E141" s="77" t="s">
        <v>381</v>
      </c>
      <c r="F141" s="72"/>
      <c r="G141" s="55"/>
    </row>
    <row r="142" spans="1:7" ht="16.5" thickBot="1" x14ac:dyDescent="0.3">
      <c r="A142" s="57"/>
      <c r="B142" s="57"/>
      <c r="C142" s="76">
        <v>5930</v>
      </c>
      <c r="D142" s="57"/>
      <c r="E142" s="53" t="s">
        <v>383</v>
      </c>
      <c r="F142" s="72"/>
      <c r="G142" s="55"/>
    </row>
    <row r="143" spans="1:7" ht="16.5" thickBot="1" x14ac:dyDescent="0.3">
      <c r="A143" s="57"/>
      <c r="B143" s="57"/>
      <c r="C143" s="76">
        <v>5930</v>
      </c>
      <c r="D143" s="57"/>
      <c r="E143" s="53" t="s">
        <v>385</v>
      </c>
      <c r="F143" s="72"/>
      <c r="G143" s="55"/>
    </row>
    <row r="144" spans="1:7" ht="16.5" thickBot="1" x14ac:dyDescent="0.3">
      <c r="A144" s="57"/>
      <c r="B144" s="57"/>
      <c r="C144" s="76">
        <v>5930</v>
      </c>
      <c r="D144" s="57"/>
      <c r="E144" s="61" t="s">
        <v>386</v>
      </c>
      <c r="F144" s="72"/>
      <c r="G144" s="81"/>
    </row>
    <row r="145" spans="1:7" ht="15.75" x14ac:dyDescent="0.25">
      <c r="A145" s="57"/>
      <c r="B145" s="57"/>
      <c r="C145" s="84">
        <f>SUM(C130:C144)</f>
        <v>53370</v>
      </c>
      <c r="D145" s="57"/>
      <c r="E145" s="57"/>
      <c r="F145" s="57"/>
      <c r="G145" s="57"/>
    </row>
    <row r="146" spans="1:7" ht="15.75" x14ac:dyDescent="0.25">
      <c r="A146" s="57"/>
      <c r="B146" s="57"/>
      <c r="C146" s="84"/>
      <c r="D146" s="57"/>
      <c r="E146" s="57"/>
      <c r="F146" s="57"/>
      <c r="G146" s="57"/>
    </row>
    <row r="147" spans="1:7" x14ac:dyDescent="0.25">
      <c r="C147" s="82"/>
    </row>
    <row r="148" spans="1:7" ht="15.75" x14ac:dyDescent="0.25">
      <c r="B148" s="87"/>
      <c r="C148" s="88">
        <f>'DATOS ALUMNOS'!G64</f>
        <v>4560</v>
      </c>
      <c r="D148" s="57"/>
      <c r="E148" s="57"/>
      <c r="F148" s="57"/>
      <c r="G148" s="57"/>
    </row>
    <row r="149" spans="1:7" x14ac:dyDescent="0.25">
      <c r="B149" s="48" t="s">
        <v>390</v>
      </c>
      <c r="C149" s="83">
        <f>+C148-C136</f>
        <v>-1370</v>
      </c>
      <c r="D149" s="57"/>
      <c r="E149" s="57"/>
      <c r="F149" s="57"/>
      <c r="G149" s="57"/>
    </row>
    <row r="150" spans="1:7" x14ac:dyDescent="0.25">
      <c r="B150" s="48" t="s">
        <v>391</v>
      </c>
      <c r="C150" s="91">
        <f>C149/1.08</f>
        <v>-1268.5185185185185</v>
      </c>
      <c r="D150" s="57"/>
      <c r="E150" s="57"/>
      <c r="F150" s="57"/>
      <c r="G150" s="57"/>
    </row>
    <row r="151" spans="1:7" ht="15.75" thickBot="1" x14ac:dyDescent="0.3">
      <c r="B151" s="48" t="s">
        <v>392</v>
      </c>
      <c r="C151" s="91">
        <f>+C150*0.16</f>
        <v>-202.96296296296296</v>
      </c>
      <c r="D151" s="57"/>
      <c r="E151" s="57"/>
      <c r="F151" s="57"/>
      <c r="G151" s="57"/>
    </row>
    <row r="152" spans="1:7" ht="19.5" thickBot="1" x14ac:dyDescent="0.35">
      <c r="A152" s="66"/>
      <c r="B152" s="66" t="s">
        <v>393</v>
      </c>
      <c r="C152" s="92">
        <f>+C150+C151</f>
        <v>-1471.4814814814815</v>
      </c>
      <c r="D152" s="57"/>
      <c r="E152" s="57"/>
      <c r="F152" s="57"/>
      <c r="G152" s="57"/>
    </row>
    <row r="153" spans="1:7" ht="15.75" thickBot="1" x14ac:dyDescent="0.3"/>
    <row r="154" spans="1:7" s="94" customFormat="1" ht="6.75" customHeight="1" thickBot="1" x14ac:dyDescent="0.3">
      <c r="A154" s="93"/>
    </row>
    <row r="158" spans="1:7" ht="15.75" thickBot="1" x14ac:dyDescent="0.3">
      <c r="A158" s="132" t="s">
        <v>452</v>
      </c>
      <c r="B158" s="132"/>
      <c r="C158" s="132"/>
      <c r="D158" s="132"/>
      <c r="E158" s="132"/>
      <c r="F158" s="132"/>
      <c r="G158" s="132"/>
    </row>
    <row r="159" spans="1:7" x14ac:dyDescent="0.25">
      <c r="A159" s="133" t="s">
        <v>256</v>
      </c>
      <c r="B159" s="135" t="s">
        <v>329</v>
      </c>
      <c r="C159" s="135" t="s">
        <v>330</v>
      </c>
      <c r="D159" s="137" t="s">
        <v>331</v>
      </c>
      <c r="E159" s="135" t="s">
        <v>332</v>
      </c>
      <c r="F159" s="140" t="s">
        <v>333</v>
      </c>
      <c r="G159" s="135" t="s">
        <v>334</v>
      </c>
    </row>
    <row r="160" spans="1:7" ht="15.75" thickBot="1" x14ac:dyDescent="0.3">
      <c r="A160" s="134"/>
      <c r="B160" s="136"/>
      <c r="C160" s="136"/>
      <c r="D160" s="138"/>
      <c r="E160" s="139"/>
      <c r="F160" s="141"/>
      <c r="G160" s="139"/>
    </row>
    <row r="161" spans="1:7" ht="16.5" thickBot="1" x14ac:dyDescent="0.3">
      <c r="A161" s="49" t="s">
        <v>322</v>
      </c>
      <c r="C161" s="51" t="s">
        <v>336</v>
      </c>
      <c r="D161" s="52" t="s">
        <v>337</v>
      </c>
      <c r="E161" s="53" t="s">
        <v>338</v>
      </c>
      <c r="F161" s="54" t="s">
        <v>426</v>
      </c>
      <c r="G161" s="55" t="s">
        <v>361</v>
      </c>
    </row>
    <row r="162" spans="1:7" ht="16.5" thickBot="1" x14ac:dyDescent="0.3">
      <c r="A162" s="56" t="s">
        <v>342</v>
      </c>
      <c r="B162" s="50"/>
      <c r="C162" s="51" t="s">
        <v>336</v>
      </c>
      <c r="D162" s="57"/>
      <c r="E162" s="53" t="s">
        <v>343</v>
      </c>
      <c r="F162" s="54" t="s">
        <v>427</v>
      </c>
      <c r="G162" s="55" t="s">
        <v>364</v>
      </c>
    </row>
    <row r="163" spans="1:7" ht="16.5" thickBot="1" x14ac:dyDescent="0.3">
      <c r="A163" s="57"/>
      <c r="B163" s="50"/>
      <c r="C163" s="51" t="s">
        <v>336</v>
      </c>
      <c r="D163" s="57"/>
      <c r="E163" s="53" t="s">
        <v>349</v>
      </c>
      <c r="F163" s="54" t="s">
        <v>428</v>
      </c>
      <c r="G163" s="55" t="s">
        <v>368</v>
      </c>
    </row>
    <row r="164" spans="1:7" ht="16.5" thickBot="1" x14ac:dyDescent="0.3">
      <c r="A164" s="57"/>
      <c r="B164" s="50"/>
      <c r="C164" s="51" t="s">
        <v>336</v>
      </c>
      <c r="D164" s="57"/>
      <c r="E164" s="53" t="s">
        <v>352</v>
      </c>
      <c r="F164" s="54" t="s">
        <v>429</v>
      </c>
      <c r="G164" s="55" t="s">
        <v>371</v>
      </c>
    </row>
    <row r="165" spans="1:7" ht="16.5" thickBot="1" x14ac:dyDescent="0.3">
      <c r="A165" s="57"/>
      <c r="B165" s="50"/>
      <c r="C165" s="51" t="s">
        <v>336</v>
      </c>
      <c r="D165" s="57"/>
      <c r="E165" s="61" t="s">
        <v>355</v>
      </c>
      <c r="F165" s="54" t="s">
        <v>430</v>
      </c>
      <c r="G165" s="55" t="s">
        <v>375</v>
      </c>
    </row>
    <row r="166" spans="1:7" ht="16.5" thickBot="1" x14ac:dyDescent="0.3">
      <c r="A166" s="57"/>
      <c r="B166" s="50"/>
      <c r="C166" s="51" t="s">
        <v>336</v>
      </c>
      <c r="D166" s="63" t="s">
        <v>358</v>
      </c>
      <c r="E166" s="64" t="s">
        <v>359</v>
      </c>
      <c r="F166" s="95" t="s">
        <v>431</v>
      </c>
      <c r="G166" s="55" t="s">
        <v>379</v>
      </c>
    </row>
    <row r="167" spans="1:7" ht="16.5" thickBot="1" x14ac:dyDescent="0.3">
      <c r="A167" s="57"/>
      <c r="B167" s="50" t="s">
        <v>376</v>
      </c>
      <c r="C167" s="75">
        <v>1853.13</v>
      </c>
      <c r="D167" s="57"/>
      <c r="E167" s="53" t="s">
        <v>362</v>
      </c>
      <c r="F167" s="65" t="s">
        <v>403</v>
      </c>
      <c r="G167" s="55" t="s">
        <v>451</v>
      </c>
    </row>
    <row r="168" spans="1:7" ht="16.5" thickBot="1" x14ac:dyDescent="0.3">
      <c r="A168" s="57"/>
      <c r="B168" s="57"/>
      <c r="C168" s="76">
        <v>1853.13</v>
      </c>
      <c r="D168" s="57"/>
      <c r="E168" s="53" t="s">
        <v>366</v>
      </c>
      <c r="F168" s="65" t="s">
        <v>472</v>
      </c>
      <c r="G168" s="55" t="s">
        <v>459</v>
      </c>
    </row>
    <row r="169" spans="1:7" ht="16.5" thickBot="1" x14ac:dyDescent="0.3">
      <c r="A169" s="57"/>
      <c r="B169" s="57"/>
      <c r="C169" s="76">
        <v>1853.13</v>
      </c>
      <c r="D169" s="57"/>
      <c r="E169" s="53" t="s">
        <v>369</v>
      </c>
      <c r="F169" s="65"/>
      <c r="G169" s="55"/>
    </row>
    <row r="170" spans="1:7" ht="16.5" thickBot="1" x14ac:dyDescent="0.3">
      <c r="A170" s="57"/>
      <c r="B170" s="57"/>
      <c r="C170" s="76">
        <v>1853.13</v>
      </c>
      <c r="D170" s="71" t="s">
        <v>372</v>
      </c>
      <c r="E170" s="53" t="s">
        <v>373</v>
      </c>
      <c r="F170" s="72"/>
      <c r="G170" s="55"/>
    </row>
    <row r="171" spans="1:7" ht="16.5" thickBot="1" x14ac:dyDescent="0.3">
      <c r="A171" s="57"/>
      <c r="B171" s="57"/>
      <c r="C171" s="76">
        <v>1853.13</v>
      </c>
      <c r="D171" s="57"/>
      <c r="E171" s="61" t="s">
        <v>377</v>
      </c>
      <c r="F171" s="72"/>
      <c r="G171" s="55"/>
    </row>
    <row r="172" spans="1:7" ht="16.5" thickBot="1" x14ac:dyDescent="0.3">
      <c r="A172" s="57"/>
      <c r="B172" s="57"/>
      <c r="C172" s="76">
        <v>1853.13</v>
      </c>
      <c r="D172" s="57"/>
      <c r="E172" s="77" t="s">
        <v>381</v>
      </c>
      <c r="F172" s="72"/>
      <c r="G172" s="55"/>
    </row>
    <row r="173" spans="1:7" ht="16.5" thickBot="1" x14ac:dyDescent="0.3">
      <c r="A173" s="57"/>
      <c r="B173" s="57"/>
      <c r="C173" s="76">
        <v>1853.13</v>
      </c>
      <c r="D173" s="57"/>
      <c r="E173" s="53" t="s">
        <v>383</v>
      </c>
      <c r="F173" s="72"/>
      <c r="G173" s="55"/>
    </row>
    <row r="174" spans="1:7" ht="16.5" thickBot="1" x14ac:dyDescent="0.3">
      <c r="A174" s="57"/>
      <c r="B174" s="57"/>
      <c r="C174" s="76">
        <v>1853.13</v>
      </c>
      <c r="D174" s="57"/>
      <c r="E174" s="53" t="s">
        <v>385</v>
      </c>
      <c r="F174" s="72"/>
      <c r="G174" s="55"/>
    </row>
    <row r="175" spans="1:7" ht="16.5" thickBot="1" x14ac:dyDescent="0.3">
      <c r="A175" s="57"/>
      <c r="B175" s="57"/>
      <c r="C175" s="76">
        <v>1853.13</v>
      </c>
      <c r="D175" s="57"/>
      <c r="E175" s="61" t="s">
        <v>386</v>
      </c>
      <c r="F175" s="72"/>
      <c r="G175" s="81"/>
    </row>
    <row r="176" spans="1:7" ht="15.75" x14ac:dyDescent="0.25">
      <c r="A176" s="57"/>
      <c r="B176" s="57"/>
      <c r="C176" s="84">
        <f>SUM(C161:C175)</f>
        <v>16678.170000000006</v>
      </c>
      <c r="D176" s="57"/>
      <c r="E176" s="57"/>
      <c r="F176" s="57"/>
      <c r="G176" s="57"/>
    </row>
    <row r="177" spans="1:7" ht="15.75" x14ac:dyDescent="0.25">
      <c r="A177" s="57"/>
      <c r="B177" s="57"/>
      <c r="C177" s="84"/>
      <c r="D177" s="57"/>
      <c r="E177" s="57"/>
      <c r="F177" s="57"/>
      <c r="G177" s="57"/>
    </row>
    <row r="178" spans="1:7" x14ac:dyDescent="0.25">
      <c r="C178" s="82"/>
    </row>
    <row r="179" spans="1:7" ht="15.75" x14ac:dyDescent="0.25">
      <c r="B179" s="87"/>
      <c r="C179" s="88">
        <f>'DATOS ALUMNOS'!G87</f>
        <v>4500</v>
      </c>
      <c r="D179" s="57"/>
      <c r="E179" s="57"/>
      <c r="F179" s="57"/>
      <c r="G179" s="57"/>
    </row>
    <row r="180" spans="1:7" x14ac:dyDescent="0.25">
      <c r="B180" s="48" t="s">
        <v>390</v>
      </c>
      <c r="C180" s="83">
        <f>+C179-C167</f>
        <v>2646.87</v>
      </c>
      <c r="D180" s="57"/>
      <c r="E180" s="57"/>
      <c r="F180" s="57"/>
      <c r="G180" s="57"/>
    </row>
    <row r="181" spans="1:7" x14ac:dyDescent="0.25">
      <c r="B181" s="48" t="s">
        <v>391</v>
      </c>
      <c r="C181" s="91">
        <f>C180/1.08</f>
        <v>2450.8055555555552</v>
      </c>
      <c r="D181" s="57"/>
      <c r="E181" s="57"/>
      <c r="F181" s="57"/>
      <c r="G181" s="57"/>
    </row>
    <row r="182" spans="1:7" ht="15.75" thickBot="1" x14ac:dyDescent="0.3">
      <c r="B182" s="48" t="s">
        <v>392</v>
      </c>
      <c r="C182" s="91">
        <f>+C181*0.16</f>
        <v>392.12888888888887</v>
      </c>
      <c r="D182" s="57"/>
      <c r="E182" s="57"/>
      <c r="F182" s="57"/>
      <c r="G182" s="57"/>
    </row>
    <row r="183" spans="1:7" ht="19.5" thickBot="1" x14ac:dyDescent="0.35">
      <c r="A183" s="66"/>
      <c r="B183" s="66" t="s">
        <v>393</v>
      </c>
      <c r="C183" s="92">
        <f>+C181+C182</f>
        <v>2842.9344444444441</v>
      </c>
      <c r="D183" s="57"/>
      <c r="E183" s="57"/>
      <c r="F183" s="57"/>
      <c r="G183" s="57"/>
    </row>
    <row r="190" spans="1:7" ht="15.75" thickBot="1" x14ac:dyDescent="0.3"/>
    <row r="191" spans="1:7" s="94" customFormat="1" ht="6.75" customHeight="1" thickBot="1" x14ac:dyDescent="0.3">
      <c r="A191" s="93"/>
    </row>
    <row r="195" spans="1:7" ht="15.75" thickBot="1" x14ac:dyDescent="0.3">
      <c r="A195" s="132" t="s">
        <v>455</v>
      </c>
      <c r="B195" s="132"/>
      <c r="C195" s="132"/>
      <c r="D195" s="132"/>
      <c r="E195" s="132"/>
      <c r="F195" s="132"/>
      <c r="G195" s="132"/>
    </row>
    <row r="196" spans="1:7" x14ac:dyDescent="0.25">
      <c r="A196" s="133" t="s">
        <v>256</v>
      </c>
      <c r="B196" s="135" t="s">
        <v>329</v>
      </c>
      <c r="C196" s="135" t="s">
        <v>330</v>
      </c>
      <c r="D196" s="137" t="s">
        <v>331</v>
      </c>
      <c r="E196" s="135" t="s">
        <v>332</v>
      </c>
      <c r="F196" s="140" t="s">
        <v>333</v>
      </c>
      <c r="G196" s="135" t="s">
        <v>334</v>
      </c>
    </row>
    <row r="197" spans="1:7" ht="15.75" thickBot="1" x14ac:dyDescent="0.3">
      <c r="A197" s="134"/>
      <c r="B197" s="136"/>
      <c r="C197" s="136"/>
      <c r="D197" s="138"/>
      <c r="E197" s="139"/>
      <c r="F197" s="141"/>
      <c r="G197" s="139"/>
    </row>
    <row r="198" spans="1:7" ht="16.5" thickBot="1" x14ac:dyDescent="0.3">
      <c r="A198" s="49" t="s">
        <v>436</v>
      </c>
      <c r="C198" s="76">
        <v>15469.57</v>
      </c>
      <c r="D198" s="52" t="s">
        <v>337</v>
      </c>
      <c r="E198" s="53" t="s">
        <v>338</v>
      </c>
      <c r="F198" s="54" t="s">
        <v>460</v>
      </c>
      <c r="G198" s="55" t="s">
        <v>451</v>
      </c>
    </row>
    <row r="199" spans="1:7" ht="16.5" thickBot="1" x14ac:dyDescent="0.3">
      <c r="A199" s="56" t="s">
        <v>342</v>
      </c>
      <c r="B199" s="50"/>
      <c r="C199" s="76">
        <v>15469.57</v>
      </c>
      <c r="D199" s="57"/>
      <c r="E199" s="53" t="s">
        <v>343</v>
      </c>
      <c r="F199" s="54" t="s">
        <v>461</v>
      </c>
      <c r="G199" s="55" t="s">
        <v>459</v>
      </c>
    </row>
    <row r="200" spans="1:7" ht="16.5" thickBot="1" x14ac:dyDescent="0.3">
      <c r="A200" s="57"/>
      <c r="B200" s="50"/>
      <c r="C200" s="76">
        <v>15469.57</v>
      </c>
      <c r="D200" s="57"/>
      <c r="E200" s="53" t="s">
        <v>349</v>
      </c>
      <c r="F200" s="54"/>
      <c r="G200" s="55"/>
    </row>
    <row r="201" spans="1:7" ht="16.5" thickBot="1" x14ac:dyDescent="0.3">
      <c r="A201" s="57"/>
      <c r="B201" s="50"/>
      <c r="C201" s="76">
        <v>15469.57</v>
      </c>
      <c r="D201" s="57"/>
      <c r="E201" s="53" t="s">
        <v>352</v>
      </c>
      <c r="F201" s="54"/>
      <c r="G201" s="55"/>
    </row>
    <row r="202" spans="1:7" ht="16.5" thickBot="1" x14ac:dyDescent="0.3">
      <c r="A202" s="57"/>
      <c r="B202" s="50"/>
      <c r="C202" s="76">
        <v>15469.57</v>
      </c>
      <c r="D202" s="57"/>
      <c r="E202" s="61" t="s">
        <v>355</v>
      </c>
      <c r="F202" s="54"/>
      <c r="G202" s="55"/>
    </row>
    <row r="203" spans="1:7" ht="16.5" thickBot="1" x14ac:dyDescent="0.3">
      <c r="A203" s="57"/>
      <c r="B203" s="50"/>
      <c r="C203" s="76">
        <v>15469.57</v>
      </c>
      <c r="D203" s="63" t="s">
        <v>358</v>
      </c>
      <c r="E203" s="64" t="s">
        <v>359</v>
      </c>
      <c r="F203" s="95"/>
      <c r="G203" s="55"/>
    </row>
    <row r="204" spans="1:7" ht="16.5" thickBot="1" x14ac:dyDescent="0.3">
      <c r="A204" s="57"/>
      <c r="B204" s="50"/>
      <c r="C204" s="76">
        <v>15469.57</v>
      </c>
      <c r="D204" s="57"/>
      <c r="E204" s="53" t="s">
        <v>362</v>
      </c>
      <c r="F204" s="65"/>
      <c r="G204" s="55"/>
    </row>
    <row r="205" spans="1:7" ht="16.5" thickBot="1" x14ac:dyDescent="0.3">
      <c r="A205" s="57"/>
      <c r="B205" s="57"/>
      <c r="C205" s="76">
        <v>15469.57</v>
      </c>
      <c r="D205" s="57"/>
      <c r="E205" s="53" t="s">
        <v>366</v>
      </c>
      <c r="F205" s="65"/>
      <c r="G205" s="55"/>
    </row>
    <row r="206" spans="1:7" ht="16.5" thickBot="1" x14ac:dyDescent="0.3">
      <c r="A206" s="57"/>
      <c r="B206" s="57"/>
      <c r="C206" s="76">
        <v>15469.57</v>
      </c>
      <c r="D206" s="57"/>
      <c r="E206" s="53" t="s">
        <v>369</v>
      </c>
      <c r="F206" s="65"/>
      <c r="G206" s="55"/>
    </row>
    <row r="207" spans="1:7" ht="16.5" thickBot="1" x14ac:dyDescent="0.3">
      <c r="A207" s="57"/>
      <c r="B207" s="57"/>
      <c r="C207" s="76">
        <v>15469.57</v>
      </c>
      <c r="D207" s="71" t="s">
        <v>372</v>
      </c>
      <c r="E207" s="53" t="s">
        <v>373</v>
      </c>
      <c r="F207" s="72"/>
      <c r="G207" s="55"/>
    </row>
    <row r="208" spans="1:7" ht="16.5" thickBot="1" x14ac:dyDescent="0.3">
      <c r="A208" s="57"/>
      <c r="B208" s="57"/>
      <c r="C208" s="76">
        <v>15469.57</v>
      </c>
      <c r="D208" s="57"/>
      <c r="E208" s="61" t="s">
        <v>377</v>
      </c>
      <c r="F208" s="72"/>
      <c r="G208" s="55"/>
    </row>
    <row r="209" spans="1:7" ht="16.5" thickBot="1" x14ac:dyDescent="0.3">
      <c r="A209" s="57"/>
      <c r="B209" s="57"/>
      <c r="C209" s="76">
        <v>15469.57</v>
      </c>
      <c r="D209" s="57"/>
      <c r="E209" s="77" t="s">
        <v>381</v>
      </c>
      <c r="F209" s="72"/>
      <c r="G209" s="55"/>
    </row>
    <row r="210" spans="1:7" ht="16.5" thickBot="1" x14ac:dyDescent="0.3">
      <c r="A210" s="57"/>
      <c r="B210" s="57"/>
      <c r="C210" s="76">
        <v>15469.57</v>
      </c>
      <c r="D210" s="57"/>
      <c r="E210" s="53" t="s">
        <v>383</v>
      </c>
      <c r="F210" s="72"/>
      <c r="G210" s="55"/>
    </row>
    <row r="211" spans="1:7" ht="16.5" thickBot="1" x14ac:dyDescent="0.3">
      <c r="A211" s="57"/>
      <c r="B211" s="57"/>
      <c r="C211" s="76">
        <v>15469.57</v>
      </c>
      <c r="D211" s="57"/>
      <c r="E211" s="53" t="s">
        <v>385</v>
      </c>
      <c r="F211" s="72"/>
      <c r="G211" s="55"/>
    </row>
    <row r="212" spans="1:7" ht="16.5" thickBot="1" x14ac:dyDescent="0.3">
      <c r="A212" s="57"/>
      <c r="B212" s="57"/>
      <c r="C212" s="76">
        <v>15469.57</v>
      </c>
      <c r="D212" s="57"/>
      <c r="E212" s="61" t="s">
        <v>386</v>
      </c>
      <c r="F212" s="72"/>
      <c r="G212" s="81"/>
    </row>
    <row r="213" spans="1:7" ht="15.75" x14ac:dyDescent="0.25">
      <c r="A213" s="57"/>
      <c r="B213" s="57"/>
      <c r="C213" s="84">
        <f>SUM(C198:C212)</f>
        <v>232043.55000000008</v>
      </c>
      <c r="D213" s="57"/>
      <c r="E213" s="57"/>
      <c r="F213" s="57"/>
      <c r="G213" s="57"/>
    </row>
    <row r="214" spans="1:7" ht="15.75" x14ac:dyDescent="0.25">
      <c r="A214" s="57"/>
      <c r="B214" s="57"/>
      <c r="C214" s="84"/>
      <c r="D214" s="57"/>
      <c r="E214" s="57"/>
      <c r="F214" s="57"/>
      <c r="G214" s="57"/>
    </row>
    <row r="215" spans="1:7" x14ac:dyDescent="0.25">
      <c r="C215" s="82"/>
    </row>
    <row r="216" spans="1:7" ht="15.75" x14ac:dyDescent="0.25">
      <c r="B216" s="87"/>
      <c r="C216" s="88">
        <f>'DATOS ALUMNOS'!G28</f>
        <v>20600</v>
      </c>
      <c r="D216" s="57"/>
      <c r="E216" s="57"/>
      <c r="F216" s="57"/>
      <c r="G216" s="57"/>
    </row>
    <row r="217" spans="1:7" x14ac:dyDescent="0.25">
      <c r="B217" s="48" t="s">
        <v>390</v>
      </c>
      <c r="C217" s="83">
        <f>+C216-C204</f>
        <v>5130.43</v>
      </c>
      <c r="D217" s="57"/>
      <c r="E217" s="57"/>
      <c r="F217" s="57"/>
      <c r="G217" s="57"/>
    </row>
    <row r="218" spans="1:7" x14ac:dyDescent="0.25">
      <c r="B218" s="48" t="s">
        <v>391</v>
      </c>
      <c r="C218" s="91">
        <f>C217/1.08</f>
        <v>4750.3981481481478</v>
      </c>
      <c r="D218" s="57"/>
      <c r="E218" s="57"/>
      <c r="F218" s="57"/>
      <c r="G218" s="57"/>
    </row>
    <row r="219" spans="1:7" ht="15.75" thickBot="1" x14ac:dyDescent="0.3">
      <c r="B219" s="48" t="s">
        <v>392</v>
      </c>
      <c r="C219" s="91">
        <f>+C218*0.16</f>
        <v>760.06370370370371</v>
      </c>
      <c r="D219" s="57"/>
      <c r="E219" s="57"/>
      <c r="F219" s="57"/>
      <c r="G219" s="57"/>
    </row>
    <row r="220" spans="1:7" ht="19.5" thickBot="1" x14ac:dyDescent="0.35">
      <c r="A220" s="66"/>
      <c r="B220" s="66" t="s">
        <v>393</v>
      </c>
      <c r="C220" s="92">
        <f>+C218+C219</f>
        <v>5510.4618518518519</v>
      </c>
      <c r="D220" s="57"/>
      <c r="E220" s="57"/>
      <c r="F220" s="57"/>
      <c r="G220" s="57"/>
    </row>
    <row r="226" spans="1:7" ht="15.75" thickBot="1" x14ac:dyDescent="0.3"/>
    <row r="227" spans="1:7" s="94" customFormat="1" ht="6.75" customHeight="1" thickBot="1" x14ac:dyDescent="0.3">
      <c r="A227" s="93"/>
    </row>
    <row r="231" spans="1:7" ht="15.75" thickBot="1" x14ac:dyDescent="0.3">
      <c r="A231" s="132" t="s">
        <v>456</v>
      </c>
      <c r="B231" s="132"/>
      <c r="C231" s="132"/>
      <c r="D231" s="132"/>
      <c r="E231" s="132"/>
      <c r="F231" s="132"/>
      <c r="G231" s="132"/>
    </row>
    <row r="232" spans="1:7" x14ac:dyDescent="0.25">
      <c r="A232" s="133" t="s">
        <v>256</v>
      </c>
      <c r="B232" s="135" t="s">
        <v>329</v>
      </c>
      <c r="C232" s="135" t="s">
        <v>330</v>
      </c>
      <c r="D232" s="137" t="s">
        <v>331</v>
      </c>
      <c r="E232" s="135" t="s">
        <v>332</v>
      </c>
      <c r="F232" s="140" t="s">
        <v>333</v>
      </c>
      <c r="G232" s="135" t="s">
        <v>334</v>
      </c>
    </row>
    <row r="233" spans="1:7" ht="15.75" thickBot="1" x14ac:dyDescent="0.3">
      <c r="A233" s="134"/>
      <c r="B233" s="136"/>
      <c r="C233" s="136"/>
      <c r="D233" s="138"/>
      <c r="E233" s="139"/>
      <c r="F233" s="141"/>
      <c r="G233" s="139"/>
    </row>
    <row r="234" spans="1:7" ht="16.5" thickBot="1" x14ac:dyDescent="0.3">
      <c r="A234" s="49" t="s">
        <v>433</v>
      </c>
      <c r="C234" s="76">
        <v>19766.669999999998</v>
      </c>
      <c r="D234" s="52" t="s">
        <v>337</v>
      </c>
      <c r="E234" s="53" t="s">
        <v>338</v>
      </c>
      <c r="F234" s="54" t="s">
        <v>350</v>
      </c>
      <c r="G234" s="55" t="s">
        <v>451</v>
      </c>
    </row>
    <row r="235" spans="1:7" ht="16.5" thickBot="1" x14ac:dyDescent="0.3">
      <c r="A235" s="56" t="s">
        <v>342</v>
      </c>
      <c r="B235" s="50"/>
      <c r="C235" s="76">
        <v>19766.669999999998</v>
      </c>
      <c r="D235" s="57"/>
      <c r="E235" s="53" t="s">
        <v>343</v>
      </c>
      <c r="F235" s="54" t="s">
        <v>473</v>
      </c>
      <c r="G235" s="55" t="s">
        <v>459</v>
      </c>
    </row>
    <row r="236" spans="1:7" ht="16.5" thickBot="1" x14ac:dyDescent="0.3">
      <c r="A236" s="57"/>
      <c r="B236" s="50"/>
      <c r="C236" s="76">
        <v>19766.669999999998</v>
      </c>
      <c r="D236" s="57"/>
      <c r="E236" s="53" t="s">
        <v>349</v>
      </c>
      <c r="F236" s="54"/>
      <c r="G236" s="55"/>
    </row>
    <row r="237" spans="1:7" ht="16.5" thickBot="1" x14ac:dyDescent="0.3">
      <c r="A237" s="57"/>
      <c r="B237" s="50"/>
      <c r="C237" s="76">
        <v>19766.669999999998</v>
      </c>
      <c r="D237" s="57"/>
      <c r="E237" s="53" t="s">
        <v>352</v>
      </c>
      <c r="F237" s="54"/>
      <c r="G237" s="55"/>
    </row>
    <row r="238" spans="1:7" ht="16.5" thickBot="1" x14ac:dyDescent="0.3">
      <c r="A238" s="57"/>
      <c r="B238" s="50"/>
      <c r="C238" s="76">
        <v>19766.669999999998</v>
      </c>
      <c r="D238" s="57"/>
      <c r="E238" s="61" t="s">
        <v>355</v>
      </c>
      <c r="F238" s="54"/>
      <c r="G238" s="55"/>
    </row>
    <row r="239" spans="1:7" ht="16.5" thickBot="1" x14ac:dyDescent="0.3">
      <c r="A239" s="57"/>
      <c r="B239" s="50"/>
      <c r="C239" s="76">
        <v>19766.669999999998</v>
      </c>
      <c r="D239" s="63" t="s">
        <v>358</v>
      </c>
      <c r="E239" s="64" t="s">
        <v>359</v>
      </c>
      <c r="F239" s="95"/>
      <c r="G239" s="55"/>
    </row>
    <row r="240" spans="1:7" ht="16.5" thickBot="1" x14ac:dyDescent="0.3">
      <c r="A240" s="57"/>
      <c r="B240" s="50"/>
      <c r="C240" s="76">
        <v>19766.669999999998</v>
      </c>
      <c r="D240" s="57"/>
      <c r="E240" s="53" t="s">
        <v>362</v>
      </c>
      <c r="F240" s="65"/>
      <c r="G240" s="55"/>
    </row>
    <row r="241" spans="1:7" ht="16.5" thickBot="1" x14ac:dyDescent="0.3">
      <c r="A241" s="57"/>
      <c r="B241" s="57"/>
      <c r="C241" s="76">
        <v>19766.669999999998</v>
      </c>
      <c r="D241" s="57"/>
      <c r="E241" s="53" t="s">
        <v>366</v>
      </c>
      <c r="F241" s="65"/>
      <c r="G241" s="55"/>
    </row>
    <row r="242" spans="1:7" ht="16.5" thickBot="1" x14ac:dyDescent="0.3">
      <c r="A242" s="57"/>
      <c r="B242" s="57"/>
      <c r="C242" s="76">
        <v>19766.669999999998</v>
      </c>
      <c r="D242" s="57"/>
      <c r="E242" s="53" t="s">
        <v>369</v>
      </c>
      <c r="F242" s="65"/>
      <c r="G242" s="55"/>
    </row>
    <row r="243" spans="1:7" ht="16.5" thickBot="1" x14ac:dyDescent="0.3">
      <c r="A243" s="57"/>
      <c r="B243" s="57"/>
      <c r="C243" s="76">
        <v>19766.669999999998</v>
      </c>
      <c r="D243" s="71" t="s">
        <v>372</v>
      </c>
      <c r="E243" s="53" t="s">
        <v>373</v>
      </c>
      <c r="F243" s="72"/>
      <c r="G243" s="55"/>
    </row>
    <row r="244" spans="1:7" ht="16.5" thickBot="1" x14ac:dyDescent="0.3">
      <c r="A244" s="57"/>
      <c r="B244" s="57"/>
      <c r="C244" s="76">
        <v>19766.669999999998</v>
      </c>
      <c r="D244" s="57"/>
      <c r="E244" s="61" t="s">
        <v>377</v>
      </c>
      <c r="F244" s="72"/>
      <c r="G244" s="55"/>
    </row>
    <row r="245" spans="1:7" ht="16.5" thickBot="1" x14ac:dyDescent="0.3">
      <c r="A245" s="57"/>
      <c r="B245" s="57"/>
      <c r="C245" s="76">
        <v>19766.669999999998</v>
      </c>
      <c r="D245" s="57"/>
      <c r="E245" s="77" t="s">
        <v>381</v>
      </c>
      <c r="F245" s="72"/>
      <c r="G245" s="55"/>
    </row>
    <row r="246" spans="1:7" ht="16.5" thickBot="1" x14ac:dyDescent="0.3">
      <c r="A246" s="57"/>
      <c r="B246" s="57"/>
      <c r="C246" s="76">
        <v>19766.669999999998</v>
      </c>
      <c r="D246" s="57"/>
      <c r="E246" s="53" t="s">
        <v>383</v>
      </c>
      <c r="F246" s="72"/>
      <c r="G246" s="55"/>
    </row>
    <row r="247" spans="1:7" ht="16.5" thickBot="1" x14ac:dyDescent="0.3">
      <c r="A247" s="57"/>
      <c r="B247" s="57"/>
      <c r="C247" s="76">
        <v>19766.669999999998</v>
      </c>
      <c r="D247" s="57"/>
      <c r="E247" s="53" t="s">
        <v>385</v>
      </c>
      <c r="F247" s="72"/>
      <c r="G247" s="55"/>
    </row>
    <row r="248" spans="1:7" ht="16.5" thickBot="1" x14ac:dyDescent="0.3">
      <c r="A248" s="57"/>
      <c r="B248" s="57"/>
      <c r="C248" s="76">
        <v>19766.669999999998</v>
      </c>
      <c r="D248" s="57"/>
      <c r="E248" s="61" t="s">
        <v>386</v>
      </c>
      <c r="F248" s="72"/>
      <c r="G248" s="81"/>
    </row>
    <row r="249" spans="1:7" ht="15.75" x14ac:dyDescent="0.25">
      <c r="A249" s="57"/>
      <c r="B249" s="57"/>
      <c r="C249" s="84">
        <f>SUM(C234:C248)</f>
        <v>296500.04999999987</v>
      </c>
      <c r="D249" s="57"/>
      <c r="E249" s="57"/>
      <c r="F249" s="57"/>
      <c r="G249" s="57"/>
    </row>
    <row r="250" spans="1:7" ht="15.75" x14ac:dyDescent="0.25">
      <c r="A250" s="57"/>
      <c r="B250" s="57"/>
      <c r="C250" s="84"/>
      <c r="D250" s="57"/>
      <c r="E250" s="57"/>
      <c r="F250" s="57"/>
      <c r="G250" s="57"/>
    </row>
    <row r="251" spans="1:7" x14ac:dyDescent="0.25">
      <c r="C251" s="82"/>
    </row>
    <row r="252" spans="1:7" ht="15.75" x14ac:dyDescent="0.25">
      <c r="B252" s="87"/>
      <c r="C252" s="88">
        <f>'DATOS ALUMNOS'!G73</f>
        <v>14700</v>
      </c>
      <c r="D252" s="57"/>
      <c r="E252" s="57"/>
      <c r="F252" s="57"/>
      <c r="G252" s="57"/>
    </row>
    <row r="253" spans="1:7" x14ac:dyDescent="0.25">
      <c r="B253" s="48" t="s">
        <v>390</v>
      </c>
      <c r="C253" s="83">
        <f>+C252-C240</f>
        <v>-5066.6699999999983</v>
      </c>
      <c r="D253" s="57"/>
      <c r="E253" s="57"/>
      <c r="F253" s="57"/>
      <c r="G253" s="57"/>
    </row>
    <row r="254" spans="1:7" x14ac:dyDescent="0.25">
      <c r="B254" s="48" t="s">
        <v>391</v>
      </c>
      <c r="C254" s="91">
        <f>C253/1.08</f>
        <v>-4691.3611111111095</v>
      </c>
      <c r="D254" s="57"/>
      <c r="E254" s="57"/>
      <c r="F254" s="57"/>
      <c r="G254" s="57"/>
    </row>
    <row r="255" spans="1:7" ht="15.75" thickBot="1" x14ac:dyDescent="0.3">
      <c r="B255" s="48" t="s">
        <v>392</v>
      </c>
      <c r="C255" s="91">
        <f>+C254*0.16</f>
        <v>-750.61777777777752</v>
      </c>
      <c r="D255" s="57"/>
      <c r="E255" s="57"/>
      <c r="F255" s="57"/>
      <c r="G255" s="57"/>
    </row>
    <row r="256" spans="1:7" ht="19.5" thickBot="1" x14ac:dyDescent="0.35">
      <c r="A256" s="66"/>
      <c r="B256" s="66" t="s">
        <v>393</v>
      </c>
      <c r="C256" s="92">
        <f>+C254+C255</f>
        <v>-5441.978888888887</v>
      </c>
      <c r="D256" s="57"/>
      <c r="E256" s="57"/>
      <c r="F256" s="57"/>
      <c r="G256" s="57"/>
    </row>
    <row r="261" spans="1:7" ht="15.75" thickBot="1" x14ac:dyDescent="0.3"/>
    <row r="262" spans="1:7" s="94" customFormat="1" ht="6.75" customHeight="1" thickBot="1" x14ac:dyDescent="0.3">
      <c r="A262" s="93"/>
    </row>
    <row r="266" spans="1:7" ht="15.75" thickBot="1" x14ac:dyDescent="0.3">
      <c r="A266" s="132" t="s">
        <v>457</v>
      </c>
      <c r="B266" s="132"/>
      <c r="C266" s="132"/>
      <c r="D266" s="132"/>
      <c r="E266" s="132"/>
      <c r="F266" s="132"/>
      <c r="G266" s="132"/>
    </row>
    <row r="267" spans="1:7" x14ac:dyDescent="0.25">
      <c r="A267" s="133" t="s">
        <v>256</v>
      </c>
      <c r="B267" s="135" t="s">
        <v>329</v>
      </c>
      <c r="C267" s="135" t="s">
        <v>330</v>
      </c>
      <c r="D267" s="137" t="s">
        <v>331</v>
      </c>
      <c r="E267" s="135" t="s">
        <v>332</v>
      </c>
      <c r="F267" s="140" t="s">
        <v>333</v>
      </c>
      <c r="G267" s="135" t="s">
        <v>334</v>
      </c>
    </row>
    <row r="268" spans="1:7" ht="15.75" thickBot="1" x14ac:dyDescent="0.3">
      <c r="A268" s="134"/>
      <c r="B268" s="136"/>
      <c r="C268" s="136"/>
      <c r="D268" s="138"/>
      <c r="E268" s="139"/>
      <c r="F268" s="141"/>
      <c r="G268" s="139"/>
    </row>
    <row r="269" spans="1:7" ht="16.5" thickBot="1" x14ac:dyDescent="0.3">
      <c r="A269" s="49" t="s">
        <v>259</v>
      </c>
      <c r="C269" s="76">
        <v>3488.24</v>
      </c>
      <c r="D269" s="52" t="s">
        <v>337</v>
      </c>
      <c r="E269" s="53" t="s">
        <v>338</v>
      </c>
      <c r="F269" s="54" t="s">
        <v>474</v>
      </c>
      <c r="G269" s="55" t="s">
        <v>451</v>
      </c>
    </row>
    <row r="270" spans="1:7" ht="16.5" thickBot="1" x14ac:dyDescent="0.3">
      <c r="A270" s="56" t="s">
        <v>342</v>
      </c>
      <c r="B270" s="50"/>
      <c r="C270" s="76">
        <v>3488.24</v>
      </c>
      <c r="D270" s="57"/>
      <c r="E270" s="53" t="s">
        <v>343</v>
      </c>
      <c r="F270" s="54" t="s">
        <v>475</v>
      </c>
      <c r="G270" s="55" t="s">
        <v>459</v>
      </c>
    </row>
    <row r="271" spans="1:7" ht="16.5" thickBot="1" x14ac:dyDescent="0.3">
      <c r="A271" s="57"/>
      <c r="B271" s="50"/>
      <c r="C271" s="76">
        <v>3488.24</v>
      </c>
      <c r="D271" s="57"/>
      <c r="E271" s="53" t="s">
        <v>349</v>
      </c>
      <c r="F271" s="54"/>
      <c r="G271" s="55"/>
    </row>
    <row r="272" spans="1:7" ht="16.5" thickBot="1" x14ac:dyDescent="0.3">
      <c r="A272" s="57"/>
      <c r="B272" s="50"/>
      <c r="C272" s="76">
        <v>3488.24</v>
      </c>
      <c r="D272" s="57"/>
      <c r="E272" s="53" t="s">
        <v>352</v>
      </c>
      <c r="F272" s="54"/>
      <c r="G272" s="55"/>
    </row>
    <row r="273" spans="1:7" ht="16.5" thickBot="1" x14ac:dyDescent="0.3">
      <c r="A273" s="57"/>
      <c r="B273" s="50"/>
      <c r="C273" s="76">
        <v>3488.24</v>
      </c>
      <c r="D273" s="57"/>
      <c r="E273" s="61" t="s">
        <v>355</v>
      </c>
      <c r="F273" s="54"/>
      <c r="G273" s="55"/>
    </row>
    <row r="274" spans="1:7" ht="16.5" thickBot="1" x14ac:dyDescent="0.3">
      <c r="A274" s="57"/>
      <c r="B274" s="50"/>
      <c r="C274" s="76">
        <v>3488.24</v>
      </c>
      <c r="D274" s="63" t="s">
        <v>358</v>
      </c>
      <c r="E274" s="64" t="s">
        <v>359</v>
      </c>
      <c r="F274" s="95"/>
      <c r="G274" s="55"/>
    </row>
    <row r="275" spans="1:7" ht="16.5" thickBot="1" x14ac:dyDescent="0.3">
      <c r="A275" s="57"/>
      <c r="B275" s="50"/>
      <c r="C275" s="76">
        <v>3488.24</v>
      </c>
      <c r="D275" s="57"/>
      <c r="E275" s="53" t="s">
        <v>362</v>
      </c>
      <c r="F275" s="65"/>
      <c r="G275" s="55"/>
    </row>
    <row r="276" spans="1:7" ht="16.5" thickBot="1" x14ac:dyDescent="0.3">
      <c r="A276" s="57"/>
      <c r="B276" s="57"/>
      <c r="C276" s="76">
        <v>3488.24</v>
      </c>
      <c r="D276" s="57"/>
      <c r="E276" s="53" t="s">
        <v>366</v>
      </c>
      <c r="F276" s="65"/>
      <c r="G276" s="55"/>
    </row>
    <row r="277" spans="1:7" ht="16.5" thickBot="1" x14ac:dyDescent="0.3">
      <c r="A277" s="57"/>
      <c r="B277" s="57"/>
      <c r="C277" s="76">
        <v>3488.24</v>
      </c>
      <c r="D277" s="57"/>
      <c r="E277" s="53" t="s">
        <v>369</v>
      </c>
      <c r="F277" s="65"/>
      <c r="G277" s="55"/>
    </row>
    <row r="278" spans="1:7" ht="16.5" thickBot="1" x14ac:dyDescent="0.3">
      <c r="A278" s="57"/>
      <c r="B278" s="57"/>
      <c r="C278" s="76">
        <v>3488.24</v>
      </c>
      <c r="D278" s="71" t="s">
        <v>372</v>
      </c>
      <c r="E278" s="53" t="s">
        <v>373</v>
      </c>
      <c r="F278" s="72"/>
      <c r="G278" s="55"/>
    </row>
    <row r="279" spans="1:7" ht="16.5" thickBot="1" x14ac:dyDescent="0.3">
      <c r="A279" s="57"/>
      <c r="B279" s="57"/>
      <c r="C279" s="76">
        <v>3488.24</v>
      </c>
      <c r="D279" s="57"/>
      <c r="E279" s="61" t="s">
        <v>377</v>
      </c>
      <c r="F279" s="72"/>
      <c r="G279" s="55"/>
    </row>
    <row r="280" spans="1:7" ht="16.5" thickBot="1" x14ac:dyDescent="0.3">
      <c r="A280" s="57"/>
      <c r="B280" s="57"/>
      <c r="C280" s="76">
        <v>3488.24</v>
      </c>
      <c r="D280" s="57"/>
      <c r="E280" s="77" t="s">
        <v>381</v>
      </c>
      <c r="F280" s="72"/>
      <c r="G280" s="55"/>
    </row>
    <row r="281" spans="1:7" ht="16.5" thickBot="1" x14ac:dyDescent="0.3">
      <c r="A281" s="57"/>
      <c r="B281" s="57"/>
      <c r="C281" s="76">
        <v>3488.24</v>
      </c>
      <c r="D281" s="57"/>
      <c r="E281" s="53" t="s">
        <v>383</v>
      </c>
      <c r="F281" s="72"/>
      <c r="G281" s="55"/>
    </row>
    <row r="282" spans="1:7" ht="16.5" thickBot="1" x14ac:dyDescent="0.3">
      <c r="A282" s="57"/>
      <c r="B282" s="57"/>
      <c r="C282" s="76">
        <v>3488.24</v>
      </c>
      <c r="D282" s="57"/>
      <c r="E282" s="53" t="s">
        <v>385</v>
      </c>
      <c r="F282" s="72"/>
      <c r="G282" s="55"/>
    </row>
    <row r="283" spans="1:7" ht="16.5" thickBot="1" x14ac:dyDescent="0.3">
      <c r="A283" s="57"/>
      <c r="B283" s="57"/>
      <c r="C283" s="76">
        <v>3488.24</v>
      </c>
      <c r="D283" s="57"/>
      <c r="E283" s="61" t="s">
        <v>386</v>
      </c>
      <c r="F283" s="72"/>
      <c r="G283" s="81"/>
    </row>
    <row r="284" spans="1:7" ht="15.75" x14ac:dyDescent="0.25">
      <c r="A284" s="57"/>
      <c r="B284" s="57"/>
      <c r="C284" s="84">
        <f>SUM(C269:C283)</f>
        <v>52323.599999999977</v>
      </c>
      <c r="D284" s="57"/>
      <c r="E284" s="57"/>
      <c r="F284" s="57"/>
      <c r="G284" s="57"/>
    </row>
    <row r="285" spans="1:7" ht="15.75" x14ac:dyDescent="0.25">
      <c r="A285" s="57"/>
      <c r="B285" s="57"/>
      <c r="C285" s="84"/>
      <c r="D285" s="57"/>
      <c r="E285" s="57"/>
      <c r="F285" s="57"/>
      <c r="G285" s="57"/>
    </row>
    <row r="286" spans="1:7" x14ac:dyDescent="0.25">
      <c r="C286" s="82"/>
    </row>
    <row r="287" spans="1:7" ht="15.75" x14ac:dyDescent="0.25">
      <c r="B287" s="87"/>
      <c r="C287" s="88">
        <f>'DATOS ALUMNOS'!G100</f>
        <v>6100</v>
      </c>
      <c r="D287" s="57"/>
      <c r="E287" s="57"/>
      <c r="F287" s="57"/>
      <c r="G287" s="57"/>
    </row>
    <row r="288" spans="1:7" x14ac:dyDescent="0.25">
      <c r="B288" s="48" t="s">
        <v>390</v>
      </c>
      <c r="C288" s="83">
        <f>+C287-C275</f>
        <v>2611.7600000000002</v>
      </c>
      <c r="D288" s="57"/>
      <c r="E288" s="57"/>
      <c r="F288" s="57"/>
      <c r="G288" s="57"/>
    </row>
    <row r="289" spans="1:7" x14ac:dyDescent="0.25">
      <c r="B289" s="48" t="s">
        <v>391</v>
      </c>
      <c r="C289" s="91">
        <f>C288/1.08</f>
        <v>2418.2962962962965</v>
      </c>
      <c r="D289" s="57"/>
      <c r="E289" s="57"/>
      <c r="F289" s="57"/>
      <c r="G289" s="57"/>
    </row>
    <row r="290" spans="1:7" ht="15.75" thickBot="1" x14ac:dyDescent="0.3">
      <c r="B290" s="48" t="s">
        <v>392</v>
      </c>
      <c r="C290" s="91">
        <f>+C289*0.16</f>
        <v>386.92740740740743</v>
      </c>
      <c r="D290" s="57"/>
      <c r="E290" s="57"/>
      <c r="F290" s="57"/>
      <c r="G290" s="57"/>
    </row>
    <row r="291" spans="1:7" ht="19.5" thickBot="1" x14ac:dyDescent="0.35">
      <c r="A291" s="66"/>
      <c r="B291" s="66" t="s">
        <v>393</v>
      </c>
      <c r="C291" s="92">
        <f>+C289+C290</f>
        <v>2805.2237037037039</v>
      </c>
      <c r="D291" s="57"/>
      <c r="E291" s="57"/>
      <c r="F291" s="57"/>
      <c r="G291" s="57"/>
    </row>
    <row r="297" spans="1:7" ht="15.75" thickBot="1" x14ac:dyDescent="0.3"/>
    <row r="298" spans="1:7" s="94" customFormat="1" ht="6.75" customHeight="1" thickBot="1" x14ac:dyDescent="0.3">
      <c r="A298" s="93"/>
    </row>
    <row r="302" spans="1:7" ht="15.75" thickBot="1" x14ac:dyDescent="0.3">
      <c r="A302" s="132" t="s">
        <v>458</v>
      </c>
      <c r="B302" s="132"/>
      <c r="C302" s="132"/>
      <c r="D302" s="132"/>
      <c r="E302" s="132"/>
      <c r="F302" s="132"/>
      <c r="G302" s="132"/>
    </row>
    <row r="303" spans="1:7" x14ac:dyDescent="0.25">
      <c r="A303" s="133" t="s">
        <v>256</v>
      </c>
      <c r="B303" s="135" t="s">
        <v>329</v>
      </c>
      <c r="C303" s="135" t="s">
        <v>330</v>
      </c>
      <c r="D303" s="137" t="s">
        <v>331</v>
      </c>
      <c r="E303" s="135" t="s">
        <v>332</v>
      </c>
      <c r="F303" s="140" t="s">
        <v>333</v>
      </c>
      <c r="G303" s="135" t="s">
        <v>334</v>
      </c>
    </row>
    <row r="304" spans="1:7" ht="15.75" thickBot="1" x14ac:dyDescent="0.3">
      <c r="A304" s="134"/>
      <c r="B304" s="136"/>
      <c r="C304" s="136"/>
      <c r="D304" s="138"/>
      <c r="E304" s="139"/>
      <c r="F304" s="141"/>
      <c r="G304" s="139"/>
    </row>
    <row r="305" spans="1:7" ht="16.5" thickBot="1" x14ac:dyDescent="0.3">
      <c r="A305" s="49" t="s">
        <v>270</v>
      </c>
      <c r="C305" s="76">
        <v>8471.43</v>
      </c>
      <c r="D305" s="52" t="s">
        <v>337</v>
      </c>
      <c r="E305" s="53" t="s">
        <v>338</v>
      </c>
      <c r="F305" s="54" t="s">
        <v>476</v>
      </c>
      <c r="G305" s="55" t="s">
        <v>451</v>
      </c>
    </row>
    <row r="306" spans="1:7" ht="16.5" thickBot="1" x14ac:dyDescent="0.3">
      <c r="A306" s="56" t="s">
        <v>342</v>
      </c>
      <c r="B306" s="50"/>
      <c r="C306" s="76">
        <v>8471.43</v>
      </c>
      <c r="D306" s="57"/>
      <c r="E306" s="53" t="s">
        <v>343</v>
      </c>
      <c r="F306" s="54" t="s">
        <v>477</v>
      </c>
      <c r="G306" s="55" t="s">
        <v>459</v>
      </c>
    </row>
    <row r="307" spans="1:7" ht="16.5" thickBot="1" x14ac:dyDescent="0.3">
      <c r="A307" s="57"/>
      <c r="B307" s="50"/>
      <c r="C307" s="76">
        <v>8471.43</v>
      </c>
      <c r="D307" s="57"/>
      <c r="E307" s="53" t="s">
        <v>349</v>
      </c>
      <c r="F307" s="54"/>
      <c r="G307" s="55"/>
    </row>
    <row r="308" spans="1:7" ht="16.5" thickBot="1" x14ac:dyDescent="0.3">
      <c r="A308" s="57"/>
      <c r="B308" s="50"/>
      <c r="C308" s="76">
        <v>8471.43</v>
      </c>
      <c r="D308" s="57"/>
      <c r="E308" s="53" t="s">
        <v>352</v>
      </c>
      <c r="F308" s="54"/>
      <c r="G308" s="55"/>
    </row>
    <row r="309" spans="1:7" ht="16.5" thickBot="1" x14ac:dyDescent="0.3">
      <c r="A309" s="57"/>
      <c r="B309" s="50"/>
      <c r="C309" s="76">
        <v>8471.43</v>
      </c>
      <c r="D309" s="57"/>
      <c r="E309" s="61" t="s">
        <v>355</v>
      </c>
      <c r="F309" s="54"/>
      <c r="G309" s="55"/>
    </row>
    <row r="310" spans="1:7" ht="16.5" thickBot="1" x14ac:dyDescent="0.3">
      <c r="A310" s="57"/>
      <c r="B310" s="50"/>
      <c r="C310" s="76">
        <v>8471.43</v>
      </c>
      <c r="D310" s="63" t="s">
        <v>358</v>
      </c>
      <c r="E310" s="64" t="s">
        <v>359</v>
      </c>
      <c r="F310" s="95"/>
      <c r="G310" s="55"/>
    </row>
    <row r="311" spans="1:7" ht="16.5" thickBot="1" x14ac:dyDescent="0.3">
      <c r="A311" s="57"/>
      <c r="B311" s="50"/>
      <c r="C311" s="76">
        <v>8471.43</v>
      </c>
      <c r="D311" s="57"/>
      <c r="E311" s="53" t="s">
        <v>362</v>
      </c>
      <c r="F311" s="65"/>
      <c r="G311" s="55"/>
    </row>
    <row r="312" spans="1:7" ht="16.5" thickBot="1" x14ac:dyDescent="0.3">
      <c r="A312" s="57"/>
      <c r="B312" s="57"/>
      <c r="C312" s="76">
        <v>8471.43</v>
      </c>
      <c r="D312" s="57"/>
      <c r="E312" s="53" t="s">
        <v>366</v>
      </c>
      <c r="F312" s="65"/>
      <c r="G312" s="55"/>
    </row>
    <row r="313" spans="1:7" ht="16.5" thickBot="1" x14ac:dyDescent="0.3">
      <c r="A313" s="57"/>
      <c r="B313" s="57"/>
      <c r="C313" s="76">
        <v>8471.43</v>
      </c>
      <c r="D313" s="57"/>
      <c r="E313" s="53" t="s">
        <v>369</v>
      </c>
      <c r="F313" s="65"/>
      <c r="G313" s="55"/>
    </row>
    <row r="314" spans="1:7" ht="16.5" thickBot="1" x14ac:dyDescent="0.3">
      <c r="A314" s="57"/>
      <c r="B314" s="57"/>
      <c r="C314" s="76">
        <v>8471.43</v>
      </c>
      <c r="D314" s="71" t="s">
        <v>372</v>
      </c>
      <c r="E314" s="53" t="s">
        <v>373</v>
      </c>
      <c r="F314" s="72"/>
      <c r="G314" s="55"/>
    </row>
    <row r="315" spans="1:7" ht="16.5" thickBot="1" x14ac:dyDescent="0.3">
      <c r="A315" s="57"/>
      <c r="B315" s="57"/>
      <c r="C315" s="76">
        <v>8471.43</v>
      </c>
      <c r="D315" s="57"/>
      <c r="E315" s="61" t="s">
        <v>377</v>
      </c>
      <c r="F315" s="72"/>
      <c r="G315" s="55"/>
    </row>
    <row r="316" spans="1:7" ht="16.5" thickBot="1" x14ac:dyDescent="0.3">
      <c r="A316" s="57"/>
      <c r="B316" s="57"/>
      <c r="C316" s="76">
        <v>8471.43</v>
      </c>
      <c r="D316" s="57"/>
      <c r="E316" s="77" t="s">
        <v>381</v>
      </c>
      <c r="F316" s="72"/>
      <c r="G316" s="55"/>
    </row>
    <row r="317" spans="1:7" ht="16.5" thickBot="1" x14ac:dyDescent="0.3">
      <c r="A317" s="57"/>
      <c r="B317" s="57"/>
      <c r="C317" s="76">
        <v>8471.43</v>
      </c>
      <c r="D317" s="57"/>
      <c r="E317" s="53" t="s">
        <v>383</v>
      </c>
      <c r="F317" s="72"/>
      <c r="G317" s="55"/>
    </row>
    <row r="318" spans="1:7" ht="16.5" thickBot="1" x14ac:dyDescent="0.3">
      <c r="A318" s="57"/>
      <c r="B318" s="57"/>
      <c r="C318" s="76">
        <v>8471.43</v>
      </c>
      <c r="D318" s="57"/>
      <c r="E318" s="53" t="s">
        <v>385</v>
      </c>
      <c r="F318" s="72"/>
      <c r="G318" s="55"/>
    </row>
    <row r="319" spans="1:7" ht="16.5" thickBot="1" x14ac:dyDescent="0.3">
      <c r="A319" s="57"/>
      <c r="B319" s="57"/>
      <c r="C319" s="76">
        <v>8471.43</v>
      </c>
      <c r="D319" s="57"/>
      <c r="E319" s="61" t="s">
        <v>386</v>
      </c>
      <c r="F319" s="72"/>
      <c r="G319" s="81"/>
    </row>
    <row r="320" spans="1:7" ht="15.75" x14ac:dyDescent="0.25">
      <c r="A320" s="57"/>
      <c r="B320" s="57"/>
      <c r="C320" s="84">
        <f>SUM(C305:C319)</f>
        <v>127071.44999999995</v>
      </c>
      <c r="D320" s="57"/>
      <c r="E320" s="57"/>
      <c r="F320" s="57"/>
      <c r="G320" s="57"/>
    </row>
    <row r="321" spans="1:7" ht="15.75" x14ac:dyDescent="0.25">
      <c r="A321" s="57"/>
      <c r="B321" s="57"/>
      <c r="C321" s="84"/>
      <c r="D321" s="57"/>
      <c r="E321" s="57"/>
      <c r="F321" s="57"/>
      <c r="G321" s="57"/>
    </row>
    <row r="322" spans="1:7" x14ac:dyDescent="0.25">
      <c r="C322" s="82"/>
    </row>
    <row r="323" spans="1:7" ht="15.75" x14ac:dyDescent="0.25">
      <c r="B323" s="87"/>
      <c r="C323" s="88">
        <f>'DATOS ALUMNOS'!G93</f>
        <v>6100</v>
      </c>
      <c r="D323" s="57"/>
      <c r="E323" s="57"/>
      <c r="F323" s="57"/>
      <c r="G323" s="57"/>
    </row>
    <row r="324" spans="1:7" x14ac:dyDescent="0.25">
      <c r="B324" s="48" t="s">
        <v>390</v>
      </c>
      <c r="C324" s="83">
        <f>+C323-C311</f>
        <v>-2371.4300000000003</v>
      </c>
      <c r="D324" s="57"/>
      <c r="E324" s="57"/>
      <c r="F324" s="128"/>
      <c r="G324" s="57"/>
    </row>
    <row r="325" spans="1:7" x14ac:dyDescent="0.25">
      <c r="B325" s="48" t="s">
        <v>391</v>
      </c>
      <c r="C325" s="91">
        <f>C324/1.08</f>
        <v>-2195.7685185185187</v>
      </c>
      <c r="D325" s="57"/>
      <c r="E325" s="57"/>
      <c r="F325" s="57"/>
      <c r="G325" s="57"/>
    </row>
    <row r="326" spans="1:7" ht="15.75" thickBot="1" x14ac:dyDescent="0.3">
      <c r="B326" s="48" t="s">
        <v>392</v>
      </c>
      <c r="C326" s="91">
        <f>+C325*0.16</f>
        <v>-351.322962962963</v>
      </c>
      <c r="D326" s="57"/>
      <c r="E326" s="57"/>
      <c r="F326" s="57"/>
      <c r="G326" s="57"/>
    </row>
    <row r="327" spans="1:7" ht="19.5" thickBot="1" x14ac:dyDescent="0.35">
      <c r="A327" s="66"/>
      <c r="B327" s="66" t="s">
        <v>393</v>
      </c>
      <c r="C327" s="92">
        <f>+C325+C326</f>
        <v>-2547.0914814814819</v>
      </c>
      <c r="D327" s="57"/>
      <c r="E327" s="57"/>
      <c r="F327" s="57"/>
      <c r="G327" s="57"/>
    </row>
  </sheetData>
  <mergeCells count="84">
    <mergeCell ref="A302:G302"/>
    <mergeCell ref="A303:A304"/>
    <mergeCell ref="B303:B304"/>
    <mergeCell ref="C303:C304"/>
    <mergeCell ref="D303:D304"/>
    <mergeCell ref="E303:E304"/>
    <mergeCell ref="F303:F304"/>
    <mergeCell ref="G303:G304"/>
    <mergeCell ref="A266:G266"/>
    <mergeCell ref="A267:A268"/>
    <mergeCell ref="B267:B268"/>
    <mergeCell ref="C267:C268"/>
    <mergeCell ref="D267:D268"/>
    <mergeCell ref="E267:E268"/>
    <mergeCell ref="F267:F268"/>
    <mergeCell ref="G267:G268"/>
    <mergeCell ref="A231:G231"/>
    <mergeCell ref="A232:A233"/>
    <mergeCell ref="B232:B233"/>
    <mergeCell ref="C232:C233"/>
    <mergeCell ref="D232:D233"/>
    <mergeCell ref="E232:E233"/>
    <mergeCell ref="F232:F233"/>
    <mergeCell ref="G232:G233"/>
    <mergeCell ref="A195:G195"/>
    <mergeCell ref="A196:A197"/>
    <mergeCell ref="B196:B197"/>
    <mergeCell ref="C196:C197"/>
    <mergeCell ref="D196:D197"/>
    <mergeCell ref="E196:E197"/>
    <mergeCell ref="F196:F197"/>
    <mergeCell ref="G196:G197"/>
    <mergeCell ref="A158:G158"/>
    <mergeCell ref="A159:A160"/>
    <mergeCell ref="B159:B160"/>
    <mergeCell ref="C159:C160"/>
    <mergeCell ref="D159:D160"/>
    <mergeCell ref="E159:E160"/>
    <mergeCell ref="F159:F160"/>
    <mergeCell ref="G159:G160"/>
    <mergeCell ref="A127:G127"/>
    <mergeCell ref="A128:A129"/>
    <mergeCell ref="B128:B129"/>
    <mergeCell ref="C128:C129"/>
    <mergeCell ref="D128:D129"/>
    <mergeCell ref="E128:E129"/>
    <mergeCell ref="F128:F129"/>
    <mergeCell ref="G128:G129"/>
    <mergeCell ref="A96:G96"/>
    <mergeCell ref="A97:A98"/>
    <mergeCell ref="B97:B98"/>
    <mergeCell ref="C97:C98"/>
    <mergeCell ref="D97:D98"/>
    <mergeCell ref="E97:E98"/>
    <mergeCell ref="F97:F98"/>
    <mergeCell ref="G97:G98"/>
    <mergeCell ref="A65:G65"/>
    <mergeCell ref="A66:A67"/>
    <mergeCell ref="B66:B67"/>
    <mergeCell ref="C66:C67"/>
    <mergeCell ref="D66:D67"/>
    <mergeCell ref="E66:E67"/>
    <mergeCell ref="F66:F67"/>
    <mergeCell ref="G66:G67"/>
    <mergeCell ref="L5:N5"/>
    <mergeCell ref="L6:N6"/>
    <mergeCell ref="K21:L21"/>
    <mergeCell ref="A34:G34"/>
    <mergeCell ref="A35:A36"/>
    <mergeCell ref="B35:B36"/>
    <mergeCell ref="C35:C36"/>
    <mergeCell ref="D35:D36"/>
    <mergeCell ref="E35:E36"/>
    <mergeCell ref="F35:F36"/>
    <mergeCell ref="G35:G36"/>
    <mergeCell ref="K26:L26"/>
    <mergeCell ref="A3:G3"/>
    <mergeCell ref="A4:A5"/>
    <mergeCell ref="B4:B5"/>
    <mergeCell ref="C4:C5"/>
    <mergeCell ref="D4:D5"/>
    <mergeCell ref="E4:E5"/>
    <mergeCell ref="F4:F5"/>
    <mergeCell ref="G4:G5"/>
  </mergeCells>
  <phoneticPr fontId="7" type="noConversion"/>
  <conditionalFormatting sqref="G6:G15 G18:G20">
    <cfRule type="containsBlanks" dxfId="40" priority="41">
      <formula>LEN(TRIM(G6))=0</formula>
    </cfRule>
  </conditionalFormatting>
  <conditionalFormatting sqref="G37:G47 G50:G51">
    <cfRule type="containsBlanks" dxfId="39" priority="40">
      <formula>LEN(TRIM(G37))=0</formula>
    </cfRule>
  </conditionalFormatting>
  <conditionalFormatting sqref="G68:G72 G76:G82">
    <cfRule type="containsBlanks" dxfId="38" priority="39">
      <formula>LEN(TRIM(G68))=0</formula>
    </cfRule>
  </conditionalFormatting>
  <conditionalFormatting sqref="G99:G103 G107:G113">
    <cfRule type="containsBlanks" dxfId="37" priority="38">
      <formula>LEN(TRIM(G99))=0</formula>
    </cfRule>
  </conditionalFormatting>
  <conditionalFormatting sqref="G130:G134 G138:G144">
    <cfRule type="containsBlanks" dxfId="36" priority="37">
      <formula>LEN(TRIM(G130))=0</formula>
    </cfRule>
  </conditionalFormatting>
  <conditionalFormatting sqref="G161:G165 G169:G175">
    <cfRule type="containsBlanks" dxfId="35" priority="36">
      <formula>LEN(TRIM(G161))=0</formula>
    </cfRule>
  </conditionalFormatting>
  <conditionalFormatting sqref="G16:G17">
    <cfRule type="containsBlanks" dxfId="34" priority="35">
      <formula>LEN(TRIM(G16))=0</formula>
    </cfRule>
  </conditionalFormatting>
  <conditionalFormatting sqref="G73">
    <cfRule type="containsBlanks" dxfId="33" priority="34">
      <formula>LEN(TRIM(G73))=0</formula>
    </cfRule>
  </conditionalFormatting>
  <conditionalFormatting sqref="G104">
    <cfRule type="containsBlanks" dxfId="32" priority="33">
      <formula>LEN(TRIM(G104))=0</formula>
    </cfRule>
  </conditionalFormatting>
  <conditionalFormatting sqref="G135">
    <cfRule type="containsBlanks" dxfId="31" priority="32">
      <formula>LEN(TRIM(G135))=0</formula>
    </cfRule>
  </conditionalFormatting>
  <conditionalFormatting sqref="G166">
    <cfRule type="containsBlanks" dxfId="30" priority="31">
      <formula>LEN(TRIM(G166))=0</formula>
    </cfRule>
  </conditionalFormatting>
  <conditionalFormatting sqref="G48">
    <cfRule type="containsBlanks" dxfId="29" priority="30">
      <formula>LEN(TRIM(G48))=0</formula>
    </cfRule>
  </conditionalFormatting>
  <conditionalFormatting sqref="G74">
    <cfRule type="containsBlanks" dxfId="28" priority="29">
      <formula>LEN(TRIM(G74))=0</formula>
    </cfRule>
  </conditionalFormatting>
  <conditionalFormatting sqref="G105">
    <cfRule type="containsBlanks" dxfId="27" priority="28">
      <formula>LEN(TRIM(G105))=0</formula>
    </cfRule>
  </conditionalFormatting>
  <conditionalFormatting sqref="G136">
    <cfRule type="containsBlanks" dxfId="26" priority="27">
      <formula>LEN(TRIM(G136))=0</formula>
    </cfRule>
  </conditionalFormatting>
  <conditionalFormatting sqref="G167">
    <cfRule type="containsBlanks" dxfId="25" priority="26">
      <formula>LEN(TRIM(G167))=0</formula>
    </cfRule>
  </conditionalFormatting>
  <conditionalFormatting sqref="G200:G202 G205:G212">
    <cfRule type="containsBlanks" dxfId="24" priority="25">
      <formula>LEN(TRIM(G200))=0</formula>
    </cfRule>
  </conditionalFormatting>
  <conditionalFormatting sqref="G203">
    <cfRule type="containsBlanks" dxfId="23" priority="24">
      <formula>LEN(TRIM(G203))=0</formula>
    </cfRule>
  </conditionalFormatting>
  <conditionalFormatting sqref="G204">
    <cfRule type="containsBlanks" dxfId="22" priority="23">
      <formula>LEN(TRIM(G204))=0</formula>
    </cfRule>
  </conditionalFormatting>
  <conditionalFormatting sqref="G236:G238 G241:G248">
    <cfRule type="containsBlanks" dxfId="21" priority="22">
      <formula>LEN(TRIM(G236))=0</formula>
    </cfRule>
  </conditionalFormatting>
  <conditionalFormatting sqref="G239">
    <cfRule type="containsBlanks" dxfId="20" priority="21">
      <formula>LEN(TRIM(G239))=0</formula>
    </cfRule>
  </conditionalFormatting>
  <conditionalFormatting sqref="G240">
    <cfRule type="containsBlanks" dxfId="19" priority="20">
      <formula>LEN(TRIM(G240))=0</formula>
    </cfRule>
  </conditionalFormatting>
  <conditionalFormatting sqref="G271:G273 G276:G283">
    <cfRule type="containsBlanks" dxfId="18" priority="19">
      <formula>LEN(TRIM(G271))=0</formula>
    </cfRule>
  </conditionalFormatting>
  <conditionalFormatting sqref="G274">
    <cfRule type="containsBlanks" dxfId="17" priority="18">
      <formula>LEN(TRIM(G274))=0</formula>
    </cfRule>
  </conditionalFormatting>
  <conditionalFormatting sqref="G275">
    <cfRule type="containsBlanks" dxfId="16" priority="17">
      <formula>LEN(TRIM(G275))=0</formula>
    </cfRule>
  </conditionalFormatting>
  <conditionalFormatting sqref="G307:G309 G312:G319">
    <cfRule type="containsBlanks" dxfId="15" priority="16">
      <formula>LEN(TRIM(G307))=0</formula>
    </cfRule>
  </conditionalFormatting>
  <conditionalFormatting sqref="G310">
    <cfRule type="containsBlanks" dxfId="14" priority="15">
      <formula>LEN(TRIM(G310))=0</formula>
    </cfRule>
  </conditionalFormatting>
  <conditionalFormatting sqref="G311">
    <cfRule type="containsBlanks" dxfId="13" priority="14">
      <formula>LEN(TRIM(G311))=0</formula>
    </cfRule>
  </conditionalFormatting>
  <conditionalFormatting sqref="G198">
    <cfRule type="containsBlanks" dxfId="12" priority="13">
      <formula>LEN(TRIM(G198))=0</formula>
    </cfRule>
  </conditionalFormatting>
  <conditionalFormatting sqref="G234">
    <cfRule type="containsBlanks" dxfId="11" priority="12">
      <formula>LEN(TRIM(G234))=0</formula>
    </cfRule>
  </conditionalFormatting>
  <conditionalFormatting sqref="G269">
    <cfRule type="containsBlanks" dxfId="10" priority="11">
      <formula>LEN(TRIM(G269))=0</formula>
    </cfRule>
  </conditionalFormatting>
  <conditionalFormatting sqref="G305">
    <cfRule type="containsBlanks" dxfId="9" priority="10">
      <formula>LEN(TRIM(G305))=0</formula>
    </cfRule>
  </conditionalFormatting>
  <conditionalFormatting sqref="G49">
    <cfRule type="containsBlanks" dxfId="8" priority="9">
      <formula>LEN(TRIM(G49))=0</formula>
    </cfRule>
  </conditionalFormatting>
  <conditionalFormatting sqref="G75">
    <cfRule type="containsBlanks" dxfId="7" priority="8">
      <formula>LEN(TRIM(G75))=0</formula>
    </cfRule>
  </conditionalFormatting>
  <conditionalFormatting sqref="G106">
    <cfRule type="containsBlanks" dxfId="6" priority="7">
      <formula>LEN(TRIM(G106))=0</formula>
    </cfRule>
  </conditionalFormatting>
  <conditionalFormatting sqref="G137">
    <cfRule type="containsBlanks" dxfId="5" priority="6">
      <formula>LEN(TRIM(G137))=0</formula>
    </cfRule>
  </conditionalFormatting>
  <conditionalFormatting sqref="G168">
    <cfRule type="containsBlanks" dxfId="4" priority="5">
      <formula>LEN(TRIM(G168))=0</formula>
    </cfRule>
  </conditionalFormatting>
  <conditionalFormatting sqref="G199">
    <cfRule type="containsBlanks" dxfId="3" priority="4">
      <formula>LEN(TRIM(G199))=0</formula>
    </cfRule>
  </conditionalFormatting>
  <conditionalFormatting sqref="G235">
    <cfRule type="containsBlanks" dxfId="2" priority="3">
      <formula>LEN(TRIM(G235))=0</formula>
    </cfRule>
  </conditionalFormatting>
  <conditionalFormatting sqref="G270">
    <cfRule type="containsBlanks" dxfId="1" priority="2">
      <formula>LEN(TRIM(G270))=0</formula>
    </cfRule>
  </conditionalFormatting>
  <conditionalFormatting sqref="G306">
    <cfRule type="containsBlanks" dxfId="0" priority="1">
      <formula>LEN(TRIM(G306))=0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2023-10-03T16:07:24Z</dcterms:created>
  <dcterms:modified xsi:type="dcterms:W3CDTF">2023-10-18T17:14:03Z</dcterms:modified>
</cp:coreProperties>
</file>