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A27AAE88-7C13-4B03-AEC8-DD6AC54DC7B3}" xr6:coauthVersionLast="45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3" l="1"/>
  <c r="N18" i="3" s="1"/>
  <c r="I123" i="2"/>
  <c r="H63" i="1" l="1"/>
  <c r="G13" i="2" l="1"/>
  <c r="C86" i="3" l="1"/>
  <c r="G123" i="2" l="1"/>
  <c r="G108" i="2" l="1"/>
  <c r="C87" i="3" l="1"/>
  <c r="C55" i="3"/>
  <c r="C56" i="3" s="1"/>
  <c r="H60" i="1"/>
  <c r="G94" i="2"/>
  <c r="N16" i="3" s="1"/>
  <c r="G76" i="2"/>
  <c r="C179" i="3" s="1"/>
  <c r="C180" i="3" s="1"/>
  <c r="G68" i="2"/>
  <c r="G54" i="2" l="1"/>
  <c r="C148" i="3" s="1"/>
  <c r="C149" i="3" s="1"/>
  <c r="N14" i="3" s="1"/>
  <c r="G46" i="2" l="1"/>
  <c r="C24" i="3" s="1"/>
  <c r="C25" i="3" s="1"/>
  <c r="G28" i="2" l="1"/>
  <c r="C117" i="3" s="1"/>
  <c r="C118" i="3" s="1"/>
  <c r="C181" i="3" l="1"/>
  <c r="C176" i="3"/>
  <c r="C150" i="3"/>
  <c r="C145" i="3"/>
  <c r="C119" i="3"/>
  <c r="C114" i="3"/>
  <c r="C88" i="3"/>
  <c r="C83" i="3"/>
  <c r="C52" i="3"/>
  <c r="C26" i="3"/>
  <c r="C27" i="3" s="1"/>
  <c r="C21" i="3"/>
  <c r="G19" i="2"/>
  <c r="N9" i="3" l="1"/>
  <c r="C28" i="3"/>
  <c r="N10" i="3" s="1"/>
  <c r="C151" i="3"/>
  <c r="C152" i="3" s="1"/>
  <c r="C89" i="3"/>
  <c r="C90" i="3" s="1"/>
  <c r="N12" i="3" s="1"/>
  <c r="C120" i="3"/>
  <c r="C121" i="3" s="1"/>
  <c r="N13" i="3" s="1"/>
  <c r="C57" i="3"/>
  <c r="C182" i="3"/>
  <c r="C183" i="3" s="1"/>
  <c r="N15" i="3" s="1"/>
  <c r="C58" i="3" l="1"/>
  <c r="C59" i="3" s="1"/>
  <c r="N11" i="3" s="1"/>
  <c r="L22" i="3" s="1"/>
  <c r="L23" i="3" s="1"/>
  <c r="L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<sst xmlns="http://schemas.openxmlformats.org/spreadsheetml/2006/main" count="1750" uniqueCount="481">
  <si>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</si>
  <si>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</si>
  <si>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</si>
  <si>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</si>
  <si>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</si>
  <si>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</si>
  <si>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</si>
  <si>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</si>
  <si>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</si>
  <si>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</si>
  <si>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</si>
  <si>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</si>
  <si>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</si>
  <si>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</si>
  <si>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</si>
  <si>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</si>
  <si>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0384000010823120230801000000000057340084085900781378016506000003819233GTO                       0000108231Mensualidad 06 Maestria   </t>
  </si>
  <si>
    <t>03</t>
  </si>
  <si>
    <t>84</t>
  </si>
  <si>
    <t>0000108231</t>
  </si>
  <si>
    <t>20230801</t>
  </si>
  <si>
    <t>00000000005734</t>
  </si>
  <si>
    <t>00</t>
  </si>
  <si>
    <t>0859</t>
  </si>
  <si>
    <t>0078</t>
  </si>
  <si>
    <t>137801</t>
  </si>
  <si>
    <t>6506000003819233</t>
  </si>
  <si>
    <t xml:space="preserve">GTO                       </t>
  </si>
  <si>
    <t>Mensualidad 06 Maestria</t>
  </si>
  <si>
    <t xml:space="preserve">0384000010823120230801000000000042240084085900788172316506000003819233GTO                       0000108231colegiatura Jul 2023 MG   </t>
  </si>
  <si>
    <t>00000000004224</t>
  </si>
  <si>
    <t>817231</t>
  </si>
  <si>
    <t>colegiatura Jul 2023 MG</t>
  </si>
  <si>
    <t xml:space="preserve">0384000159183720230802000000000038800084085900784470846506000003819233GTO                       0001591837MENSUALIDAD MIGUEL ANGE   </t>
  </si>
  <si>
    <t>0001591837</t>
  </si>
  <si>
    <t>20230802</t>
  </si>
  <si>
    <t>00000000003880</t>
  </si>
  <si>
    <t>447084</t>
  </si>
  <si>
    <t>MENSUALIDAD MIGUEL ANGE</t>
  </si>
  <si>
    <t xml:space="preserve">0384000000000020230802000000000042300084464400720392696506000003819233GTO                       0000000000DEPOSITO EFECTIVO         </t>
  </si>
  <si>
    <t>0000000000</t>
  </si>
  <si>
    <t>00000000004230</t>
  </si>
  <si>
    <t>4644</t>
  </si>
  <si>
    <t>0072</t>
  </si>
  <si>
    <t>039269</t>
  </si>
  <si>
    <t xml:space="preserve">DEPOSITO EFECTIVO      </t>
  </si>
  <si>
    <t xml:space="preserve">0384000000000020230804000000000038800084700300877473166506000003819233GTO                       0000000000DEPOSITO EFECTIVO         </t>
  </si>
  <si>
    <t>20230804</t>
  </si>
  <si>
    <t>7003</t>
  </si>
  <si>
    <t>0087</t>
  </si>
  <si>
    <t>747316</t>
  </si>
  <si>
    <t xml:space="preserve">0384000004082320230804000000000029171684085900787257646506000003819233GTO                       0000040823MENSUALIDAD PAGO PARCIA   </t>
  </si>
  <si>
    <t>0000040823</t>
  </si>
  <si>
    <t>00000000002917</t>
  </si>
  <si>
    <t>16</t>
  </si>
  <si>
    <t>725764</t>
  </si>
  <si>
    <t>MENSUALIDAD PAGO PARCIA</t>
  </si>
  <si>
    <t xml:space="preserve">0384000004082320230804000000000007294484085900787279666506000003819233GTO                       0000040823MENSUALIDAD PAGO PARCIA   </t>
  </si>
  <si>
    <t>00000000000729</t>
  </si>
  <si>
    <t>44</t>
  </si>
  <si>
    <t>727966</t>
  </si>
  <si>
    <t xml:space="preserve">0384000252256020230804000000000019740084085900787831746506000003819233GTO                       00025225606 PAGO 1ER SEM valuacio   </t>
  </si>
  <si>
    <t>0002522560</t>
  </si>
  <si>
    <t>00000000001974</t>
  </si>
  <si>
    <t>783174</t>
  </si>
  <si>
    <t>6 PAGO 1ER SEM valuacio</t>
  </si>
  <si>
    <t xml:space="preserve">0384000023080420230804000000000043240084085900720980926506000003819233GTO                       0000230804MCVT agosto               </t>
  </si>
  <si>
    <t>0000230804</t>
  </si>
  <si>
    <t>00000000004324</t>
  </si>
  <si>
    <t>098092</t>
  </si>
  <si>
    <t xml:space="preserve">MCVT agosto            </t>
  </si>
  <si>
    <t xml:space="preserve">0384000000000020230807000000000032000084700300877573646506000003819233GTO                       0000000000DEPOSITO EFECTIVO         </t>
  </si>
  <si>
    <t>20230807</t>
  </si>
  <si>
    <t>00000000003200</t>
  </si>
  <si>
    <t>757364</t>
  </si>
  <si>
    <t xml:space="preserve">0384000000000120230807000000000039480084051900621914596506000003819233GTO                       0000000001JORGE PEREZ GUERRERO      </t>
  </si>
  <si>
    <t>0000000001</t>
  </si>
  <si>
    <t>00000000003948</t>
  </si>
  <si>
    <t>0519</t>
  </si>
  <si>
    <t>0062</t>
  </si>
  <si>
    <t>191459</t>
  </si>
  <si>
    <t xml:space="preserve">JORGE PEREZ GUERRERO   </t>
  </si>
  <si>
    <t xml:space="preserve">0384000000000020230807000000000036860084700300877634346506000003819233GTO                       0000000000DEPOSITO EFECTIVO         </t>
  </si>
  <si>
    <t>00000000003686</t>
  </si>
  <si>
    <t>763434</t>
  </si>
  <si>
    <t xml:space="preserve">0384000050823020230807000000000057340084085900787268386506000003819233GTO                       0000508230Joel Najera mes agosto    </t>
  </si>
  <si>
    <t>0000508230</t>
  </si>
  <si>
    <t>726838</t>
  </si>
  <si>
    <t xml:space="preserve">Joel Najera mes agosto </t>
  </si>
  <si>
    <t xml:space="preserve">0384000050823020230807000000000057340084085900787274726506000003819233GTO                       0000508230Isabel mejia mes agosto   </t>
  </si>
  <si>
    <t>727472</t>
  </si>
  <si>
    <t>Isabel mejia mes agosto</t>
  </si>
  <si>
    <t xml:space="preserve">0384000060823020230807000000000054520084085900783351336506000003819233GTO                       0000608230mensualidad               </t>
  </si>
  <si>
    <t>0000608230</t>
  </si>
  <si>
    <t>00000000005452</t>
  </si>
  <si>
    <t>335133</t>
  </si>
  <si>
    <t xml:space="preserve">mensualidad            </t>
  </si>
  <si>
    <t xml:space="preserve">0384000326550220230807000000000007760084085900788934026506000003819233GTO                       0003265502MENSUALIDAD MAESTRIA IN   </t>
  </si>
  <si>
    <t>0003265502</t>
  </si>
  <si>
    <t>00000000000776</t>
  </si>
  <si>
    <t>893402</t>
  </si>
  <si>
    <t>MENSUALIDAD MAESTRIA IN</t>
  </si>
  <si>
    <t xml:space="preserve">0384000819233120230808000000000006840084085900781688426506000003819233GTO                       0008192331Luis Antonio Cuellar He   </t>
  </si>
  <si>
    <t>0008192331</t>
  </si>
  <si>
    <t>20230808</t>
  </si>
  <si>
    <t>00000000000684</t>
  </si>
  <si>
    <t>168842</t>
  </si>
  <si>
    <t>Luis Antonio Cuellar He</t>
  </si>
  <si>
    <t xml:space="preserve">0384000819233120230808000000000038760084085900781710636506000003819233GTO                       0008192331Luis Antonio Cuellar He   </t>
  </si>
  <si>
    <t>00000000003876</t>
  </si>
  <si>
    <t>171063</t>
  </si>
  <si>
    <t xml:space="preserve">0384000000000020230808000000000057340084056100020510716506000003819233GTO                       0000000000DEPOSITO EFECTIVO         </t>
  </si>
  <si>
    <t>0561</t>
  </si>
  <si>
    <t>0002</t>
  </si>
  <si>
    <t>051071</t>
  </si>
  <si>
    <t xml:space="preserve">0384000023080820230808000000000042240084085900784604866506000003819233GTO                       0000230808Colegiatura maestria Ju   </t>
  </si>
  <si>
    <t>0000230808</t>
  </si>
  <si>
    <t>460486</t>
  </si>
  <si>
    <t>Colegiatura maestria Ju</t>
  </si>
  <si>
    <t xml:space="preserve">0384000057029020230809000000000019000084085900727619316506000003819233GTO                       0000570290Pago maestria Jose Luis   </t>
  </si>
  <si>
    <t>0000570290</t>
  </si>
  <si>
    <t>20230809</t>
  </si>
  <si>
    <t>00000000001900</t>
  </si>
  <si>
    <t>761931</t>
  </si>
  <si>
    <t>Pago maestria Jose Luis</t>
  </si>
  <si>
    <t xml:space="preserve">0384000057087320230809000000000019000084085900727624746506000003819233GTO                       0000570873Pago maestria Jose Luis   </t>
  </si>
  <si>
    <t>0000570873</t>
  </si>
  <si>
    <t>762474</t>
  </si>
  <si>
    <t xml:space="preserve">0384000090823020230809000000000038800084085900728182136506000003819233GTO                       0000908230Pago de Francisco Javie   </t>
  </si>
  <si>
    <t>0000908230</t>
  </si>
  <si>
    <t>818213</t>
  </si>
  <si>
    <t>Pago de Francisco Javie</t>
  </si>
  <si>
    <t xml:space="preserve">0384000023081120230811000000000038800084085900784730806506000003819233GTO                       0000230811Colegiatura maestria Ag   </t>
  </si>
  <si>
    <t>0000230811</t>
  </si>
  <si>
    <t>20230811</t>
  </si>
  <si>
    <t>473080</t>
  </si>
  <si>
    <t>Colegiatura maestria Ag</t>
  </si>
  <si>
    <t xml:space="preserve">0384000000000020230811000000000032000084011300720309286506000003819233GTO                       0000000000DANIELA ORNELAS CABRERA   </t>
  </si>
  <si>
    <t>0113</t>
  </si>
  <si>
    <t>030928</t>
  </si>
  <si>
    <t>DANIELA ORNELAS CABRERA</t>
  </si>
  <si>
    <t xml:space="preserve">0384000000000020230811000000000010000084700300878528896506000003819233GTO                       0000000000DEPOSITO EFECTIVO         </t>
  </si>
  <si>
    <t>00000000001000</t>
  </si>
  <si>
    <t>852889</t>
  </si>
  <si>
    <t xml:space="preserve">0384000014082320230814000000000045600084085900787990176506000003819233GTO                       0000140823DEPOSITO JULIO 2023       </t>
  </si>
  <si>
    <t>0000140823</t>
  </si>
  <si>
    <t>20230814</t>
  </si>
  <si>
    <t>00000000004560</t>
  </si>
  <si>
    <t>799017</t>
  </si>
  <si>
    <t xml:space="preserve">DEPOSITO JULIO 2023    </t>
  </si>
  <si>
    <t xml:space="preserve">0384000014082320230814000000000042000084085900788072956506000003819233GTO                       0000140823DEPOSITO AGOSTO 2023      </t>
  </si>
  <si>
    <t>00000000004200</t>
  </si>
  <si>
    <t>807295</t>
  </si>
  <si>
    <t xml:space="preserve">DEPOSITO AGOSTO 2023   </t>
  </si>
  <si>
    <t xml:space="preserve">0384000000650620230815000000000038800084700300879142616506000003819233GTO                       0000006506DEPOSITO DE               </t>
  </si>
  <si>
    <t>0000006506</t>
  </si>
  <si>
    <t>20230815</t>
  </si>
  <si>
    <t>914261</t>
  </si>
  <si>
    <t xml:space="preserve">DEPOSITO DE            </t>
  </si>
  <si>
    <t xml:space="preserve">0384000150823020230815000000000061000084085900724431206506000003819233GTO                       0001508230maestra                   </t>
  </si>
  <si>
    <t>0001508230</t>
  </si>
  <si>
    <t>00000000006100</t>
  </si>
  <si>
    <t>443120</t>
  </si>
  <si>
    <t xml:space="preserve">maestra                </t>
  </si>
  <si>
    <t xml:space="preserve">0384000023081520230815000000000038800084085900724843646506000003819233GTO                       0000230815Maestria agosto           </t>
  </si>
  <si>
    <t>0000230815</t>
  </si>
  <si>
    <t>484364</t>
  </si>
  <si>
    <t xml:space="preserve">Maestria agosto        </t>
  </si>
  <si>
    <t xml:space="preserve">0384000000000020230817000000000080000084092800040407066506000003819233GTO                       0000000000DEPOSITO EFECTIVO         </t>
  </si>
  <si>
    <t>20230817</t>
  </si>
  <si>
    <t>00000000008000</t>
  </si>
  <si>
    <t>0928</t>
  </si>
  <si>
    <t>0004</t>
  </si>
  <si>
    <t>040706</t>
  </si>
  <si>
    <t xml:space="preserve">0384000023081720230817000000000059500084085900729292106506000003819233GTO                       0000230817Agosto                    </t>
  </si>
  <si>
    <t>0000230817</t>
  </si>
  <si>
    <t>00000000005950</t>
  </si>
  <si>
    <t>929210</t>
  </si>
  <si>
    <t xml:space="preserve">Agosto                 </t>
  </si>
  <si>
    <t xml:space="preserve">0384000180823020230818000000000068200084085900784539576506000003819233GTO                       0001808230EASP                      </t>
  </si>
  <si>
    <t>0001808230</t>
  </si>
  <si>
    <t>20230818</t>
  </si>
  <si>
    <t>00000000006820</t>
  </si>
  <si>
    <t>453957</t>
  </si>
  <si>
    <t xml:space="preserve">EASP                   </t>
  </si>
  <si>
    <t xml:space="preserve">0384000180823020230818000000000058000084085900784554826506000003819233GTO                       0001808230EASP                      </t>
  </si>
  <si>
    <t>00000000005800</t>
  </si>
  <si>
    <t>455482</t>
  </si>
  <si>
    <t xml:space="preserve">0384000000000020230821000000000032000084700300871011496506000003819233GTO                       0000000000DEPOSITO EFECTIVO         </t>
  </si>
  <si>
    <t>20230821</t>
  </si>
  <si>
    <t>101149</t>
  </si>
  <si>
    <t xml:space="preserve">0384000210823120230821000000000040300084085900787000646506000003819233GTO                       0002108231MPG colegiatura agosto    </t>
  </si>
  <si>
    <t>0002108231</t>
  </si>
  <si>
    <t>00000000004030</t>
  </si>
  <si>
    <t>700064</t>
  </si>
  <si>
    <t xml:space="preserve">MPG colegiatura agosto </t>
  </si>
  <si>
    <t xml:space="preserve">0384000023082220230822000000000032000084085900783399006506000003819233GTO                       0000230822Inscripcion Maestria Em   </t>
  </si>
  <si>
    <t>0000230822</t>
  </si>
  <si>
    <t>20230822</t>
  </si>
  <si>
    <t>339900</t>
  </si>
  <si>
    <t>Inscripcion Maestria Em</t>
  </si>
  <si>
    <t xml:space="preserve">0384000000000020230824000000000086500084437600010617136506000003819233GTO                       0000000000DEPOSITO DE               </t>
  </si>
  <si>
    <t>20230824</t>
  </si>
  <si>
    <t>00000000008650</t>
  </si>
  <si>
    <t>4376</t>
  </si>
  <si>
    <t>0001</t>
  </si>
  <si>
    <t>061713</t>
  </si>
  <si>
    <t xml:space="preserve">0384000025082320230825000000000109398084085900784327456506000003819233GTO                       0000250823PAGO MENSUALIDADES SEPT   </t>
  </si>
  <si>
    <t>0000250823</t>
  </si>
  <si>
    <t>20230825</t>
  </si>
  <si>
    <t>00000000010939</t>
  </si>
  <si>
    <t>80</t>
  </si>
  <si>
    <t>432745</t>
  </si>
  <si>
    <t>PAGO MENSUALIDADES SEPT</t>
  </si>
  <si>
    <t xml:space="preserve">0384000819233120230825000000000032000084085900786098026506000003819233GTO                       0008192331Inscripcion Maestria Er   </t>
  </si>
  <si>
    <t>609802</t>
  </si>
  <si>
    <t>Inscripcion Maestria Er</t>
  </si>
  <si>
    <t xml:space="preserve">0384000023082820230828000000000010000084085900788733186506000003819233GTO                       0000230828Certificado Armando       </t>
  </si>
  <si>
    <t>0000230828</t>
  </si>
  <si>
    <t>20230828</t>
  </si>
  <si>
    <t>873318</t>
  </si>
  <si>
    <t xml:space="preserve">Certificado Armando    </t>
  </si>
  <si>
    <t xml:space="preserve">0384000023082820230828000000000086500084085900788762516506000003819233GTO                       0000230828Titulo Armando            </t>
  </si>
  <si>
    <t>876251</t>
  </si>
  <si>
    <t xml:space="preserve">Titulo Armando         </t>
  </si>
  <si>
    <t xml:space="preserve">0384000000000020230828000000000010000084477100030908956506000003819233GTO                       0000000000CERTIFICADO               </t>
  </si>
  <si>
    <t>4771</t>
  </si>
  <si>
    <t>0003</t>
  </si>
  <si>
    <t>090895</t>
  </si>
  <si>
    <t xml:space="preserve">CERTIFICADO            </t>
  </si>
  <si>
    <t xml:space="preserve">0384000023082820230828000000000000010084085900780499616506000003819233GTO                       0000230828Prueba                    </t>
  </si>
  <si>
    <t>00000000000001</t>
  </si>
  <si>
    <t>049961</t>
  </si>
  <si>
    <t xml:space="preserve">Prueba                 </t>
  </si>
  <si>
    <t xml:space="preserve">0384000023082920230829000000000086500084085900781753526506000003819233GTO                       0000230829Titulo I C Melissa Hdez   </t>
  </si>
  <si>
    <t>0000230829</t>
  </si>
  <si>
    <t>20230829</t>
  </si>
  <si>
    <t>175352</t>
  </si>
  <si>
    <t>Titulo I C Melissa Hdez</t>
  </si>
  <si>
    <t xml:space="preserve">0384000023082920230829000000000010000084085900781779996506000003819233GTO                       0000230829Certificado I C Melissa   </t>
  </si>
  <si>
    <t>177999</t>
  </si>
  <si>
    <t>Certificado I C Melissa</t>
  </si>
  <si>
    <t xml:space="preserve">0384000000000020230829000000000032000084449500020509256506000003819233GTO                       0000000000DEPOSITO EFECTIVO         </t>
  </si>
  <si>
    <t>4495</t>
  </si>
  <si>
    <t>050925</t>
  </si>
  <si>
    <t xml:space="preserve">0384000000000020230829000000000010000084029000020377776506000003819233GTO                       0000000000CEDE GUANAJUATO           </t>
  </si>
  <si>
    <t>0290</t>
  </si>
  <si>
    <t>037777</t>
  </si>
  <si>
    <t xml:space="preserve">CEDE GUANAJUATO        </t>
  </si>
  <si>
    <t xml:space="preserve">0384000000000020230829000000000086500084029000020377926506000003819233GTO                       0000000000CEDE GUANAJUATO           </t>
  </si>
  <si>
    <t>037792</t>
  </si>
  <si>
    <t xml:space="preserve">0384000023083020230830000000000010000084085900780384976506000003819233GTO                       0000230830Certificado MAC campus    </t>
  </si>
  <si>
    <t>0000230830</t>
  </si>
  <si>
    <t>20230830</t>
  </si>
  <si>
    <t>038497</t>
  </si>
  <si>
    <t xml:space="preserve">Certificado MAC campus </t>
  </si>
  <si>
    <t xml:space="preserve">0384000023083020230830000000000086500084085900780386226506000003819233GTO                       0000230830Titulacion MAC Campus G   </t>
  </si>
  <si>
    <t>038622</t>
  </si>
  <si>
    <t>Titulacion MAC Campus G</t>
  </si>
  <si>
    <t xml:space="preserve">0384000300823120230830000000000060160084085900781222216506000003819233GTO                       0003008231Mensualidad 07 Maestria   </t>
  </si>
  <si>
    <t>0003008231</t>
  </si>
  <si>
    <t>00000000006016</t>
  </si>
  <si>
    <t>122221</t>
  </si>
  <si>
    <t>Mensualidad 07 Maestria</t>
  </si>
  <si>
    <t xml:space="preserve">0384000000000020230830000000000086500084449500010512326506000003819233GTO                       0000000000DEPOSITO EFECTIVO         </t>
  </si>
  <si>
    <t>051232</t>
  </si>
  <si>
    <t xml:space="preserve">0384000023083120230831000000000032000084085900786189756506000003819233GTO                       0000230831Inscripcion Maestria Ge   </t>
  </si>
  <si>
    <t>0000230831</t>
  </si>
  <si>
    <t>20230831</t>
  </si>
  <si>
    <t>618975</t>
  </si>
  <si>
    <t>Inscripcion Maestria Ge</t>
  </si>
  <si>
    <t xml:space="preserve">0384000310823020230831000000000010000084085900787123106506000003819233GTO                       0003108230certificado               </t>
  </si>
  <si>
    <t>0003108230</t>
  </si>
  <si>
    <t>712310</t>
  </si>
  <si>
    <t xml:space="preserve">certificado            </t>
  </si>
  <si>
    <t xml:space="preserve">0384000310823020230831000000000086500084085900787159416506000003819233GTO                       0003108230ttulo                     </t>
  </si>
  <si>
    <t>715941</t>
  </si>
  <si>
    <t xml:space="preserve">ttulo                  </t>
  </si>
  <si>
    <t xml:space="preserve">0384000031082320230831000000000032000084085900787382686506000003819233GTO                       0000310823INSCRIPCION               </t>
  </si>
  <si>
    <t>0000310823</t>
  </si>
  <si>
    <t>738268</t>
  </si>
  <si>
    <t xml:space="preserve">INSCRIPCION            </t>
  </si>
  <si>
    <t>MAESTRIA</t>
  </si>
  <si>
    <t>NOMBRE</t>
  </si>
  <si>
    <t>MENSUALIDAD</t>
  </si>
  <si>
    <t>MAC-16</t>
  </si>
  <si>
    <t>CERTIFICADO</t>
  </si>
  <si>
    <t>INSCRIPCION</t>
  </si>
  <si>
    <t>EDGAR HUMBERTO PALACIOS YEBRA</t>
  </si>
  <si>
    <t>TITULO</t>
  </si>
  <si>
    <t>MELISSA HERNANDEZ VAZQUEZ</t>
  </si>
  <si>
    <t>MA. DEL ROCIO SANCHEZ SALAZAR</t>
  </si>
  <si>
    <t>NORMA VIRIDIANA MACIAS MAGALLANES</t>
  </si>
  <si>
    <t>MGP-9</t>
  </si>
  <si>
    <t>AGOSTO</t>
  </si>
  <si>
    <t>SERAFIN MEDINA ARREGUIN</t>
  </si>
  <si>
    <t>JULIO</t>
  </si>
  <si>
    <t>CESAR CHARLES LOPEZ</t>
  </si>
  <si>
    <t>ALEJANDRO JOSE DE LA LUZ ROMO VILLALPANDO</t>
  </si>
  <si>
    <t>CARLOS ALBERTO ORTIZ DIERDORF</t>
  </si>
  <si>
    <t>SETIEMBRE, OCTUBRE Y NOVIEMBRE</t>
  </si>
  <si>
    <t>MVIBN-7</t>
  </si>
  <si>
    <t>MATERIA</t>
  </si>
  <si>
    <t>ARMANDO GARCIA MARTINEZ</t>
  </si>
  <si>
    <t>YOLANDA SANCHEZ ROMO</t>
  </si>
  <si>
    <t>EDUARDO FLORES MENDOZA</t>
  </si>
  <si>
    <t>MVIBN-8</t>
  </si>
  <si>
    <t>JOSE GUSTAVO RAMIREZ ALMAGUER</t>
  </si>
  <si>
    <t>ANDREA ALDACO PAREDES</t>
  </si>
  <si>
    <t>JORGE ALBERTO PEREZ ARELLANO</t>
  </si>
  <si>
    <t>GERARDO GAMA CERVANTES</t>
  </si>
  <si>
    <t>MCVT-5</t>
  </si>
  <si>
    <t>MCVT-6</t>
  </si>
  <si>
    <t>ERIKA DUEÑEZ SILVESTRE</t>
  </si>
  <si>
    <t>MIGUEL ANGEL CARDONA MENDEZ</t>
  </si>
  <si>
    <t>ALEJANDRA KARINA NARVAEZ VALERIO</t>
  </si>
  <si>
    <t>FRANCISCO JAVIER IBARRA ALDANA</t>
  </si>
  <si>
    <t>RODOLFO RAMIREZ FRANCO</t>
  </si>
  <si>
    <t>CLAUDIA VERONICA MARTINEZ MONJARAZ</t>
  </si>
  <si>
    <t>JOSE LUIS HERNANDEZ GARCIA</t>
  </si>
  <si>
    <t>MARIO OLVERA ARELLANO</t>
  </si>
  <si>
    <t>ERICK ARTURO SANCHEZ PEREZ</t>
  </si>
  <si>
    <t>MAC-17</t>
  </si>
  <si>
    <t>RUSSELL FLORENCIO CALLI FERNANDEZ</t>
  </si>
  <si>
    <t>JOEL RAYMUNDO NAJERA GUZMAN</t>
  </si>
  <si>
    <t>ISABEL ALEJANDRA MEJIA WITRAGO</t>
  </si>
  <si>
    <t>SEPTIEMBRE</t>
  </si>
  <si>
    <t>LUIS ANTONIO CUELLAR HERNANDEZ</t>
  </si>
  <si>
    <t>MGP-10</t>
  </si>
  <si>
    <t>JUAN DANIEL HIDALGO SILVA</t>
  </si>
  <si>
    <t>MAC NUEVA</t>
  </si>
  <si>
    <t>JOSE EDUARDO FELIPE DEL ANGEL</t>
  </si>
  <si>
    <t>MCVT NUEVA</t>
  </si>
  <si>
    <t>DANIEL EFREN VERA ARRIAGA</t>
  </si>
  <si>
    <t>ERICK JESUS RIVAS ESPINOSA</t>
  </si>
  <si>
    <t>MGP NUEVA</t>
  </si>
  <si>
    <t>BERENICE GUTIERREZ DURAN</t>
  </si>
  <si>
    <t>LUIS FERNANDO GARCIA ESPITIA</t>
  </si>
  <si>
    <t>MVIBN NUEVA</t>
  </si>
  <si>
    <t>EMMANUEL RIOS JIMENEZ</t>
  </si>
  <si>
    <t>KEVIN ALBERTO ALBOR RODRIGUEZ</t>
  </si>
  <si>
    <t>PABLO BARRERA SOTO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</si>
  <si>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</si>
  <si>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</si>
  <si>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</si>
  <si>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</si>
  <si>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</si>
  <si>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</si>
  <si>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</si>
  <si>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</si>
  <si>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</si>
  <si>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</si>
  <si>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</si>
  <si>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</si>
  <si>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MVIB-7</t>
  </si>
  <si>
    <t>MVIB-8</t>
  </si>
  <si>
    <t xml:space="preserve">MCVT-5 </t>
  </si>
  <si>
    <t xml:space="preserve">SEMESTRE </t>
  </si>
  <si>
    <t xml:space="preserve">MGP-9 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</si>
  <si>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</si>
  <si>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</si>
  <si>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</si>
  <si>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</si>
  <si>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</si>
  <si>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</si>
  <si>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</si>
  <si>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</si>
  <si>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</si>
  <si>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</si>
  <si>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VINCULADO</t>
  </si>
  <si>
    <t xml:space="preserve"> 02/15</t>
  </si>
  <si>
    <t>PROGRAMA</t>
  </si>
  <si>
    <t>ASIGNATURA</t>
  </si>
  <si>
    <t>MONTO</t>
  </si>
  <si>
    <t xml:space="preserve"> 03/15</t>
  </si>
  <si>
    <t xml:space="preserve"> 04/05</t>
  </si>
  <si>
    <t xml:space="preserve">MVIIBN-7 </t>
  </si>
  <si>
    <t xml:space="preserve"> 05/15</t>
  </si>
  <si>
    <t>2do</t>
  </si>
  <si>
    <t xml:space="preserve"> 06/15</t>
  </si>
  <si>
    <t xml:space="preserve"> 07/15</t>
  </si>
  <si>
    <t xml:space="preserve">MAC-17 </t>
  </si>
  <si>
    <t xml:space="preserve"> 08/15</t>
  </si>
  <si>
    <t>21 OCTUBRE- 12 NOVIEMBRE</t>
  </si>
  <si>
    <t xml:space="preserve"> 09/15</t>
  </si>
  <si>
    <t xml:space="preserve"> 10/15</t>
  </si>
  <si>
    <t>13 ENERO- 04 FEBRERO</t>
  </si>
  <si>
    <t>3ro</t>
  </si>
  <si>
    <t xml:space="preserve"> 11/15</t>
  </si>
  <si>
    <t>10 FEBRERO- 04 MARZO</t>
  </si>
  <si>
    <t xml:space="preserve"> 12/15</t>
  </si>
  <si>
    <t>10 MARZO- 01 ABRIL</t>
  </si>
  <si>
    <t>TITULACION</t>
  </si>
  <si>
    <t xml:space="preserve"> 13/15</t>
  </si>
  <si>
    <t xml:space="preserve">21 ABRIL -13 MAYO </t>
  </si>
  <si>
    <t xml:space="preserve">TOTAL A PAGAR </t>
  </si>
  <si>
    <t xml:space="preserve"> 14/15</t>
  </si>
  <si>
    <t xml:space="preserve">19 MAYO -10 JUNIO </t>
  </si>
  <si>
    <t>EN CONCILIACIÓN</t>
  </si>
  <si>
    <t xml:space="preserve"> 15/15</t>
  </si>
  <si>
    <t xml:space="preserve">FACTURA </t>
  </si>
  <si>
    <t>SUB</t>
  </si>
  <si>
    <t xml:space="preserve">IVA 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</si>
  <si>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</si>
  <si>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</si>
  <si>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</si>
  <si>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</si>
  <si>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</si>
  <si>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>18 NOVIEMBRE- 10 DICIEMBRE</t>
  </si>
  <si>
    <t>ANALISIS MCVT-5 OCTUBRE 2022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</si>
  <si>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</si>
  <si>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</si>
  <si>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</si>
  <si>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</si>
  <si>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</si>
  <si>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</si>
  <si>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</si>
  <si>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 xml:space="preserve">Diseño y Construcción de diseños asfaltico </t>
  </si>
  <si>
    <t>Normatividad y calidad en vías terrestres</t>
  </si>
  <si>
    <t>geotecnia ii</t>
  </si>
  <si>
    <t xml:space="preserve">16 JUNIO -08 JULIO </t>
  </si>
  <si>
    <t xml:space="preserve">14 JULIO- 05 AGOSTO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</si>
  <si>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</si>
  <si>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</si>
  <si>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</si>
  <si>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</si>
  <si>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</si>
  <si>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</si>
  <si>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</si>
  <si>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</si>
  <si>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 xml:space="preserve">Programacion en paquete informatico en hojas de calculo </t>
  </si>
  <si>
    <t xml:space="preserve">Gestion de proyectos para eliminar desperdicios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</si>
  <si>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</si>
  <si>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</si>
  <si>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</si>
  <si>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</si>
  <si>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</si>
  <si>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</si>
  <si>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</si>
  <si>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</si>
  <si>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</si>
  <si>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</si>
  <si>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</si>
  <si>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</si>
  <si>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</si>
  <si>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</si>
  <si>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</si>
  <si>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</si>
  <si>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</si>
  <si>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</si>
  <si>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</si>
  <si>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</si>
  <si>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SERVICIOS ITC </t>
  </si>
  <si>
    <t>TOTAL</t>
  </si>
  <si>
    <t xml:space="preserve">TITULACION </t>
  </si>
  <si>
    <t xml:space="preserve">CERTIFICADO </t>
  </si>
  <si>
    <t xml:space="preserve">MAESTRIA </t>
  </si>
  <si>
    <t xml:space="preserve">TRAMITE </t>
  </si>
  <si>
    <t xml:space="preserve">MATERIA </t>
  </si>
  <si>
    <t xml:space="preserve">MAESTRIAS NUEVAS </t>
  </si>
  <si>
    <t xml:space="preserve">INSCRIPCION </t>
  </si>
  <si>
    <t>DANIEL ORNELAS CABRERA</t>
  </si>
  <si>
    <t xml:space="preserve">INSCRIPCIONES </t>
  </si>
  <si>
    <t xml:space="preserve">RESUMEN DE MAESTRIAS </t>
  </si>
  <si>
    <t xml:space="preserve">GRISELDA MARIA LUISA MARQUEZ GARCIA </t>
  </si>
  <si>
    <t xml:space="preserve">LUIS FERNANDO TORRES RODRIGUEZ </t>
  </si>
  <si>
    <t xml:space="preserve">Diseño y construccion de pavimentos de concreto hidraulIco </t>
  </si>
  <si>
    <t xml:space="preserve">18 AGOSTO-09 SEPTIEMBRE </t>
  </si>
  <si>
    <t>ANALISIS  MGP-9 MARZO 2023</t>
  </si>
  <si>
    <t xml:space="preserve">Analisis de puentes y  tuneles </t>
  </si>
  <si>
    <t xml:space="preserve">Modelado de informacion </t>
  </si>
  <si>
    <t xml:space="preserve">Modelos financieros en gerencia de proyectos </t>
  </si>
  <si>
    <t xml:space="preserve">Planeacion patrimonial </t>
  </si>
  <si>
    <t xml:space="preserve">Planeacion y programacion </t>
  </si>
  <si>
    <t xml:space="preserve">Valuacion de inmuebles urbanos </t>
  </si>
  <si>
    <t xml:space="preserve">Normatividad y calidad de vias terrestres </t>
  </si>
  <si>
    <t>Planeacion de la infraestructura de vias terrestres</t>
  </si>
  <si>
    <t xml:space="preserve">Aplicaciones informaticas plataformas de información </t>
  </si>
  <si>
    <t>13 DE SEPTIEMBRE DE 2023.</t>
  </si>
  <si>
    <t xml:space="preserve">% DELEGACIÓN GTO </t>
  </si>
  <si>
    <t>53%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</si>
</sst>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b/>
      <sz val="14"/>
      <color rgb="FFFF0000"/>
      <name val="Calibri"/>
      <family val="2"/>
      <scheme val="minor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9" fillId="0" borderId="0"/>
    <xf numFmtId="44" fontId="2" fillId="0" borderId="0" applyFont="0" applyFill="0" applyBorder="0" applyAlignment="0" applyProtection="0"/>
  </cellStyleXfs>
  <cellXfs count="13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49" fontId="0" fillId="5" borderId="4" xfId="0" applyNumberFormat="1" applyFill="1" applyBorder="1" applyAlignment="1">
      <alignment horizontal="left"/>
    </xf>
    <xf numFmtId="43" fontId="6" fillId="0" borderId="0" xfId="1" applyFont="1"/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43" fontId="0" fillId="6" borderId="0" xfId="1" applyFont="1" applyFill="1" applyBorder="1"/>
    <xf numFmtId="43" fontId="0" fillId="6" borderId="0" xfId="1" applyFont="1" applyFill="1"/>
    <xf numFmtId="0" fontId="0" fillId="0" borderId="0" xfId="0" applyFill="1"/>
    <xf numFmtId="0" fontId="9" fillId="0" borderId="0" xfId="2" applyAlignment="1">
      <alignment horizontal="center"/>
    </xf>
    <xf numFmtId="0" fontId="9" fillId="0" borderId="0" xfId="2"/>
    <xf numFmtId="0" fontId="8" fillId="0" borderId="0" xfId="2" applyFont="1"/>
    <xf numFmtId="0" fontId="2" fillId="0" borderId="0" xfId="3"/>
    <xf numFmtId="0" fontId="8" fillId="0" borderId="0" xfId="2" applyFont="1" applyAlignment="1">
      <alignment horizontal="right"/>
    </xf>
    <xf numFmtId="14" fontId="8" fillId="0" borderId="0" xfId="2" applyNumberFormat="1" applyFont="1"/>
    <xf numFmtId="0" fontId="10" fillId="0" borderId="0" xfId="2" applyFont="1"/>
    <xf numFmtId="0" fontId="8" fillId="6" borderId="1" xfId="2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wrapText="1"/>
    </xf>
    <xf numFmtId="17" fontId="8" fillId="6" borderId="5" xfId="2" applyNumberFormat="1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/>
    </xf>
    <xf numFmtId="0" fontId="9" fillId="0" borderId="3" xfId="2" applyBorder="1" applyAlignment="1">
      <alignment horizontal="center"/>
    </xf>
    <xf numFmtId="0" fontId="9" fillId="0" borderId="3" xfId="2" applyBorder="1"/>
    <xf numFmtId="0" fontId="0" fillId="0" borderId="3" xfId="2" applyFont="1" applyBorder="1"/>
    <xf numFmtId="44" fontId="2" fillId="0" borderId="0" xfId="3" applyNumberFormat="1"/>
    <xf numFmtId="44" fontId="12" fillId="0" borderId="0" xfId="2" applyNumberFormat="1" applyFont="1"/>
    <xf numFmtId="44" fontId="9" fillId="0" borderId="0" xfId="2" applyNumberFormat="1"/>
    <xf numFmtId="0" fontId="6" fillId="0" borderId="0" xfId="2" applyFont="1" applyAlignment="1">
      <alignment horizontal="right"/>
    </xf>
    <xf numFmtId="43" fontId="0" fillId="0" borderId="3" xfId="4" applyFont="1" applyBorder="1"/>
    <xf numFmtId="49" fontId="9" fillId="0" borderId="0" xfId="2" applyNumberFormat="1"/>
    <xf numFmtId="44" fontId="12" fillId="7" borderId="0" xfId="2" applyNumberFormat="1" applyFont="1" applyFill="1"/>
    <xf numFmtId="0" fontId="9" fillId="0" borderId="0" xfId="5"/>
    <xf numFmtId="43" fontId="0" fillId="0" borderId="0" xfId="4" applyFont="1" applyBorder="1"/>
    <xf numFmtId="0" fontId="2" fillId="0" borderId="0" xfId="3" applyAlignment="1">
      <alignment horizontal="center"/>
    </xf>
    <xf numFmtId="0" fontId="9" fillId="8" borderId="3" xfId="2" applyFill="1" applyBorder="1"/>
    <xf numFmtId="0" fontId="0" fillId="0" borderId="0" xfId="2" applyFont="1"/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9" fillId="0" borderId="7" xfId="2" applyBorder="1"/>
    <xf numFmtId="0" fontId="9" fillId="0" borderId="2" xfId="2" applyBorder="1"/>
    <xf numFmtId="0" fontId="8" fillId="0" borderId="0" xfId="3" applyFont="1" applyAlignment="1">
      <alignment horizontal="right"/>
    </xf>
    <xf numFmtId="0" fontId="2" fillId="0" borderId="0" xfId="6"/>
    <xf numFmtId="0" fontId="2" fillId="0" borderId="0" xfId="7"/>
    <xf numFmtId="0" fontId="14" fillId="6" borderId="13" xfId="6" applyFont="1" applyFill="1" applyBorder="1" applyAlignment="1">
      <alignment horizontal="center"/>
    </xf>
    <xf numFmtId="4" fontId="8" fillId="0" borderId="14" xfId="8" applyNumberFormat="1" applyFont="1" applyBorder="1" applyAlignment="1">
      <alignment horizontal="center"/>
    </xf>
    <xf numFmtId="0" fontId="8" fillId="0" borderId="15" xfId="6" applyFont="1" applyBorder="1" applyAlignment="1">
      <alignment horizontal="center"/>
    </xf>
    <xf numFmtId="16" fontId="2" fillId="0" borderId="16" xfId="6" applyNumberFormat="1" applyBorder="1" applyAlignment="1">
      <alignment horizontal="center"/>
    </xf>
    <xf numFmtId="0" fontId="14" fillId="6" borderId="0" xfId="6" applyFont="1" applyFill="1"/>
    <xf numFmtId="16" fontId="2" fillId="0" borderId="20" xfId="6" applyNumberFormat="1" applyBorder="1" applyAlignment="1">
      <alignment horizontal="center"/>
    </xf>
    <xf numFmtId="0" fontId="6" fillId="0" borderId="21" xfId="8" applyFont="1" applyBorder="1"/>
    <xf numFmtId="0" fontId="2" fillId="0" borderId="14" xfId="7" applyBorder="1" applyAlignment="1">
      <alignment horizontal="center"/>
    </xf>
    <xf numFmtId="0" fontId="2" fillId="0" borderId="12" xfId="7" applyBorder="1"/>
    <xf numFmtId="0" fontId="2" fillId="0" borderId="1" xfId="7" applyBorder="1" applyAlignment="1">
      <alignment horizontal="center"/>
    </xf>
    <xf numFmtId="8" fontId="2" fillId="0" borderId="6" xfId="7" applyNumberFormat="1" applyBorder="1"/>
    <xf numFmtId="0" fontId="2" fillId="0" borderId="4" xfId="7" applyBorder="1"/>
    <xf numFmtId="0" fontId="2" fillId="0" borderId="4" xfId="7" applyBorder="1" applyAlignment="1">
      <alignment horizontal="center"/>
    </xf>
    <xf numFmtId="44" fontId="2" fillId="0" borderId="22" xfId="7" applyNumberFormat="1" applyBorder="1"/>
    <xf numFmtId="16" fontId="2" fillId="0" borderId="23" xfId="6" applyNumberFormat="1" applyBorder="1" applyAlignment="1">
      <alignment horizontal="center"/>
    </xf>
    <xf numFmtId="44" fontId="2" fillId="0" borderId="22" xfId="7" quotePrefix="1" applyNumberFormat="1" applyBorder="1"/>
    <xf numFmtId="44" fontId="2" fillId="0" borderId="0" xfId="6" applyNumberFormat="1"/>
    <xf numFmtId="0" fontId="8" fillId="0" borderId="18" xfId="6" applyFont="1" applyBorder="1" applyAlignment="1">
      <alignment horizontal="center"/>
    </xf>
    <xf numFmtId="0" fontId="2" fillId="0" borderId="19" xfId="7" applyBorder="1"/>
    <xf numFmtId="0" fontId="2" fillId="0" borderId="19" xfId="7" applyBorder="1" applyAlignment="1">
      <alignment horizontal="center"/>
    </xf>
    <xf numFmtId="44" fontId="2" fillId="0" borderId="24" xfId="7" applyNumberFormat="1" applyBorder="1"/>
    <xf numFmtId="0" fontId="15" fillId="0" borderId="0" xfId="5" applyFont="1" applyAlignment="1">
      <alignment horizontal="center"/>
    </xf>
    <xf numFmtId="0" fontId="2" fillId="0" borderId="1" xfId="7" applyBorder="1"/>
    <xf numFmtId="44" fontId="2" fillId="0" borderId="1" xfId="7" quotePrefix="1" applyNumberFormat="1" applyBorder="1"/>
    <xf numFmtId="44" fontId="2" fillId="0" borderId="0" xfId="7" applyNumberFormat="1"/>
    <xf numFmtId="44" fontId="2" fillId="0" borderId="25" xfId="7" applyNumberFormat="1" applyBorder="1"/>
    <xf numFmtId="0" fontId="2" fillId="0" borderId="19" xfId="7" applyBorder="1" applyAlignment="1">
      <alignment horizontal="left"/>
    </xf>
    <xf numFmtId="44" fontId="2" fillId="0" borderId="19" xfId="7" applyNumberFormat="1" applyBorder="1" applyAlignment="1">
      <alignment horizontal="center"/>
    </xf>
    <xf numFmtId="0" fontId="2" fillId="0" borderId="4" xfId="7" applyBorder="1" applyAlignment="1">
      <alignment wrapText="1"/>
    </xf>
    <xf numFmtId="0" fontId="8" fillId="0" borderId="19" xfId="7" applyFont="1" applyBorder="1"/>
    <xf numFmtId="8" fontId="17" fillId="6" borderId="19" xfId="7" applyNumberFormat="1" applyFont="1" applyFill="1" applyBorder="1"/>
    <xf numFmtId="0" fontId="18" fillId="0" borderId="0" xfId="7" applyFont="1" applyAlignment="1">
      <alignment horizontal="center"/>
    </xf>
    <xf numFmtId="44" fontId="18" fillId="0" borderId="0" xfId="6" applyNumberFormat="1" applyFont="1"/>
    <xf numFmtId="0" fontId="2" fillId="11" borderId="28" xfId="7" applyFill="1" applyBorder="1"/>
    <xf numFmtId="44" fontId="2" fillId="0" borderId="29" xfId="7" applyNumberFormat="1" applyBorder="1"/>
    <xf numFmtId="17" fontId="2" fillId="0" borderId="0" xfId="7" applyNumberFormat="1"/>
    <xf numFmtId="44" fontId="0" fillId="0" borderId="0" xfId="9" applyFont="1"/>
    <xf numFmtId="0" fontId="18" fillId="11" borderId="9" xfId="6" applyFont="1" applyFill="1" applyBorder="1"/>
    <xf numFmtId="44" fontId="2" fillId="0" borderId="30" xfId="6" applyNumberFormat="1" applyBorder="1"/>
    <xf numFmtId="0" fontId="18" fillId="0" borderId="0" xfId="7" applyFont="1"/>
    <xf numFmtId="44" fontId="17" fillId="12" borderId="14" xfId="9" applyFont="1" applyFill="1" applyBorder="1"/>
    <xf numFmtId="0" fontId="2" fillId="0" borderId="17" xfId="7" applyBorder="1"/>
    <xf numFmtId="0" fontId="2" fillId="0" borderId="18" xfId="7" applyBorder="1"/>
    <xf numFmtId="0" fontId="8" fillId="0" borderId="14" xfId="6" applyFont="1" applyBorder="1" applyAlignment="1">
      <alignment horizontal="center"/>
    </xf>
    <xf numFmtId="0" fontId="15" fillId="10" borderId="3" xfId="6" applyFont="1" applyFill="1" applyBorder="1" applyAlignment="1">
      <alignment horizontal="left"/>
    </xf>
    <xf numFmtId="0" fontId="16" fillId="7" borderId="3" xfId="6" applyFont="1" applyFill="1" applyBorder="1" applyAlignment="1">
      <alignment horizontal="left"/>
    </xf>
    <xf numFmtId="16" fontId="2" fillId="0" borderId="35" xfId="6" applyNumberFormat="1" applyBorder="1" applyAlignment="1">
      <alignment horizontal="center"/>
    </xf>
    <xf numFmtId="44" fontId="18" fillId="9" borderId="0" xfId="6" applyNumberFormat="1" applyFont="1" applyFill="1"/>
    <xf numFmtId="0" fontId="15" fillId="9" borderId="3" xfId="6" applyFont="1" applyFill="1" applyBorder="1" applyAlignment="1">
      <alignment horizontal="left"/>
    </xf>
    <xf numFmtId="44" fontId="0" fillId="6" borderId="33" xfId="9" applyFont="1" applyFill="1" applyBorder="1" applyAlignment="1">
      <alignment horizontal="center"/>
    </xf>
    <xf numFmtId="44" fontId="0" fillId="0" borderId="33" xfId="9" applyFont="1" applyFill="1" applyBorder="1" applyAlignment="1">
      <alignment horizontal="center"/>
    </xf>
    <xf numFmtId="44" fontId="0" fillId="0" borderId="33" xfId="9" applyFont="1" applyBorder="1" applyAlignment="1">
      <alignment horizontal="center"/>
    </xf>
    <xf numFmtId="0" fontId="19" fillId="0" borderId="20" xfId="6" applyFont="1" applyBorder="1" applyAlignment="1">
      <alignment horizontal="left"/>
    </xf>
    <xf numFmtId="0" fontId="9" fillId="0" borderId="0" xfId="0" applyFont="1"/>
    <xf numFmtId="0" fontId="9" fillId="6" borderId="0" xfId="0" applyFont="1" applyFill="1"/>
    <xf numFmtId="0" fontId="9" fillId="0" borderId="3" xfId="2" applyBorder="1" applyAlignment="1">
      <alignment horizontal="left"/>
    </xf>
    <xf numFmtId="0" fontId="16" fillId="10" borderId="3" xfId="6" applyFont="1" applyFill="1" applyBorder="1" applyAlignment="1">
      <alignment horizontal="left"/>
    </xf>
    <xf numFmtId="0" fontId="0" fillId="0" borderId="3" xfId="2" applyFont="1" applyBorder="1" applyAlignment="1">
      <alignment horizontal="left"/>
    </xf>
    <xf numFmtId="0" fontId="6" fillId="0" borderId="0" xfId="2" applyFont="1" applyAlignment="1">
      <alignment horizontal="right"/>
    </xf>
    <xf numFmtId="0" fontId="8" fillId="0" borderId="0" xfId="3" applyFont="1" applyAlignment="1">
      <alignment horizontal="right"/>
    </xf>
    <xf numFmtId="3" fontId="20" fillId="0" borderId="31" xfId="3" applyNumberFormat="1" applyFont="1" applyBorder="1" applyAlignment="1">
      <alignment horizontal="center"/>
    </xf>
    <xf numFmtId="0" fontId="8" fillId="0" borderId="31" xfId="6" applyFont="1" applyBorder="1" applyAlignment="1">
      <alignment horizontal="center"/>
    </xf>
    <xf numFmtId="0" fontId="11" fillId="0" borderId="32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0" borderId="33" xfId="6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34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2" fillId="0" borderId="33" xfId="6" applyBorder="1" applyAlignment="1">
      <alignment horizontal="center" vertical="center" wrapText="1"/>
    </xf>
    <xf numFmtId="0" fontId="2" fillId="0" borderId="10" xfId="6" applyBorder="1" applyAlignment="1">
      <alignment horizontal="center" vertical="center" wrapText="1"/>
    </xf>
    <xf numFmtId="0" fontId="2" fillId="0" borderId="12" xfId="7" applyBorder="1" applyAlignment="1">
      <alignment horizontal="center"/>
    </xf>
    <xf numFmtId="0" fontId="2" fillId="0" borderId="5" xfId="7" applyBorder="1" applyAlignment="1">
      <alignment horizontal="center"/>
    </xf>
    <xf numFmtId="0" fontId="2" fillId="0" borderId="6" xfId="7" applyBorder="1" applyAlignment="1">
      <alignment horizontal="center"/>
    </xf>
    <xf numFmtId="0" fontId="2" fillId="0" borderId="17" xfId="7" applyBorder="1" applyAlignment="1">
      <alignment horizontal="center"/>
    </xf>
    <xf numFmtId="0" fontId="2" fillId="0" borderId="18" xfId="7" applyBorder="1" applyAlignment="1">
      <alignment horizontal="center"/>
    </xf>
    <xf numFmtId="0" fontId="2" fillId="0" borderId="15" xfId="7" applyBorder="1" applyAlignment="1">
      <alignment horizontal="center"/>
    </xf>
    <xf numFmtId="0" fontId="18" fillId="7" borderId="26" xfId="7" applyFont="1" applyFill="1" applyBorder="1" applyAlignment="1">
      <alignment horizontal="center"/>
    </xf>
    <xf numFmtId="0" fontId="18" fillId="7" borderId="27" xfId="7" applyFont="1" applyFill="1" applyBorder="1" applyAlignment="1">
      <alignment horizontal="center"/>
    </xf>
    <xf numFmtId="0" fontId="1" fillId="0" borderId="0" xfId="3" applyFont="1"/>
  </cellXfs>
  <cellStyles count="10">
    <cellStyle name="Millares" xfId="1" builtinId="3"/>
    <cellStyle name="Millares 2" xfId="4" xr:uid="{5662E7D1-A73C-442D-8B3A-D45E2C5E5350}"/>
    <cellStyle name="Moneda 2 2 3" xfId="9" xr:uid="{D649AEBA-917D-4C63-8356-12EE2E41F8F9}"/>
    <cellStyle name="Normal" xfId="0" builtinId="0"/>
    <cellStyle name="Normal 2" xfId="3" xr:uid="{8CE4DDB4-CDC7-450F-B09A-D664EF950A39}"/>
    <cellStyle name="Normal 2 2" xfId="8" xr:uid="{A0179F24-ED44-439E-8B64-B9244B5E2161}"/>
    <cellStyle name="Normal 2 2 2 3" xfId="6" xr:uid="{B6BDD18D-2112-4F55-82AE-D2CF79B8B014}"/>
    <cellStyle name="Normal 3" xfId="5" xr:uid="{C60A85EE-EE39-4C1E-9458-A3C89BF0E42A}"/>
    <cellStyle name="Normal 3 4" xfId="7" xr:uid="{BEC03547-49B4-47A0-A83E-2281307688BD}"/>
    <cellStyle name="Normal 5" xfId="2" xr:uid="{599C08AE-6B0B-4204-8ECB-072B210F5455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86303C5C-F581-41EA-94EA-95D2DBC7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opLeftCell="C40" workbookViewId="0">
      <selection activeCell="P60" sqref="P60"/>
    </sheetView>
  </sheetViews>
  <sheetFormatPr baseColWidth="10" defaultRowHeight="12.75" x14ac:dyDescent="0.2"/>
  <cols>
    <col min="8" max="8" width="11.42578125" style="10"/>
    <col min="16" max="16" width="28.7109375" bestFit="1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282</v>
      </c>
      <c r="R1" s="4" t="s">
        <v>284</v>
      </c>
      <c r="S1" s="4" t="s">
        <v>283</v>
      </c>
    </row>
    <row r="2" spans="1:19" x14ac:dyDescent="0.2">
      <c r="A2" s="7" t="s">
        <v>16</v>
      </c>
      <c r="B2" s="8" t="s">
        <v>17</v>
      </c>
      <c r="C2" s="8" t="s">
        <v>18</v>
      </c>
      <c r="D2" s="13" t="s">
        <v>19</v>
      </c>
      <c r="E2" s="13" t="s">
        <v>20</v>
      </c>
      <c r="F2" s="14" t="s">
        <v>21</v>
      </c>
      <c r="G2" s="15" t="s">
        <v>22</v>
      </c>
      <c r="H2" s="17">
        <v>5734</v>
      </c>
      <c r="I2" s="14" t="s">
        <v>18</v>
      </c>
      <c r="J2" s="14" t="s">
        <v>23</v>
      </c>
      <c r="K2" s="14" t="s">
        <v>24</v>
      </c>
      <c r="L2" s="14" t="s">
        <v>25</v>
      </c>
      <c r="M2" s="14" t="s">
        <v>26</v>
      </c>
      <c r="N2" s="14" t="s">
        <v>27</v>
      </c>
      <c r="O2" s="14" t="s">
        <v>19</v>
      </c>
      <c r="P2" s="14" t="s">
        <v>28</v>
      </c>
      <c r="Q2" t="s">
        <v>322</v>
      </c>
      <c r="R2" t="s">
        <v>294</v>
      </c>
      <c r="S2" t="s">
        <v>323</v>
      </c>
    </row>
    <row r="3" spans="1:19" x14ac:dyDescent="0.2">
      <c r="A3" s="7" t="s">
        <v>29</v>
      </c>
      <c r="B3" s="8" t="s">
        <v>17</v>
      </c>
      <c r="C3" s="8" t="s">
        <v>18</v>
      </c>
      <c r="D3" s="13" t="s">
        <v>19</v>
      </c>
      <c r="E3" s="13" t="s">
        <v>20</v>
      </c>
      <c r="F3" s="14" t="s">
        <v>30</v>
      </c>
      <c r="G3" s="15" t="s">
        <v>22</v>
      </c>
      <c r="H3" s="17">
        <v>4224</v>
      </c>
      <c r="I3" s="14" t="s">
        <v>18</v>
      </c>
      <c r="J3" s="14" t="s">
        <v>23</v>
      </c>
      <c r="K3" s="14" t="s">
        <v>24</v>
      </c>
      <c r="L3" s="14" t="s">
        <v>31</v>
      </c>
      <c r="M3" s="14" t="s">
        <v>26</v>
      </c>
      <c r="N3" s="14" t="s">
        <v>27</v>
      </c>
      <c r="O3" s="14" t="s">
        <v>19</v>
      </c>
      <c r="P3" s="14" t="s">
        <v>32</v>
      </c>
      <c r="Q3" t="s">
        <v>293</v>
      </c>
      <c r="R3" t="s">
        <v>296</v>
      </c>
      <c r="S3" t="s">
        <v>297</v>
      </c>
    </row>
    <row r="4" spans="1:19" x14ac:dyDescent="0.2">
      <c r="A4" s="7" t="s">
        <v>33</v>
      </c>
      <c r="B4" s="8" t="s">
        <v>17</v>
      </c>
      <c r="C4" s="8" t="s">
        <v>18</v>
      </c>
      <c r="D4" s="13" t="s">
        <v>34</v>
      </c>
      <c r="E4" s="13" t="s">
        <v>35</v>
      </c>
      <c r="F4" s="14" t="s">
        <v>36</v>
      </c>
      <c r="G4" s="15" t="s">
        <v>22</v>
      </c>
      <c r="H4" s="17">
        <v>3880</v>
      </c>
      <c r="I4" s="14" t="s">
        <v>18</v>
      </c>
      <c r="J4" s="14" t="s">
        <v>23</v>
      </c>
      <c r="K4" s="14" t="s">
        <v>24</v>
      </c>
      <c r="L4" s="14" t="s">
        <v>37</v>
      </c>
      <c r="M4" s="14" t="s">
        <v>26</v>
      </c>
      <c r="N4" s="14" t="s">
        <v>27</v>
      </c>
      <c r="O4" s="14" t="s">
        <v>34</v>
      </c>
      <c r="P4" s="14" t="s">
        <v>38</v>
      </c>
      <c r="Q4" t="s">
        <v>311</v>
      </c>
      <c r="R4" t="s">
        <v>294</v>
      </c>
      <c r="S4" t="s">
        <v>314</v>
      </c>
    </row>
    <row r="5" spans="1:19" x14ac:dyDescent="0.2">
      <c r="A5" s="7" t="s">
        <v>39</v>
      </c>
      <c r="B5" s="8" t="s">
        <v>17</v>
      </c>
      <c r="C5" s="8" t="s">
        <v>18</v>
      </c>
      <c r="D5" s="13" t="s">
        <v>40</v>
      </c>
      <c r="E5" s="13" t="s">
        <v>35</v>
      </c>
      <c r="F5" s="14" t="s">
        <v>41</v>
      </c>
      <c r="G5" s="15" t="s">
        <v>22</v>
      </c>
      <c r="H5" s="17">
        <v>4230</v>
      </c>
      <c r="I5" s="14" t="s">
        <v>18</v>
      </c>
      <c r="J5" s="14" t="s">
        <v>42</v>
      </c>
      <c r="K5" s="14" t="s">
        <v>43</v>
      </c>
      <c r="L5" s="14" t="s">
        <v>44</v>
      </c>
      <c r="M5" s="14" t="s">
        <v>26</v>
      </c>
      <c r="N5" s="14" t="s">
        <v>27</v>
      </c>
      <c r="O5" s="14" t="s">
        <v>40</v>
      </c>
      <c r="P5" s="14" t="s">
        <v>45</v>
      </c>
      <c r="Q5" t="s">
        <v>306</v>
      </c>
      <c r="R5" t="s">
        <v>294</v>
      </c>
      <c r="S5" t="s">
        <v>310</v>
      </c>
    </row>
    <row r="6" spans="1:19" x14ac:dyDescent="0.2">
      <c r="A6" s="7" t="s">
        <v>46</v>
      </c>
      <c r="B6" s="8" t="s">
        <v>17</v>
      </c>
      <c r="C6" s="8" t="s">
        <v>18</v>
      </c>
      <c r="D6" s="13" t="s">
        <v>40</v>
      </c>
      <c r="E6" s="13" t="s">
        <v>47</v>
      </c>
      <c r="F6" s="14" t="s">
        <v>36</v>
      </c>
      <c r="G6" s="15" t="s">
        <v>22</v>
      </c>
      <c r="H6" s="17">
        <v>3880</v>
      </c>
      <c r="I6" s="14" t="s">
        <v>18</v>
      </c>
      <c r="J6" s="14" t="s">
        <v>48</v>
      </c>
      <c r="K6" s="14" t="s">
        <v>49</v>
      </c>
      <c r="L6" s="14" t="s">
        <v>50</v>
      </c>
      <c r="M6" s="14" t="s">
        <v>26</v>
      </c>
      <c r="N6" s="14" t="s">
        <v>27</v>
      </c>
      <c r="O6" s="14" t="s">
        <v>40</v>
      </c>
      <c r="P6" s="14" t="s">
        <v>45</v>
      </c>
      <c r="Q6" t="s">
        <v>293</v>
      </c>
      <c r="R6" t="s">
        <v>294</v>
      </c>
      <c r="S6" t="s">
        <v>299</v>
      </c>
    </row>
    <row r="7" spans="1:19" x14ac:dyDescent="0.2">
      <c r="A7" s="7" t="s">
        <v>51</v>
      </c>
      <c r="B7" s="8" t="s">
        <v>17</v>
      </c>
      <c r="C7" s="8" t="s">
        <v>18</v>
      </c>
      <c r="D7" s="13" t="s">
        <v>52</v>
      </c>
      <c r="E7" s="13" t="s">
        <v>47</v>
      </c>
      <c r="F7" s="14" t="s">
        <v>53</v>
      </c>
      <c r="G7" s="15" t="s">
        <v>54</v>
      </c>
      <c r="H7" s="17">
        <v>2917.16</v>
      </c>
      <c r="I7" s="14" t="s">
        <v>18</v>
      </c>
      <c r="J7" s="14" t="s">
        <v>23</v>
      </c>
      <c r="K7" s="14" t="s">
        <v>24</v>
      </c>
      <c r="L7" s="14" t="s">
        <v>55</v>
      </c>
      <c r="M7" s="14" t="s">
        <v>26</v>
      </c>
      <c r="N7" s="14" t="s">
        <v>27</v>
      </c>
      <c r="O7" s="14" t="s">
        <v>52</v>
      </c>
      <c r="P7" s="14" t="s">
        <v>56</v>
      </c>
      <c r="Q7" s="18" t="s">
        <v>293</v>
      </c>
      <c r="R7" s="18" t="s">
        <v>294</v>
      </c>
      <c r="S7" s="18" t="s">
        <v>295</v>
      </c>
    </row>
    <row r="8" spans="1:19" x14ac:dyDescent="0.2">
      <c r="A8" s="7" t="s">
        <v>57</v>
      </c>
      <c r="B8" s="8" t="s">
        <v>17</v>
      </c>
      <c r="C8" s="8" t="s">
        <v>18</v>
      </c>
      <c r="D8" s="13" t="s">
        <v>52</v>
      </c>
      <c r="E8" s="13" t="s">
        <v>47</v>
      </c>
      <c r="F8" s="14" t="s">
        <v>58</v>
      </c>
      <c r="G8" s="15" t="s">
        <v>59</v>
      </c>
      <c r="H8" s="17">
        <v>729.44</v>
      </c>
      <c r="I8" s="14" t="s">
        <v>18</v>
      </c>
      <c r="J8" s="14" t="s">
        <v>23</v>
      </c>
      <c r="K8" s="14" t="s">
        <v>24</v>
      </c>
      <c r="L8" s="14" t="s">
        <v>60</v>
      </c>
      <c r="M8" s="14" t="s">
        <v>26</v>
      </c>
      <c r="N8" s="14" t="s">
        <v>27</v>
      </c>
      <c r="O8" s="14" t="s">
        <v>52</v>
      </c>
      <c r="P8" s="14" t="s">
        <v>56</v>
      </c>
      <c r="Q8" t="s">
        <v>293</v>
      </c>
      <c r="R8" t="s">
        <v>294</v>
      </c>
      <c r="S8" t="s">
        <v>295</v>
      </c>
    </row>
    <row r="9" spans="1:19" x14ac:dyDescent="0.2">
      <c r="A9" s="7" t="s">
        <v>61</v>
      </c>
      <c r="B9" s="8" t="s">
        <v>17</v>
      </c>
      <c r="C9" s="8" t="s">
        <v>18</v>
      </c>
      <c r="D9" s="13" t="s">
        <v>62</v>
      </c>
      <c r="E9" s="13" t="s">
        <v>47</v>
      </c>
      <c r="F9" s="14" t="s">
        <v>63</v>
      </c>
      <c r="G9" s="15" t="s">
        <v>22</v>
      </c>
      <c r="H9" s="17">
        <v>1974</v>
      </c>
      <c r="I9" s="14" t="s">
        <v>18</v>
      </c>
      <c r="J9" s="14" t="s">
        <v>23</v>
      </c>
      <c r="K9" s="14" t="s">
        <v>24</v>
      </c>
      <c r="L9" s="14" t="s">
        <v>64</v>
      </c>
      <c r="M9" s="14" t="s">
        <v>26</v>
      </c>
      <c r="N9" s="14" t="s">
        <v>27</v>
      </c>
      <c r="O9" s="14" t="s">
        <v>62</v>
      </c>
      <c r="P9" s="14" t="s">
        <v>65</v>
      </c>
      <c r="Q9" t="s">
        <v>306</v>
      </c>
      <c r="R9" t="s">
        <v>294</v>
      </c>
      <c r="S9" t="s">
        <v>307</v>
      </c>
    </row>
    <row r="10" spans="1:19" x14ac:dyDescent="0.2">
      <c r="A10" s="7" t="s">
        <v>66</v>
      </c>
      <c r="B10" s="8" t="s">
        <v>17</v>
      </c>
      <c r="C10" s="8" t="s">
        <v>18</v>
      </c>
      <c r="D10" s="13" t="s">
        <v>67</v>
      </c>
      <c r="E10" s="13" t="s">
        <v>47</v>
      </c>
      <c r="F10" s="14" t="s">
        <v>68</v>
      </c>
      <c r="G10" s="15" t="s">
        <v>22</v>
      </c>
      <c r="H10" s="17">
        <v>4324</v>
      </c>
      <c r="I10" s="14" t="s">
        <v>18</v>
      </c>
      <c r="J10" s="14" t="s">
        <v>23</v>
      </c>
      <c r="K10" s="14" t="s">
        <v>43</v>
      </c>
      <c r="L10" s="14" t="s">
        <v>69</v>
      </c>
      <c r="M10" s="14" t="s">
        <v>26</v>
      </c>
      <c r="N10" s="14" t="s">
        <v>27</v>
      </c>
      <c r="O10" s="14" t="s">
        <v>67</v>
      </c>
      <c r="P10" s="14" t="s">
        <v>70</v>
      </c>
      <c r="Q10" t="s">
        <v>311</v>
      </c>
      <c r="R10" t="s">
        <v>294</v>
      </c>
      <c r="S10" t="s">
        <v>315</v>
      </c>
    </row>
    <row r="11" spans="1:19" x14ac:dyDescent="0.2">
      <c r="A11" s="7" t="s">
        <v>71</v>
      </c>
      <c r="B11" s="8" t="s">
        <v>17</v>
      </c>
      <c r="C11" s="8" t="s">
        <v>18</v>
      </c>
      <c r="D11" s="13" t="s">
        <v>40</v>
      </c>
      <c r="E11" s="13" t="s">
        <v>72</v>
      </c>
      <c r="F11" s="14" t="s">
        <v>73</v>
      </c>
      <c r="G11" s="15" t="s">
        <v>22</v>
      </c>
      <c r="H11" s="17">
        <v>3200</v>
      </c>
      <c r="I11" s="14" t="s">
        <v>18</v>
      </c>
      <c r="J11" s="14" t="s">
        <v>48</v>
      </c>
      <c r="K11" s="14" t="s">
        <v>49</v>
      </c>
      <c r="L11" s="14" t="s">
        <v>74</v>
      </c>
      <c r="M11" s="14" t="s">
        <v>26</v>
      </c>
      <c r="N11" s="14" t="s">
        <v>27</v>
      </c>
      <c r="O11" s="14" t="s">
        <v>40</v>
      </c>
      <c r="P11" s="14" t="s">
        <v>45</v>
      </c>
      <c r="Q11" t="s">
        <v>335</v>
      </c>
      <c r="R11" t="s">
        <v>287</v>
      </c>
      <c r="S11" t="s">
        <v>337</v>
      </c>
    </row>
    <row r="12" spans="1:19" x14ac:dyDescent="0.2">
      <c r="A12" s="7" t="s">
        <v>75</v>
      </c>
      <c r="B12" s="8" t="s">
        <v>17</v>
      </c>
      <c r="C12" s="8" t="s">
        <v>18</v>
      </c>
      <c r="D12" s="13" t="s">
        <v>76</v>
      </c>
      <c r="E12" s="13" t="s">
        <v>72</v>
      </c>
      <c r="F12" s="14" t="s">
        <v>77</v>
      </c>
      <c r="G12" s="15" t="s">
        <v>22</v>
      </c>
      <c r="H12" s="17">
        <v>3948</v>
      </c>
      <c r="I12" s="14" t="s">
        <v>18</v>
      </c>
      <c r="J12" s="14" t="s">
        <v>78</v>
      </c>
      <c r="K12" s="14" t="s">
        <v>79</v>
      </c>
      <c r="L12" s="14" t="s">
        <v>80</v>
      </c>
      <c r="M12" s="14" t="s">
        <v>26</v>
      </c>
      <c r="N12" s="14" t="s">
        <v>27</v>
      </c>
      <c r="O12" s="14" t="s">
        <v>76</v>
      </c>
      <c r="P12" s="14" t="s">
        <v>81</v>
      </c>
      <c r="Q12" t="s">
        <v>306</v>
      </c>
      <c r="R12" t="s">
        <v>294</v>
      </c>
      <c r="S12" t="s">
        <v>309</v>
      </c>
    </row>
    <row r="13" spans="1:19" x14ac:dyDescent="0.2">
      <c r="A13" s="7" t="s">
        <v>82</v>
      </c>
      <c r="B13" s="8" t="s">
        <v>17</v>
      </c>
      <c r="C13" s="8" t="s">
        <v>18</v>
      </c>
      <c r="D13" s="13" t="s">
        <v>40</v>
      </c>
      <c r="E13" s="13" t="s">
        <v>72</v>
      </c>
      <c r="F13" s="14" t="s">
        <v>83</v>
      </c>
      <c r="G13" s="15" t="s">
        <v>22</v>
      </c>
      <c r="H13" s="17">
        <v>3686</v>
      </c>
      <c r="I13" s="14" t="s">
        <v>18</v>
      </c>
      <c r="J13" s="14" t="s">
        <v>48</v>
      </c>
      <c r="K13" s="14" t="s">
        <v>49</v>
      </c>
      <c r="L13" s="14" t="s">
        <v>84</v>
      </c>
      <c r="M13" s="14" t="s">
        <v>26</v>
      </c>
      <c r="N13" s="14" t="s">
        <v>27</v>
      </c>
      <c r="O13" s="14" t="s">
        <v>40</v>
      </c>
      <c r="P13" s="14" t="s">
        <v>45</v>
      </c>
      <c r="Q13" t="s">
        <v>311</v>
      </c>
      <c r="R13" t="s">
        <v>294</v>
      </c>
      <c r="S13" t="s">
        <v>318</v>
      </c>
    </row>
    <row r="14" spans="1:19" x14ac:dyDescent="0.2">
      <c r="A14" s="7" t="s">
        <v>85</v>
      </c>
      <c r="B14" s="8" t="s">
        <v>17</v>
      </c>
      <c r="C14" s="8" t="s">
        <v>18</v>
      </c>
      <c r="D14" s="13" t="s">
        <v>86</v>
      </c>
      <c r="E14" s="13" t="s">
        <v>72</v>
      </c>
      <c r="F14" s="14" t="s">
        <v>21</v>
      </c>
      <c r="G14" s="15" t="s">
        <v>22</v>
      </c>
      <c r="H14" s="17">
        <v>5734</v>
      </c>
      <c r="I14" s="14" t="s">
        <v>18</v>
      </c>
      <c r="J14" s="14" t="s">
        <v>23</v>
      </c>
      <c r="K14" s="14" t="s">
        <v>24</v>
      </c>
      <c r="L14" s="14" t="s">
        <v>87</v>
      </c>
      <c r="M14" s="14" t="s">
        <v>26</v>
      </c>
      <c r="N14" s="14" t="s">
        <v>27</v>
      </c>
      <c r="O14" s="14" t="s">
        <v>86</v>
      </c>
      <c r="P14" s="14" t="s">
        <v>88</v>
      </c>
      <c r="Q14" t="s">
        <v>322</v>
      </c>
      <c r="R14" t="s">
        <v>294</v>
      </c>
      <c r="S14" t="s">
        <v>324</v>
      </c>
    </row>
    <row r="15" spans="1:19" x14ac:dyDescent="0.2">
      <c r="A15" s="7" t="s">
        <v>89</v>
      </c>
      <c r="B15" s="8" t="s">
        <v>17</v>
      </c>
      <c r="C15" s="8" t="s">
        <v>18</v>
      </c>
      <c r="D15" s="13" t="s">
        <v>86</v>
      </c>
      <c r="E15" s="13" t="s">
        <v>72</v>
      </c>
      <c r="F15" s="14" t="s">
        <v>21</v>
      </c>
      <c r="G15" s="15" t="s">
        <v>22</v>
      </c>
      <c r="H15" s="17">
        <v>5734</v>
      </c>
      <c r="I15" s="14" t="s">
        <v>18</v>
      </c>
      <c r="J15" s="14" t="s">
        <v>23</v>
      </c>
      <c r="K15" s="14" t="s">
        <v>24</v>
      </c>
      <c r="L15" s="14" t="s">
        <v>90</v>
      </c>
      <c r="M15" s="14" t="s">
        <v>26</v>
      </c>
      <c r="N15" s="14" t="s">
        <v>27</v>
      </c>
      <c r="O15" s="14" t="s">
        <v>86</v>
      </c>
      <c r="P15" s="14" t="s">
        <v>91</v>
      </c>
      <c r="Q15" t="s">
        <v>322</v>
      </c>
      <c r="R15" t="s">
        <v>294</v>
      </c>
      <c r="S15" t="s">
        <v>325</v>
      </c>
    </row>
    <row r="16" spans="1:19" x14ac:dyDescent="0.2">
      <c r="A16" s="7" t="s">
        <v>92</v>
      </c>
      <c r="B16" s="8" t="s">
        <v>17</v>
      </c>
      <c r="C16" s="8" t="s">
        <v>18</v>
      </c>
      <c r="D16" s="13" t="s">
        <v>93</v>
      </c>
      <c r="E16" s="13" t="s">
        <v>72</v>
      </c>
      <c r="F16" s="14" t="s">
        <v>94</v>
      </c>
      <c r="G16" s="15" t="s">
        <v>22</v>
      </c>
      <c r="H16" s="17">
        <v>5452</v>
      </c>
      <c r="I16" s="14" t="s">
        <v>18</v>
      </c>
      <c r="J16" s="14" t="s">
        <v>23</v>
      </c>
      <c r="K16" s="14" t="s">
        <v>24</v>
      </c>
      <c r="L16" s="14" t="s">
        <v>95</v>
      </c>
      <c r="M16" s="14" t="s">
        <v>26</v>
      </c>
      <c r="N16" s="14" t="s">
        <v>27</v>
      </c>
      <c r="O16" s="14" t="s">
        <v>93</v>
      </c>
      <c r="P16" s="14" t="s">
        <v>96</v>
      </c>
      <c r="Q16" t="s">
        <v>311</v>
      </c>
      <c r="R16" t="s">
        <v>294</v>
      </c>
      <c r="S16" t="s">
        <v>313</v>
      </c>
    </row>
    <row r="17" spans="1:19" x14ac:dyDescent="0.2">
      <c r="A17" s="7" t="s">
        <v>97</v>
      </c>
      <c r="B17" s="8" t="s">
        <v>17</v>
      </c>
      <c r="C17" s="8" t="s">
        <v>18</v>
      </c>
      <c r="D17" s="13" t="s">
        <v>98</v>
      </c>
      <c r="E17" s="13" t="s">
        <v>72</v>
      </c>
      <c r="F17" s="14" t="s">
        <v>99</v>
      </c>
      <c r="G17" s="15" t="s">
        <v>22</v>
      </c>
      <c r="H17" s="17">
        <v>776</v>
      </c>
      <c r="I17" s="14" t="s">
        <v>18</v>
      </c>
      <c r="J17" s="14" t="s">
        <v>23</v>
      </c>
      <c r="K17" s="14" t="s">
        <v>24</v>
      </c>
      <c r="L17" s="14" t="s">
        <v>100</v>
      </c>
      <c r="M17" s="14" t="s">
        <v>26</v>
      </c>
      <c r="N17" s="14" t="s">
        <v>27</v>
      </c>
      <c r="O17" s="14" t="s">
        <v>98</v>
      </c>
      <c r="P17" s="14" t="s">
        <v>101</v>
      </c>
      <c r="Q17" t="s">
        <v>311</v>
      </c>
      <c r="R17" t="s">
        <v>294</v>
      </c>
      <c r="S17" t="s">
        <v>317</v>
      </c>
    </row>
    <row r="18" spans="1:19" x14ac:dyDescent="0.2">
      <c r="A18" s="7" t="s">
        <v>102</v>
      </c>
      <c r="B18" s="8" t="s">
        <v>17</v>
      </c>
      <c r="C18" s="8" t="s">
        <v>18</v>
      </c>
      <c r="D18" s="13" t="s">
        <v>103</v>
      </c>
      <c r="E18" s="13" t="s">
        <v>104</v>
      </c>
      <c r="F18" s="14" t="s">
        <v>105</v>
      </c>
      <c r="G18" s="15" t="s">
        <v>22</v>
      </c>
      <c r="H18" s="17">
        <v>684</v>
      </c>
      <c r="I18" s="14" t="s">
        <v>18</v>
      </c>
      <c r="J18" s="14" t="s">
        <v>23</v>
      </c>
      <c r="K18" s="14" t="s">
        <v>24</v>
      </c>
      <c r="L18" s="14" t="s">
        <v>106</v>
      </c>
      <c r="M18" s="14" t="s">
        <v>26</v>
      </c>
      <c r="N18" s="14" t="s">
        <v>27</v>
      </c>
      <c r="O18" s="14" t="s">
        <v>103</v>
      </c>
      <c r="P18" s="14" t="s">
        <v>107</v>
      </c>
      <c r="Q18" t="s">
        <v>312</v>
      </c>
      <c r="R18" t="s">
        <v>296</v>
      </c>
      <c r="S18" t="s">
        <v>327</v>
      </c>
    </row>
    <row r="19" spans="1:19" x14ac:dyDescent="0.2">
      <c r="A19" s="7" t="s">
        <v>108</v>
      </c>
      <c r="B19" s="8" t="s">
        <v>17</v>
      </c>
      <c r="C19" s="8" t="s">
        <v>18</v>
      </c>
      <c r="D19" s="13" t="s">
        <v>103</v>
      </c>
      <c r="E19" s="13" t="s">
        <v>104</v>
      </c>
      <c r="F19" s="14" t="s">
        <v>109</v>
      </c>
      <c r="G19" s="15" t="s">
        <v>22</v>
      </c>
      <c r="H19" s="17">
        <v>3876</v>
      </c>
      <c r="I19" s="14" t="s">
        <v>18</v>
      </c>
      <c r="J19" s="14" t="s">
        <v>23</v>
      </c>
      <c r="K19" s="14" t="s">
        <v>24</v>
      </c>
      <c r="L19" s="14" t="s">
        <v>110</v>
      </c>
      <c r="M19" s="14" t="s">
        <v>26</v>
      </c>
      <c r="N19" s="14" t="s">
        <v>27</v>
      </c>
      <c r="O19" s="14" t="s">
        <v>103</v>
      </c>
      <c r="P19" s="14" t="s">
        <v>107</v>
      </c>
      <c r="Q19" t="s">
        <v>312</v>
      </c>
      <c r="R19" t="s">
        <v>296</v>
      </c>
      <c r="S19" t="s">
        <v>327</v>
      </c>
    </row>
    <row r="20" spans="1:19" x14ac:dyDescent="0.2">
      <c r="A20" s="7" t="s">
        <v>111</v>
      </c>
      <c r="B20" s="8" t="s">
        <v>17</v>
      </c>
      <c r="C20" s="8" t="s">
        <v>18</v>
      </c>
      <c r="D20" s="13" t="s">
        <v>40</v>
      </c>
      <c r="E20" s="13" t="s">
        <v>104</v>
      </c>
      <c r="F20" s="14" t="s">
        <v>21</v>
      </c>
      <c r="G20" s="15" t="s">
        <v>22</v>
      </c>
      <c r="H20" s="17">
        <v>5734</v>
      </c>
      <c r="I20" s="14" t="s">
        <v>18</v>
      </c>
      <c r="J20" s="14" t="s">
        <v>112</v>
      </c>
      <c r="K20" s="14" t="s">
        <v>113</v>
      </c>
      <c r="L20" s="14" t="s">
        <v>114</v>
      </c>
      <c r="M20" s="14" t="s">
        <v>26</v>
      </c>
      <c r="N20" s="14" t="s">
        <v>27</v>
      </c>
      <c r="O20" s="14" t="s">
        <v>40</v>
      </c>
      <c r="P20" s="14" t="s">
        <v>45</v>
      </c>
      <c r="Q20" t="s">
        <v>306</v>
      </c>
      <c r="R20" t="s">
        <v>294</v>
      </c>
      <c r="S20" t="s">
        <v>308</v>
      </c>
    </row>
    <row r="21" spans="1:19" x14ac:dyDescent="0.2">
      <c r="A21" s="7" t="s">
        <v>115</v>
      </c>
      <c r="B21" s="8" t="s">
        <v>17</v>
      </c>
      <c r="C21" s="8" t="s">
        <v>18</v>
      </c>
      <c r="D21" s="13" t="s">
        <v>116</v>
      </c>
      <c r="E21" s="13" t="s">
        <v>104</v>
      </c>
      <c r="F21" s="14" t="s">
        <v>30</v>
      </c>
      <c r="G21" s="15" t="s">
        <v>22</v>
      </c>
      <c r="H21" s="17">
        <v>4224</v>
      </c>
      <c r="I21" s="14" t="s">
        <v>18</v>
      </c>
      <c r="J21" s="14" t="s">
        <v>23</v>
      </c>
      <c r="K21" s="14" t="s">
        <v>24</v>
      </c>
      <c r="L21" s="14" t="s">
        <v>117</v>
      </c>
      <c r="M21" s="14" t="s">
        <v>26</v>
      </c>
      <c r="N21" s="14" t="s">
        <v>27</v>
      </c>
      <c r="O21" s="14" t="s">
        <v>116</v>
      </c>
      <c r="P21" s="14" t="s">
        <v>118</v>
      </c>
      <c r="Q21" t="s">
        <v>293</v>
      </c>
      <c r="R21" t="s">
        <v>296</v>
      </c>
      <c r="S21" t="s">
        <v>298</v>
      </c>
    </row>
    <row r="22" spans="1:19" x14ac:dyDescent="0.2">
      <c r="A22" s="7" t="s">
        <v>119</v>
      </c>
      <c r="B22" s="8" t="s">
        <v>17</v>
      </c>
      <c r="C22" s="8" t="s">
        <v>18</v>
      </c>
      <c r="D22" s="13" t="s">
        <v>120</v>
      </c>
      <c r="E22" s="13" t="s">
        <v>121</v>
      </c>
      <c r="F22" s="14" t="s">
        <v>122</v>
      </c>
      <c r="G22" s="15" t="s">
        <v>22</v>
      </c>
      <c r="H22" s="17">
        <v>1900</v>
      </c>
      <c r="I22" s="14" t="s">
        <v>18</v>
      </c>
      <c r="J22" s="14" t="s">
        <v>23</v>
      </c>
      <c r="K22" s="14" t="s">
        <v>43</v>
      </c>
      <c r="L22" s="14" t="s">
        <v>123</v>
      </c>
      <c r="M22" s="14" t="s">
        <v>26</v>
      </c>
      <c r="N22" s="14" t="s">
        <v>27</v>
      </c>
      <c r="O22" s="14" t="s">
        <v>120</v>
      </c>
      <c r="P22" s="14" t="s">
        <v>124</v>
      </c>
      <c r="Q22" t="s">
        <v>311</v>
      </c>
      <c r="R22" t="s">
        <v>294</v>
      </c>
      <c r="S22" t="s">
        <v>319</v>
      </c>
    </row>
    <row r="23" spans="1:19" x14ac:dyDescent="0.2">
      <c r="A23" s="7" t="s">
        <v>125</v>
      </c>
      <c r="B23" s="8" t="s">
        <v>17</v>
      </c>
      <c r="C23" s="8" t="s">
        <v>18</v>
      </c>
      <c r="D23" s="13" t="s">
        <v>126</v>
      </c>
      <c r="E23" s="13" t="s">
        <v>121</v>
      </c>
      <c r="F23" s="14" t="s">
        <v>122</v>
      </c>
      <c r="G23" s="15" t="s">
        <v>22</v>
      </c>
      <c r="H23" s="17">
        <v>1900</v>
      </c>
      <c r="I23" s="14" t="s">
        <v>18</v>
      </c>
      <c r="J23" s="14" t="s">
        <v>23</v>
      </c>
      <c r="K23" s="14" t="s">
        <v>43</v>
      </c>
      <c r="L23" s="14" t="s">
        <v>127</v>
      </c>
      <c r="M23" s="14" t="s">
        <v>26</v>
      </c>
      <c r="N23" s="14" t="s">
        <v>27</v>
      </c>
      <c r="O23" s="14" t="s">
        <v>126</v>
      </c>
      <c r="P23" s="14" t="s">
        <v>124</v>
      </c>
      <c r="Q23" t="s">
        <v>311</v>
      </c>
      <c r="R23" t="s">
        <v>294</v>
      </c>
      <c r="S23" t="s">
        <v>319</v>
      </c>
    </row>
    <row r="24" spans="1:19" x14ac:dyDescent="0.2">
      <c r="A24" s="7" t="s">
        <v>128</v>
      </c>
      <c r="B24" s="8" t="s">
        <v>17</v>
      </c>
      <c r="C24" s="8" t="s">
        <v>18</v>
      </c>
      <c r="D24" s="13" t="s">
        <v>129</v>
      </c>
      <c r="E24" s="13" t="s">
        <v>121</v>
      </c>
      <c r="F24" s="14" t="s">
        <v>36</v>
      </c>
      <c r="G24" s="15" t="s">
        <v>22</v>
      </c>
      <c r="H24" s="17">
        <v>3880</v>
      </c>
      <c r="I24" s="14" t="s">
        <v>18</v>
      </c>
      <c r="J24" s="14" t="s">
        <v>23</v>
      </c>
      <c r="K24" s="14" t="s">
        <v>43</v>
      </c>
      <c r="L24" s="14" t="s">
        <v>130</v>
      </c>
      <c r="M24" s="14" t="s">
        <v>26</v>
      </c>
      <c r="N24" s="14" t="s">
        <v>27</v>
      </c>
      <c r="O24" s="14" t="s">
        <v>129</v>
      </c>
      <c r="P24" s="14" t="s">
        <v>131</v>
      </c>
      <c r="Q24" t="s">
        <v>311</v>
      </c>
      <c r="R24" t="s">
        <v>294</v>
      </c>
      <c r="S24" t="s">
        <v>316</v>
      </c>
    </row>
    <row r="25" spans="1:19" x14ac:dyDescent="0.2">
      <c r="A25" s="7" t="s">
        <v>132</v>
      </c>
      <c r="B25" s="8" t="s">
        <v>17</v>
      </c>
      <c r="C25" s="8" t="s">
        <v>18</v>
      </c>
      <c r="D25" s="13" t="s">
        <v>133</v>
      </c>
      <c r="E25" s="13" t="s">
        <v>134</v>
      </c>
      <c r="F25" s="14" t="s">
        <v>36</v>
      </c>
      <c r="G25" s="15" t="s">
        <v>22</v>
      </c>
      <c r="H25" s="17">
        <v>3880</v>
      </c>
      <c r="I25" s="14" t="s">
        <v>18</v>
      </c>
      <c r="J25" s="14" t="s">
        <v>23</v>
      </c>
      <c r="K25" s="14" t="s">
        <v>24</v>
      </c>
      <c r="L25" s="14" t="s">
        <v>135</v>
      </c>
      <c r="M25" s="14" t="s">
        <v>26</v>
      </c>
      <c r="N25" s="14" t="s">
        <v>27</v>
      </c>
      <c r="O25" s="14" t="s">
        <v>133</v>
      </c>
      <c r="P25" s="14" t="s">
        <v>136</v>
      </c>
      <c r="Q25" t="s">
        <v>293</v>
      </c>
      <c r="R25" t="s">
        <v>294</v>
      </c>
      <c r="S25" t="s">
        <v>298</v>
      </c>
    </row>
    <row r="26" spans="1:19" x14ac:dyDescent="0.2">
      <c r="A26" s="7" t="s">
        <v>137</v>
      </c>
      <c r="B26" s="8" t="s">
        <v>17</v>
      </c>
      <c r="C26" s="8" t="s">
        <v>18</v>
      </c>
      <c r="D26" s="13" t="s">
        <v>40</v>
      </c>
      <c r="E26" s="13" t="s">
        <v>134</v>
      </c>
      <c r="F26" s="14" t="s">
        <v>73</v>
      </c>
      <c r="G26" s="15" t="s">
        <v>22</v>
      </c>
      <c r="H26" s="17">
        <v>3200</v>
      </c>
      <c r="I26" s="14" t="s">
        <v>18</v>
      </c>
      <c r="J26" s="14" t="s">
        <v>138</v>
      </c>
      <c r="K26" s="14" t="s">
        <v>43</v>
      </c>
      <c r="L26" s="14" t="s">
        <v>139</v>
      </c>
      <c r="M26" s="14" t="s">
        <v>26</v>
      </c>
      <c r="N26" s="14" t="s">
        <v>27</v>
      </c>
      <c r="O26" s="14" t="s">
        <v>40</v>
      </c>
      <c r="P26" s="109" t="s">
        <v>140</v>
      </c>
      <c r="Q26" s="108" t="s">
        <v>335</v>
      </c>
      <c r="R26" t="s">
        <v>287</v>
      </c>
      <c r="S26" s="108" t="s">
        <v>461</v>
      </c>
    </row>
    <row r="27" spans="1:19" x14ac:dyDescent="0.2">
      <c r="A27" s="7" t="s">
        <v>141</v>
      </c>
      <c r="B27" s="8" t="s">
        <v>17</v>
      </c>
      <c r="C27" s="8" t="s">
        <v>18</v>
      </c>
      <c r="D27" s="13" t="s">
        <v>40</v>
      </c>
      <c r="E27" s="13" t="s">
        <v>134</v>
      </c>
      <c r="F27" s="14" t="s">
        <v>142</v>
      </c>
      <c r="G27" s="15" t="s">
        <v>22</v>
      </c>
      <c r="H27" s="17">
        <v>1000</v>
      </c>
      <c r="I27" s="14" t="s">
        <v>18</v>
      </c>
      <c r="J27" s="14" t="s">
        <v>48</v>
      </c>
      <c r="K27" s="14" t="s">
        <v>49</v>
      </c>
      <c r="L27" s="14" t="s">
        <v>143</v>
      </c>
      <c r="M27" s="14" t="s">
        <v>26</v>
      </c>
      <c r="N27" s="14" t="s">
        <v>27</v>
      </c>
      <c r="O27" s="14" t="s">
        <v>40</v>
      </c>
      <c r="P27" s="14" t="s">
        <v>45</v>
      </c>
      <c r="Q27" t="s">
        <v>285</v>
      </c>
      <c r="R27" t="s">
        <v>286</v>
      </c>
      <c r="S27" t="s">
        <v>291</v>
      </c>
    </row>
    <row r="28" spans="1:19" x14ac:dyDescent="0.2">
      <c r="A28" s="7" t="s">
        <v>144</v>
      </c>
      <c r="B28" s="8" t="s">
        <v>17</v>
      </c>
      <c r="C28" s="8" t="s">
        <v>18</v>
      </c>
      <c r="D28" s="13" t="s">
        <v>145</v>
      </c>
      <c r="E28" s="13" t="s">
        <v>146</v>
      </c>
      <c r="F28" s="14" t="s">
        <v>147</v>
      </c>
      <c r="G28" s="15" t="s">
        <v>22</v>
      </c>
      <c r="H28" s="17">
        <v>4560</v>
      </c>
      <c r="I28" s="14" t="s">
        <v>18</v>
      </c>
      <c r="J28" s="14" t="s">
        <v>23</v>
      </c>
      <c r="K28" s="14" t="s">
        <v>24</v>
      </c>
      <c r="L28" s="14" t="s">
        <v>148</v>
      </c>
      <c r="M28" s="14" t="s">
        <v>26</v>
      </c>
      <c r="N28" s="14" t="s">
        <v>27</v>
      </c>
      <c r="O28" s="14" t="s">
        <v>145</v>
      </c>
      <c r="P28" s="14" t="s">
        <v>149</v>
      </c>
      <c r="Q28" t="s">
        <v>328</v>
      </c>
      <c r="R28" t="s">
        <v>296</v>
      </c>
      <c r="S28" t="s">
        <v>329</v>
      </c>
    </row>
    <row r="29" spans="1:19" x14ac:dyDescent="0.2">
      <c r="A29" s="7" t="s">
        <v>150</v>
      </c>
      <c r="B29" s="8" t="s">
        <v>17</v>
      </c>
      <c r="C29" s="8" t="s">
        <v>18</v>
      </c>
      <c r="D29" s="13" t="s">
        <v>145</v>
      </c>
      <c r="E29" s="13" t="s">
        <v>146</v>
      </c>
      <c r="F29" s="14" t="s">
        <v>151</v>
      </c>
      <c r="G29" s="15" t="s">
        <v>22</v>
      </c>
      <c r="H29" s="17">
        <v>4200</v>
      </c>
      <c r="I29" s="14" t="s">
        <v>18</v>
      </c>
      <c r="J29" s="14" t="s">
        <v>23</v>
      </c>
      <c r="K29" s="14" t="s">
        <v>24</v>
      </c>
      <c r="L29" s="14" t="s">
        <v>152</v>
      </c>
      <c r="M29" s="14" t="s">
        <v>26</v>
      </c>
      <c r="N29" s="14" t="s">
        <v>27</v>
      </c>
      <c r="O29" s="14" t="s">
        <v>145</v>
      </c>
      <c r="P29" s="14" t="s">
        <v>153</v>
      </c>
      <c r="Q29" t="s">
        <v>328</v>
      </c>
      <c r="R29" t="s">
        <v>294</v>
      </c>
      <c r="S29" t="s">
        <v>329</v>
      </c>
    </row>
    <row r="30" spans="1:19" x14ac:dyDescent="0.2">
      <c r="A30" s="7" t="s">
        <v>154</v>
      </c>
      <c r="B30" s="8" t="s">
        <v>17</v>
      </c>
      <c r="C30" s="8" t="s">
        <v>18</v>
      </c>
      <c r="D30" s="13" t="s">
        <v>155</v>
      </c>
      <c r="E30" s="13" t="s">
        <v>156</v>
      </c>
      <c r="F30" s="14" t="s">
        <v>36</v>
      </c>
      <c r="G30" s="15" t="s">
        <v>22</v>
      </c>
      <c r="H30" s="17">
        <v>3880</v>
      </c>
      <c r="I30" s="14" t="s">
        <v>18</v>
      </c>
      <c r="J30" s="14" t="s">
        <v>48</v>
      </c>
      <c r="K30" s="14" t="s">
        <v>49</v>
      </c>
      <c r="L30" s="14" t="s">
        <v>157</v>
      </c>
      <c r="M30" s="14" t="s">
        <v>26</v>
      </c>
      <c r="N30" s="14" t="s">
        <v>27</v>
      </c>
      <c r="O30" s="14" t="s">
        <v>155</v>
      </c>
      <c r="P30" s="14" t="s">
        <v>158</v>
      </c>
      <c r="Q30" t="s">
        <v>311</v>
      </c>
      <c r="R30" t="s">
        <v>294</v>
      </c>
      <c r="S30" t="s">
        <v>320</v>
      </c>
    </row>
    <row r="31" spans="1:19" x14ac:dyDescent="0.2">
      <c r="A31" s="7" t="s">
        <v>159</v>
      </c>
      <c r="B31" s="8" t="s">
        <v>17</v>
      </c>
      <c r="C31" s="8" t="s">
        <v>18</v>
      </c>
      <c r="D31" s="13" t="s">
        <v>160</v>
      </c>
      <c r="E31" s="13" t="s">
        <v>156</v>
      </c>
      <c r="F31" s="14" t="s">
        <v>161</v>
      </c>
      <c r="G31" s="15" t="s">
        <v>22</v>
      </c>
      <c r="H31" s="17">
        <v>6100</v>
      </c>
      <c r="I31" s="14" t="s">
        <v>18</v>
      </c>
      <c r="J31" s="14" t="s">
        <v>23</v>
      </c>
      <c r="K31" s="14" t="s">
        <v>43</v>
      </c>
      <c r="L31" s="14" t="s">
        <v>162</v>
      </c>
      <c r="M31" s="14" t="s">
        <v>26</v>
      </c>
      <c r="N31" s="14" t="s">
        <v>27</v>
      </c>
      <c r="O31" s="14" t="s">
        <v>160</v>
      </c>
      <c r="P31" s="14" t="s">
        <v>163</v>
      </c>
      <c r="Q31" t="s">
        <v>322</v>
      </c>
      <c r="R31" t="s">
        <v>294</v>
      </c>
      <c r="S31" t="s">
        <v>465</v>
      </c>
    </row>
    <row r="32" spans="1:19" x14ac:dyDescent="0.2">
      <c r="A32" s="7" t="s">
        <v>164</v>
      </c>
      <c r="B32" s="8" t="s">
        <v>17</v>
      </c>
      <c r="C32" s="8" t="s">
        <v>18</v>
      </c>
      <c r="D32" s="13" t="s">
        <v>165</v>
      </c>
      <c r="E32" s="13" t="s">
        <v>156</v>
      </c>
      <c r="F32" s="14" t="s">
        <v>36</v>
      </c>
      <c r="G32" s="15" t="s">
        <v>22</v>
      </c>
      <c r="H32" s="17">
        <v>3880</v>
      </c>
      <c r="I32" s="14" t="s">
        <v>18</v>
      </c>
      <c r="J32" s="14" t="s">
        <v>23</v>
      </c>
      <c r="K32" s="14" t="s">
        <v>43</v>
      </c>
      <c r="L32" s="14" t="s">
        <v>166</v>
      </c>
      <c r="M32" s="14" t="s">
        <v>26</v>
      </c>
      <c r="N32" s="14" t="s">
        <v>27</v>
      </c>
      <c r="O32" s="14" t="s">
        <v>165</v>
      </c>
      <c r="P32" s="14" t="s">
        <v>167</v>
      </c>
      <c r="Q32" t="s">
        <v>311</v>
      </c>
      <c r="R32" t="s">
        <v>294</v>
      </c>
      <c r="S32" t="s">
        <v>341</v>
      </c>
    </row>
    <row r="33" spans="1:19" x14ac:dyDescent="0.2">
      <c r="A33" s="7" t="s">
        <v>168</v>
      </c>
      <c r="B33" s="8" t="s">
        <v>17</v>
      </c>
      <c r="C33" s="8" t="s">
        <v>18</v>
      </c>
      <c r="D33" s="13" t="s">
        <v>40</v>
      </c>
      <c r="E33" s="13" t="s">
        <v>169</v>
      </c>
      <c r="F33" s="14" t="s">
        <v>170</v>
      </c>
      <c r="G33" s="15" t="s">
        <v>22</v>
      </c>
      <c r="H33" s="17">
        <v>8000</v>
      </c>
      <c r="I33" s="14" t="s">
        <v>18</v>
      </c>
      <c r="J33" s="14" t="s">
        <v>171</v>
      </c>
      <c r="K33" s="14" t="s">
        <v>172</v>
      </c>
      <c r="L33" s="14" t="s">
        <v>173</v>
      </c>
      <c r="M33" s="14" t="s">
        <v>26</v>
      </c>
      <c r="N33" s="14" t="s">
        <v>27</v>
      </c>
      <c r="O33" s="14" t="s">
        <v>40</v>
      </c>
      <c r="P33" s="14" t="s">
        <v>45</v>
      </c>
      <c r="Q33" t="s">
        <v>301</v>
      </c>
      <c r="R33" t="s">
        <v>289</v>
      </c>
      <c r="S33" t="s">
        <v>304</v>
      </c>
    </row>
    <row r="34" spans="1:19" x14ac:dyDescent="0.2">
      <c r="A34" s="7" t="s">
        <v>174</v>
      </c>
      <c r="B34" s="8" t="s">
        <v>17</v>
      </c>
      <c r="C34" s="8" t="s">
        <v>18</v>
      </c>
      <c r="D34" s="13" t="s">
        <v>175</v>
      </c>
      <c r="E34" s="13" t="s">
        <v>169</v>
      </c>
      <c r="F34" s="14" t="s">
        <v>176</v>
      </c>
      <c r="G34" s="15" t="s">
        <v>22</v>
      </c>
      <c r="H34" s="17">
        <v>5950</v>
      </c>
      <c r="I34" s="14" t="s">
        <v>18</v>
      </c>
      <c r="J34" s="14" t="s">
        <v>23</v>
      </c>
      <c r="K34" s="14" t="s">
        <v>43</v>
      </c>
      <c r="L34" s="14" t="s">
        <v>177</v>
      </c>
      <c r="M34" s="14" t="s">
        <v>26</v>
      </c>
      <c r="N34" s="14" t="s">
        <v>27</v>
      </c>
      <c r="O34" s="14" t="s">
        <v>175</v>
      </c>
      <c r="P34" s="14" t="s">
        <v>178</v>
      </c>
      <c r="Q34" t="s">
        <v>301</v>
      </c>
      <c r="R34" t="s">
        <v>302</v>
      </c>
      <c r="S34" t="s">
        <v>303</v>
      </c>
    </row>
    <row r="35" spans="1:19" x14ac:dyDescent="0.2">
      <c r="A35" s="7" t="s">
        <v>179</v>
      </c>
      <c r="B35" s="8" t="s">
        <v>17</v>
      </c>
      <c r="C35" s="8" t="s">
        <v>18</v>
      </c>
      <c r="D35" s="13" t="s">
        <v>180</v>
      </c>
      <c r="E35" s="13" t="s">
        <v>181</v>
      </c>
      <c r="F35" s="14" t="s">
        <v>182</v>
      </c>
      <c r="G35" s="15" t="s">
        <v>22</v>
      </c>
      <c r="H35" s="17">
        <v>6820</v>
      </c>
      <c r="I35" s="14" t="s">
        <v>18</v>
      </c>
      <c r="J35" s="14" t="s">
        <v>23</v>
      </c>
      <c r="K35" s="14" t="s">
        <v>24</v>
      </c>
      <c r="L35" s="14" t="s">
        <v>183</v>
      </c>
      <c r="M35" s="14" t="s">
        <v>26</v>
      </c>
      <c r="N35" s="14" t="s">
        <v>27</v>
      </c>
      <c r="O35" s="14" t="s">
        <v>180</v>
      </c>
      <c r="P35" s="14" t="s">
        <v>184</v>
      </c>
      <c r="Q35" t="s">
        <v>311</v>
      </c>
      <c r="R35" t="s">
        <v>296</v>
      </c>
      <c r="S35" t="s">
        <v>321</v>
      </c>
    </row>
    <row r="36" spans="1:19" x14ac:dyDescent="0.2">
      <c r="A36" s="7" t="s">
        <v>185</v>
      </c>
      <c r="B36" s="8" t="s">
        <v>17</v>
      </c>
      <c r="C36" s="8" t="s">
        <v>18</v>
      </c>
      <c r="D36" s="13" t="s">
        <v>180</v>
      </c>
      <c r="E36" s="13" t="s">
        <v>181</v>
      </c>
      <c r="F36" s="14" t="s">
        <v>186</v>
      </c>
      <c r="G36" s="15" t="s">
        <v>22</v>
      </c>
      <c r="H36" s="17">
        <v>5800</v>
      </c>
      <c r="I36" s="14" t="s">
        <v>18</v>
      </c>
      <c r="J36" s="14" t="s">
        <v>23</v>
      </c>
      <c r="K36" s="14" t="s">
        <v>24</v>
      </c>
      <c r="L36" s="14" t="s">
        <v>187</v>
      </c>
      <c r="M36" s="14" t="s">
        <v>26</v>
      </c>
      <c r="N36" s="14" t="s">
        <v>27</v>
      </c>
      <c r="O36" s="14" t="s">
        <v>180</v>
      </c>
      <c r="P36" s="14" t="s">
        <v>184</v>
      </c>
      <c r="Q36" t="s">
        <v>311</v>
      </c>
      <c r="R36" t="s">
        <v>294</v>
      </c>
      <c r="S36" t="s">
        <v>321</v>
      </c>
    </row>
    <row r="37" spans="1:19" x14ac:dyDescent="0.2">
      <c r="A37" s="7" t="s">
        <v>188</v>
      </c>
      <c r="B37" s="8" t="s">
        <v>17</v>
      </c>
      <c r="C37" s="8" t="s">
        <v>18</v>
      </c>
      <c r="D37" s="13" t="s">
        <v>40</v>
      </c>
      <c r="E37" s="13" t="s">
        <v>189</v>
      </c>
      <c r="F37" s="14" t="s">
        <v>73</v>
      </c>
      <c r="G37" s="15" t="s">
        <v>22</v>
      </c>
      <c r="H37" s="17">
        <v>3200</v>
      </c>
      <c r="I37" s="14" t="s">
        <v>18</v>
      </c>
      <c r="J37" s="14" t="s">
        <v>48</v>
      </c>
      <c r="K37" s="14" t="s">
        <v>49</v>
      </c>
      <c r="L37" s="14" t="s">
        <v>190</v>
      </c>
      <c r="M37" s="14" t="s">
        <v>26</v>
      </c>
      <c r="N37" s="14" t="s">
        <v>27</v>
      </c>
      <c r="O37" s="14" t="s">
        <v>40</v>
      </c>
      <c r="P37" s="14" t="s">
        <v>45</v>
      </c>
      <c r="Q37" t="s">
        <v>338</v>
      </c>
      <c r="R37" t="s">
        <v>287</v>
      </c>
      <c r="S37" t="s">
        <v>340</v>
      </c>
    </row>
    <row r="38" spans="1:19" x14ac:dyDescent="0.2">
      <c r="A38" s="7" t="s">
        <v>191</v>
      </c>
      <c r="B38" s="8" t="s">
        <v>17</v>
      </c>
      <c r="C38" s="8" t="s">
        <v>18</v>
      </c>
      <c r="D38" s="13" t="s">
        <v>192</v>
      </c>
      <c r="E38" s="13" t="s">
        <v>189</v>
      </c>
      <c r="F38" s="14" t="s">
        <v>193</v>
      </c>
      <c r="G38" s="15" t="s">
        <v>22</v>
      </c>
      <c r="H38" s="17">
        <v>4030</v>
      </c>
      <c r="I38" s="14" t="s">
        <v>18</v>
      </c>
      <c r="J38" s="14" t="s">
        <v>23</v>
      </c>
      <c r="K38" s="14" t="s">
        <v>24</v>
      </c>
      <c r="L38" s="14" t="s">
        <v>194</v>
      </c>
      <c r="M38" s="14" t="s">
        <v>26</v>
      </c>
      <c r="N38" s="14" t="s">
        <v>27</v>
      </c>
      <c r="O38" s="14" t="s">
        <v>192</v>
      </c>
      <c r="P38" s="14" t="s">
        <v>195</v>
      </c>
      <c r="Q38" t="s">
        <v>293</v>
      </c>
      <c r="R38" t="s">
        <v>294</v>
      </c>
      <c r="S38" t="s">
        <v>297</v>
      </c>
    </row>
    <row r="39" spans="1:19" x14ac:dyDescent="0.2">
      <c r="A39" s="7" t="s">
        <v>196</v>
      </c>
      <c r="B39" s="8" t="s">
        <v>17</v>
      </c>
      <c r="C39" s="8" t="s">
        <v>18</v>
      </c>
      <c r="D39" s="13" t="s">
        <v>197</v>
      </c>
      <c r="E39" s="13" t="s">
        <v>198</v>
      </c>
      <c r="F39" s="14" t="s">
        <v>73</v>
      </c>
      <c r="G39" s="15" t="s">
        <v>22</v>
      </c>
      <c r="H39" s="17">
        <v>3200</v>
      </c>
      <c r="I39" s="14" t="s">
        <v>18</v>
      </c>
      <c r="J39" s="14" t="s">
        <v>23</v>
      </c>
      <c r="K39" s="14" t="s">
        <v>24</v>
      </c>
      <c r="L39" s="14" t="s">
        <v>199</v>
      </c>
      <c r="M39" s="14" t="s">
        <v>26</v>
      </c>
      <c r="N39" s="14" t="s">
        <v>27</v>
      </c>
      <c r="O39" s="14" t="s">
        <v>197</v>
      </c>
      <c r="P39" s="14" t="s">
        <v>200</v>
      </c>
      <c r="Q39" t="s">
        <v>338</v>
      </c>
      <c r="R39" t="s">
        <v>287</v>
      </c>
      <c r="S39" t="s">
        <v>339</v>
      </c>
    </row>
    <row r="40" spans="1:19" x14ac:dyDescent="0.2">
      <c r="A40" s="7" t="s">
        <v>201</v>
      </c>
      <c r="B40" s="8" t="s">
        <v>17</v>
      </c>
      <c r="C40" s="8" t="s">
        <v>18</v>
      </c>
      <c r="D40" s="13" t="s">
        <v>40</v>
      </c>
      <c r="E40" s="13" t="s">
        <v>202</v>
      </c>
      <c r="F40" s="14" t="s">
        <v>203</v>
      </c>
      <c r="G40" s="15" t="s">
        <v>22</v>
      </c>
      <c r="H40" s="17">
        <v>8650</v>
      </c>
      <c r="I40" s="14" t="s">
        <v>18</v>
      </c>
      <c r="J40" s="14" t="s">
        <v>204</v>
      </c>
      <c r="K40" s="14" t="s">
        <v>205</v>
      </c>
      <c r="L40" s="14" t="s">
        <v>206</v>
      </c>
      <c r="M40" s="14" t="s">
        <v>26</v>
      </c>
      <c r="N40" s="14" t="s">
        <v>27</v>
      </c>
      <c r="O40" s="14" t="s">
        <v>40</v>
      </c>
      <c r="P40" s="14" t="s">
        <v>158</v>
      </c>
      <c r="Q40" t="s">
        <v>285</v>
      </c>
      <c r="R40" t="s">
        <v>289</v>
      </c>
      <c r="S40" t="s">
        <v>292</v>
      </c>
    </row>
    <row r="41" spans="1:19" x14ac:dyDescent="0.2">
      <c r="A41" s="7" t="s">
        <v>207</v>
      </c>
      <c r="B41" s="8" t="s">
        <v>17</v>
      </c>
      <c r="C41" s="8" t="s">
        <v>18</v>
      </c>
      <c r="D41" s="13" t="s">
        <v>208</v>
      </c>
      <c r="E41" s="13" t="s">
        <v>209</v>
      </c>
      <c r="F41" s="14" t="s">
        <v>210</v>
      </c>
      <c r="G41" s="15" t="s">
        <v>211</v>
      </c>
      <c r="H41" s="17">
        <v>10939.8</v>
      </c>
      <c r="I41" s="14" t="s">
        <v>18</v>
      </c>
      <c r="J41" s="14" t="s">
        <v>23</v>
      </c>
      <c r="K41" s="14" t="s">
        <v>24</v>
      </c>
      <c r="L41" s="14" t="s">
        <v>212</v>
      </c>
      <c r="M41" s="14" t="s">
        <v>26</v>
      </c>
      <c r="N41" s="14" t="s">
        <v>27</v>
      </c>
      <c r="O41" s="14" t="s">
        <v>208</v>
      </c>
      <c r="P41" s="14" t="s">
        <v>213</v>
      </c>
      <c r="Q41" t="s">
        <v>293</v>
      </c>
      <c r="R41" t="s">
        <v>300</v>
      </c>
      <c r="S41" t="s">
        <v>295</v>
      </c>
    </row>
    <row r="42" spans="1:19" x14ac:dyDescent="0.2">
      <c r="A42" s="7" t="s">
        <v>214</v>
      </c>
      <c r="B42" s="8" t="s">
        <v>17</v>
      </c>
      <c r="C42" s="8" t="s">
        <v>18</v>
      </c>
      <c r="D42" s="13" t="s">
        <v>103</v>
      </c>
      <c r="E42" s="13" t="s">
        <v>209</v>
      </c>
      <c r="F42" s="14" t="s">
        <v>73</v>
      </c>
      <c r="G42" s="15" t="s">
        <v>22</v>
      </c>
      <c r="H42" s="17">
        <v>3200</v>
      </c>
      <c r="I42" s="14" t="s">
        <v>18</v>
      </c>
      <c r="J42" s="14" t="s">
        <v>23</v>
      </c>
      <c r="K42" s="14" t="s">
        <v>24</v>
      </c>
      <c r="L42" s="14" t="s">
        <v>215</v>
      </c>
      <c r="M42" s="14" t="s">
        <v>26</v>
      </c>
      <c r="N42" s="14" t="s">
        <v>27</v>
      </c>
      <c r="O42" s="14" t="s">
        <v>103</v>
      </c>
      <c r="P42" s="14" t="s">
        <v>216</v>
      </c>
      <c r="Q42" t="s">
        <v>332</v>
      </c>
      <c r="R42" t="s">
        <v>287</v>
      </c>
      <c r="S42" t="s">
        <v>334</v>
      </c>
    </row>
    <row r="43" spans="1:19" x14ac:dyDescent="0.2">
      <c r="A43" s="7" t="s">
        <v>217</v>
      </c>
      <c r="B43" s="8" t="s">
        <v>17</v>
      </c>
      <c r="C43" s="8" t="s">
        <v>18</v>
      </c>
      <c r="D43" s="13" t="s">
        <v>218</v>
      </c>
      <c r="E43" s="13" t="s">
        <v>219</v>
      </c>
      <c r="F43" s="14" t="s">
        <v>142</v>
      </c>
      <c r="G43" s="15" t="s">
        <v>22</v>
      </c>
      <c r="H43" s="17">
        <v>1000</v>
      </c>
      <c r="I43" s="14" t="s">
        <v>18</v>
      </c>
      <c r="J43" s="14" t="s">
        <v>23</v>
      </c>
      <c r="K43" s="14" t="s">
        <v>24</v>
      </c>
      <c r="L43" s="14" t="s">
        <v>220</v>
      </c>
      <c r="M43" s="14" t="s">
        <v>26</v>
      </c>
      <c r="N43" s="14" t="s">
        <v>27</v>
      </c>
      <c r="O43" s="14" t="s">
        <v>218</v>
      </c>
      <c r="P43" s="14" t="s">
        <v>221</v>
      </c>
      <c r="Q43" t="s">
        <v>301</v>
      </c>
      <c r="R43" t="s">
        <v>286</v>
      </c>
      <c r="S43" t="s">
        <v>303</v>
      </c>
    </row>
    <row r="44" spans="1:19" x14ac:dyDescent="0.2">
      <c r="A44" s="7" t="s">
        <v>222</v>
      </c>
      <c r="B44" s="8" t="s">
        <v>17</v>
      </c>
      <c r="C44" s="8" t="s">
        <v>18</v>
      </c>
      <c r="D44" s="13" t="s">
        <v>218</v>
      </c>
      <c r="E44" s="13" t="s">
        <v>219</v>
      </c>
      <c r="F44" s="14" t="s">
        <v>203</v>
      </c>
      <c r="G44" s="15" t="s">
        <v>22</v>
      </c>
      <c r="H44" s="17">
        <v>8650</v>
      </c>
      <c r="I44" s="14" t="s">
        <v>18</v>
      </c>
      <c r="J44" s="14" t="s">
        <v>23</v>
      </c>
      <c r="K44" s="14" t="s">
        <v>24</v>
      </c>
      <c r="L44" s="14" t="s">
        <v>223</v>
      </c>
      <c r="M44" s="14" t="s">
        <v>26</v>
      </c>
      <c r="N44" s="14" t="s">
        <v>27</v>
      </c>
      <c r="O44" s="14" t="s">
        <v>218</v>
      </c>
      <c r="P44" s="14" t="s">
        <v>224</v>
      </c>
      <c r="Q44" t="s">
        <v>301</v>
      </c>
      <c r="R44" t="s">
        <v>289</v>
      </c>
      <c r="S44" t="s">
        <v>303</v>
      </c>
    </row>
    <row r="45" spans="1:19" x14ac:dyDescent="0.2">
      <c r="A45" s="7" t="s">
        <v>225</v>
      </c>
      <c r="B45" s="8" t="s">
        <v>17</v>
      </c>
      <c r="C45" s="8" t="s">
        <v>18</v>
      </c>
      <c r="D45" s="13" t="s">
        <v>40</v>
      </c>
      <c r="E45" s="13" t="s">
        <v>219</v>
      </c>
      <c r="F45" s="14" t="s">
        <v>142</v>
      </c>
      <c r="G45" s="15" t="s">
        <v>22</v>
      </c>
      <c r="H45" s="17">
        <v>1000</v>
      </c>
      <c r="I45" s="14" t="s">
        <v>18</v>
      </c>
      <c r="J45" s="14" t="s">
        <v>226</v>
      </c>
      <c r="K45" s="14" t="s">
        <v>227</v>
      </c>
      <c r="L45" s="14" t="s">
        <v>228</v>
      </c>
      <c r="M45" s="14" t="s">
        <v>26</v>
      </c>
      <c r="N45" s="14" t="s">
        <v>27</v>
      </c>
      <c r="O45" s="14" t="s">
        <v>40</v>
      </c>
      <c r="P45" s="14" t="s">
        <v>229</v>
      </c>
      <c r="Q45" t="s">
        <v>285</v>
      </c>
      <c r="R45" t="s">
        <v>286</v>
      </c>
      <c r="S45" t="s">
        <v>292</v>
      </c>
    </row>
    <row r="46" spans="1:19" x14ac:dyDescent="0.2">
      <c r="A46" s="7" t="s">
        <v>230</v>
      </c>
      <c r="B46" s="8" t="s">
        <v>17</v>
      </c>
      <c r="C46" s="8" t="s">
        <v>18</v>
      </c>
      <c r="D46" s="8" t="s">
        <v>218</v>
      </c>
      <c r="E46" s="8" t="s">
        <v>219</v>
      </c>
      <c r="F46" t="s">
        <v>231</v>
      </c>
      <c r="G46" s="9" t="s">
        <v>22</v>
      </c>
      <c r="H46" s="10">
        <v>1</v>
      </c>
      <c r="I46" t="s">
        <v>18</v>
      </c>
      <c r="J46" t="s">
        <v>23</v>
      </c>
      <c r="K46" t="s">
        <v>24</v>
      </c>
      <c r="L46" t="s">
        <v>232</v>
      </c>
      <c r="M46" t="s">
        <v>26</v>
      </c>
      <c r="N46" t="s">
        <v>27</v>
      </c>
      <c r="O46" t="s">
        <v>218</v>
      </c>
      <c r="P46" t="s">
        <v>233</v>
      </c>
    </row>
    <row r="47" spans="1:19" x14ac:dyDescent="0.2">
      <c r="A47" s="7" t="s">
        <v>234</v>
      </c>
      <c r="B47" s="8" t="s">
        <v>17</v>
      </c>
      <c r="C47" s="8" t="s">
        <v>18</v>
      </c>
      <c r="D47" s="13" t="s">
        <v>235</v>
      </c>
      <c r="E47" s="13" t="s">
        <v>236</v>
      </c>
      <c r="F47" s="14" t="s">
        <v>203</v>
      </c>
      <c r="G47" s="15" t="s">
        <v>22</v>
      </c>
      <c r="H47" s="17">
        <v>8650</v>
      </c>
      <c r="I47" s="14" t="s">
        <v>18</v>
      </c>
      <c r="J47" s="14" t="s">
        <v>23</v>
      </c>
      <c r="K47" s="14" t="s">
        <v>24</v>
      </c>
      <c r="L47" s="14" t="s">
        <v>237</v>
      </c>
      <c r="M47" s="14" t="s">
        <v>26</v>
      </c>
      <c r="N47" s="14" t="s">
        <v>27</v>
      </c>
      <c r="O47" s="14" t="s">
        <v>235</v>
      </c>
      <c r="P47" s="14" t="s">
        <v>238</v>
      </c>
      <c r="Q47" t="s">
        <v>285</v>
      </c>
      <c r="R47" t="s">
        <v>289</v>
      </c>
      <c r="S47" t="s">
        <v>290</v>
      </c>
    </row>
    <row r="48" spans="1:19" x14ac:dyDescent="0.2">
      <c r="A48" s="7" t="s">
        <v>239</v>
      </c>
      <c r="B48" s="8" t="s">
        <v>17</v>
      </c>
      <c r="C48" s="8" t="s">
        <v>18</v>
      </c>
      <c r="D48" s="13" t="s">
        <v>235</v>
      </c>
      <c r="E48" s="13" t="s">
        <v>236</v>
      </c>
      <c r="F48" s="14" t="s">
        <v>142</v>
      </c>
      <c r="G48" s="15" t="s">
        <v>22</v>
      </c>
      <c r="H48" s="17">
        <v>1000</v>
      </c>
      <c r="I48" s="14" t="s">
        <v>18</v>
      </c>
      <c r="J48" s="14" t="s">
        <v>23</v>
      </c>
      <c r="K48" s="14" t="s">
        <v>24</v>
      </c>
      <c r="L48" s="14" t="s">
        <v>240</v>
      </c>
      <c r="M48" s="14" t="s">
        <v>26</v>
      </c>
      <c r="N48" s="14" t="s">
        <v>27</v>
      </c>
      <c r="O48" s="14" t="s">
        <v>235</v>
      </c>
      <c r="P48" s="14" t="s">
        <v>241</v>
      </c>
      <c r="Q48" t="s">
        <v>285</v>
      </c>
      <c r="R48" t="s">
        <v>286</v>
      </c>
      <c r="S48" t="s">
        <v>290</v>
      </c>
    </row>
    <row r="49" spans="1:19" x14ac:dyDescent="0.2">
      <c r="A49" s="7" t="s">
        <v>242</v>
      </c>
      <c r="B49" s="8" t="s">
        <v>17</v>
      </c>
      <c r="C49" s="8" t="s">
        <v>18</v>
      </c>
      <c r="D49" s="13" t="s">
        <v>40</v>
      </c>
      <c r="E49" s="13" t="s">
        <v>236</v>
      </c>
      <c r="F49" s="14" t="s">
        <v>73</v>
      </c>
      <c r="G49" s="15" t="s">
        <v>22</v>
      </c>
      <c r="H49" s="17">
        <v>3200</v>
      </c>
      <c r="I49" s="14" t="s">
        <v>18</v>
      </c>
      <c r="J49" s="14" t="s">
        <v>243</v>
      </c>
      <c r="K49" s="14" t="s">
        <v>113</v>
      </c>
      <c r="L49" s="14" t="s">
        <v>244</v>
      </c>
      <c r="M49" s="14" t="s">
        <v>26</v>
      </c>
      <c r="N49" s="14" t="s">
        <v>27</v>
      </c>
      <c r="O49" s="14" t="s">
        <v>40</v>
      </c>
      <c r="P49" s="14" t="s">
        <v>45</v>
      </c>
      <c r="Q49" t="s">
        <v>330</v>
      </c>
      <c r="R49" t="s">
        <v>287</v>
      </c>
      <c r="S49" t="s">
        <v>331</v>
      </c>
    </row>
    <row r="50" spans="1:19" x14ac:dyDescent="0.2">
      <c r="A50" s="7" t="s">
        <v>245</v>
      </c>
      <c r="B50" s="8" t="s">
        <v>17</v>
      </c>
      <c r="C50" s="8" t="s">
        <v>18</v>
      </c>
      <c r="D50" s="13" t="s">
        <v>40</v>
      </c>
      <c r="E50" s="13" t="s">
        <v>236</v>
      </c>
      <c r="F50" s="14" t="s">
        <v>142</v>
      </c>
      <c r="G50" s="15" t="s">
        <v>22</v>
      </c>
      <c r="H50" s="17">
        <v>1000</v>
      </c>
      <c r="I50" s="14" t="s">
        <v>18</v>
      </c>
      <c r="J50" s="14" t="s">
        <v>246</v>
      </c>
      <c r="K50" s="14" t="s">
        <v>113</v>
      </c>
      <c r="L50" s="14" t="s">
        <v>247</v>
      </c>
      <c r="M50" s="14" t="s">
        <v>26</v>
      </c>
      <c r="N50" s="14" t="s">
        <v>27</v>
      </c>
      <c r="O50" s="14" t="s">
        <v>40</v>
      </c>
      <c r="P50" s="14" t="s">
        <v>248</v>
      </c>
      <c r="Q50" t="s">
        <v>301</v>
      </c>
      <c r="R50" t="s">
        <v>286</v>
      </c>
      <c r="S50" t="s">
        <v>305</v>
      </c>
    </row>
    <row r="51" spans="1:19" x14ac:dyDescent="0.2">
      <c r="A51" s="7" t="s">
        <v>249</v>
      </c>
      <c r="B51" s="8" t="s">
        <v>17</v>
      </c>
      <c r="C51" s="8" t="s">
        <v>18</v>
      </c>
      <c r="D51" s="13" t="s">
        <v>40</v>
      </c>
      <c r="E51" s="13" t="s">
        <v>236</v>
      </c>
      <c r="F51" s="14" t="s">
        <v>203</v>
      </c>
      <c r="G51" s="15" t="s">
        <v>22</v>
      </c>
      <c r="H51" s="17">
        <v>8650</v>
      </c>
      <c r="I51" s="14" t="s">
        <v>18</v>
      </c>
      <c r="J51" s="14" t="s">
        <v>246</v>
      </c>
      <c r="K51" s="14" t="s">
        <v>113</v>
      </c>
      <c r="L51" s="14" t="s">
        <v>250</v>
      </c>
      <c r="M51" s="14" t="s">
        <v>26</v>
      </c>
      <c r="N51" s="14" t="s">
        <v>27</v>
      </c>
      <c r="O51" s="14" t="s">
        <v>40</v>
      </c>
      <c r="P51" s="14" t="s">
        <v>248</v>
      </c>
      <c r="Q51" t="s">
        <v>301</v>
      </c>
      <c r="R51" t="s">
        <v>289</v>
      </c>
      <c r="S51" t="s">
        <v>305</v>
      </c>
    </row>
    <row r="52" spans="1:19" x14ac:dyDescent="0.2">
      <c r="A52" s="11" t="s">
        <v>251</v>
      </c>
      <c r="B52" s="8" t="s">
        <v>17</v>
      </c>
      <c r="C52" s="8" t="s">
        <v>18</v>
      </c>
      <c r="D52" s="13" t="s">
        <v>252</v>
      </c>
      <c r="E52" s="13" t="s">
        <v>253</v>
      </c>
      <c r="F52" s="14" t="s">
        <v>142</v>
      </c>
      <c r="G52" s="15" t="s">
        <v>22</v>
      </c>
      <c r="H52" s="16">
        <v>1000</v>
      </c>
      <c r="I52" s="14" t="s">
        <v>18</v>
      </c>
      <c r="J52" s="14" t="s">
        <v>23</v>
      </c>
      <c r="K52" s="14" t="s">
        <v>24</v>
      </c>
      <c r="L52" s="14" t="s">
        <v>254</v>
      </c>
      <c r="M52" s="14" t="s">
        <v>26</v>
      </c>
      <c r="N52" s="14" t="s">
        <v>27</v>
      </c>
      <c r="O52" s="14" t="s">
        <v>252</v>
      </c>
      <c r="P52" s="14" t="s">
        <v>255</v>
      </c>
      <c r="Q52" t="s">
        <v>285</v>
      </c>
      <c r="R52" t="s">
        <v>286</v>
      </c>
      <c r="S52" t="s">
        <v>288</v>
      </c>
    </row>
    <row r="53" spans="1:19" x14ac:dyDescent="0.2">
      <c r="A53" s="11" t="s">
        <v>256</v>
      </c>
      <c r="B53" s="8" t="s">
        <v>17</v>
      </c>
      <c r="C53" s="8" t="s">
        <v>18</v>
      </c>
      <c r="D53" s="13" t="s">
        <v>252</v>
      </c>
      <c r="E53" s="13" t="s">
        <v>253</v>
      </c>
      <c r="F53" s="14" t="s">
        <v>203</v>
      </c>
      <c r="G53" s="15" t="s">
        <v>22</v>
      </c>
      <c r="H53" s="16">
        <v>8650</v>
      </c>
      <c r="I53" s="14" t="s">
        <v>18</v>
      </c>
      <c r="J53" s="14" t="s">
        <v>23</v>
      </c>
      <c r="K53" s="14" t="s">
        <v>24</v>
      </c>
      <c r="L53" s="14" t="s">
        <v>257</v>
      </c>
      <c r="M53" s="14" t="s">
        <v>26</v>
      </c>
      <c r="N53" s="14" t="s">
        <v>27</v>
      </c>
      <c r="O53" s="14" t="s">
        <v>252</v>
      </c>
      <c r="P53" s="14" t="s">
        <v>258</v>
      </c>
      <c r="Q53" t="s">
        <v>285</v>
      </c>
      <c r="R53" t="s">
        <v>289</v>
      </c>
      <c r="S53" t="s">
        <v>288</v>
      </c>
    </row>
    <row r="54" spans="1:19" x14ac:dyDescent="0.2">
      <c r="A54" s="11" t="s">
        <v>259</v>
      </c>
      <c r="B54" s="8" t="s">
        <v>17</v>
      </c>
      <c r="C54" s="8" t="s">
        <v>18</v>
      </c>
      <c r="D54" s="13" t="s">
        <v>260</v>
      </c>
      <c r="E54" s="13" t="s">
        <v>253</v>
      </c>
      <c r="F54" s="14" t="s">
        <v>261</v>
      </c>
      <c r="G54" s="15" t="s">
        <v>22</v>
      </c>
      <c r="H54" s="16">
        <v>6016</v>
      </c>
      <c r="I54" s="14" t="s">
        <v>18</v>
      </c>
      <c r="J54" s="14" t="s">
        <v>23</v>
      </c>
      <c r="K54" s="14" t="s">
        <v>24</v>
      </c>
      <c r="L54" s="14" t="s">
        <v>262</v>
      </c>
      <c r="M54" s="14" t="s">
        <v>26</v>
      </c>
      <c r="N54" s="14" t="s">
        <v>27</v>
      </c>
      <c r="O54" s="14" t="s">
        <v>260</v>
      </c>
      <c r="P54" s="14" t="s">
        <v>263</v>
      </c>
      <c r="Q54" t="s">
        <v>322</v>
      </c>
      <c r="R54" t="s">
        <v>326</v>
      </c>
      <c r="S54" t="s">
        <v>323</v>
      </c>
    </row>
    <row r="55" spans="1:19" x14ac:dyDescent="0.2">
      <c r="A55" s="11" t="s">
        <v>264</v>
      </c>
      <c r="B55" s="8" t="s">
        <v>17</v>
      </c>
      <c r="C55" s="8" t="s">
        <v>18</v>
      </c>
      <c r="D55" s="13" t="s">
        <v>40</v>
      </c>
      <c r="E55" s="13" t="s">
        <v>253</v>
      </c>
      <c r="F55" s="14" t="s">
        <v>203</v>
      </c>
      <c r="G55" s="15" t="s">
        <v>22</v>
      </c>
      <c r="H55" s="16">
        <v>8650</v>
      </c>
      <c r="I55" s="14" t="s">
        <v>18</v>
      </c>
      <c r="J55" s="14" t="s">
        <v>243</v>
      </c>
      <c r="K55" s="14" t="s">
        <v>205</v>
      </c>
      <c r="L55" s="14" t="s">
        <v>265</v>
      </c>
      <c r="M55" s="14" t="s">
        <v>26</v>
      </c>
      <c r="N55" s="14" t="s">
        <v>27</v>
      </c>
      <c r="O55" s="14" t="s">
        <v>40</v>
      </c>
      <c r="P55" s="14" t="s">
        <v>45</v>
      </c>
      <c r="Q55" t="s">
        <v>285</v>
      </c>
      <c r="R55" t="s">
        <v>289</v>
      </c>
      <c r="S55" t="s">
        <v>291</v>
      </c>
    </row>
    <row r="56" spans="1:19" x14ac:dyDescent="0.2">
      <c r="A56" s="11" t="s">
        <v>266</v>
      </c>
      <c r="B56" s="8" t="s">
        <v>17</v>
      </c>
      <c r="C56" s="8" t="s">
        <v>18</v>
      </c>
      <c r="D56" s="13" t="s">
        <v>267</v>
      </c>
      <c r="E56" s="13" t="s">
        <v>268</v>
      </c>
      <c r="F56" s="14" t="s">
        <v>73</v>
      </c>
      <c r="G56" s="15" t="s">
        <v>22</v>
      </c>
      <c r="H56" s="16">
        <v>3200</v>
      </c>
      <c r="I56" s="14" t="s">
        <v>18</v>
      </c>
      <c r="J56" s="14" t="s">
        <v>23</v>
      </c>
      <c r="K56" s="14" t="s">
        <v>24</v>
      </c>
      <c r="L56" s="14" t="s">
        <v>269</v>
      </c>
      <c r="M56" s="14" t="s">
        <v>26</v>
      </c>
      <c r="N56" s="14" t="s">
        <v>27</v>
      </c>
      <c r="O56" s="14" t="s">
        <v>267</v>
      </c>
      <c r="P56" s="14" t="s">
        <v>270</v>
      </c>
      <c r="Q56" t="s">
        <v>335</v>
      </c>
      <c r="R56" t="s">
        <v>287</v>
      </c>
      <c r="S56" t="s">
        <v>336</v>
      </c>
    </row>
    <row r="57" spans="1:19" x14ac:dyDescent="0.2">
      <c r="A57" s="11" t="s">
        <v>271</v>
      </c>
      <c r="B57" s="8" t="s">
        <v>17</v>
      </c>
      <c r="C57" s="8" t="s">
        <v>18</v>
      </c>
      <c r="D57" s="13" t="s">
        <v>272</v>
      </c>
      <c r="E57" s="13" t="s">
        <v>268</v>
      </c>
      <c r="F57" s="14" t="s">
        <v>142</v>
      </c>
      <c r="G57" s="15" t="s">
        <v>22</v>
      </c>
      <c r="H57" s="16">
        <v>1000</v>
      </c>
      <c r="I57" s="14" t="s">
        <v>18</v>
      </c>
      <c r="J57" s="14" t="s">
        <v>23</v>
      </c>
      <c r="K57" s="14" t="s">
        <v>24</v>
      </c>
      <c r="L57" s="14" t="s">
        <v>273</v>
      </c>
      <c r="M57" s="14" t="s">
        <v>26</v>
      </c>
      <c r="N57" s="14" t="s">
        <v>27</v>
      </c>
      <c r="O57" s="14" t="s">
        <v>272</v>
      </c>
      <c r="P57" s="14" t="s">
        <v>274</v>
      </c>
      <c r="Q57" t="s">
        <v>301</v>
      </c>
      <c r="R57" t="s">
        <v>286</v>
      </c>
      <c r="S57" t="s">
        <v>464</v>
      </c>
    </row>
    <row r="58" spans="1:19" x14ac:dyDescent="0.2">
      <c r="A58" s="11" t="s">
        <v>275</v>
      </c>
      <c r="B58" s="8" t="s">
        <v>17</v>
      </c>
      <c r="C58" s="8" t="s">
        <v>18</v>
      </c>
      <c r="D58" s="13" t="s">
        <v>272</v>
      </c>
      <c r="E58" s="13" t="s">
        <v>268</v>
      </c>
      <c r="F58" s="14" t="s">
        <v>203</v>
      </c>
      <c r="G58" s="15" t="s">
        <v>22</v>
      </c>
      <c r="H58" s="16">
        <v>8650</v>
      </c>
      <c r="I58" s="14" t="s">
        <v>18</v>
      </c>
      <c r="J58" s="14" t="s">
        <v>23</v>
      </c>
      <c r="K58" s="14" t="s">
        <v>24</v>
      </c>
      <c r="L58" s="14" t="s">
        <v>276</v>
      </c>
      <c r="M58" s="14" t="s">
        <v>26</v>
      </c>
      <c r="N58" s="14" t="s">
        <v>27</v>
      </c>
      <c r="O58" s="14" t="s">
        <v>272</v>
      </c>
      <c r="P58" s="14" t="s">
        <v>277</v>
      </c>
      <c r="Q58" t="s">
        <v>301</v>
      </c>
      <c r="R58" t="s">
        <v>289</v>
      </c>
      <c r="S58" t="s">
        <v>464</v>
      </c>
    </row>
    <row r="59" spans="1:19" x14ac:dyDescent="0.2">
      <c r="A59" s="11" t="s">
        <v>278</v>
      </c>
      <c r="B59" s="8" t="s">
        <v>17</v>
      </c>
      <c r="C59" s="8" t="s">
        <v>18</v>
      </c>
      <c r="D59" s="13" t="s">
        <v>279</v>
      </c>
      <c r="E59" s="13" t="s">
        <v>268</v>
      </c>
      <c r="F59" s="14" t="s">
        <v>73</v>
      </c>
      <c r="G59" s="15" t="s">
        <v>22</v>
      </c>
      <c r="H59" s="16">
        <v>3200</v>
      </c>
      <c r="I59" s="14" t="s">
        <v>18</v>
      </c>
      <c r="J59" s="14" t="s">
        <v>23</v>
      </c>
      <c r="K59" s="14" t="s">
        <v>24</v>
      </c>
      <c r="L59" s="14" t="s">
        <v>280</v>
      </c>
      <c r="M59" s="14" t="s">
        <v>26</v>
      </c>
      <c r="N59" s="14" t="s">
        <v>27</v>
      </c>
      <c r="O59" s="14" t="s">
        <v>279</v>
      </c>
      <c r="P59" s="14" t="s">
        <v>281</v>
      </c>
      <c r="Q59" t="s">
        <v>332</v>
      </c>
      <c r="R59" t="s">
        <v>287</v>
      </c>
      <c r="S59" t="s">
        <v>333</v>
      </c>
    </row>
    <row r="60" spans="1:19" x14ac:dyDescent="0.2">
      <c r="H60" s="12">
        <f>SUM(H2:H59)</f>
        <v>246627.4</v>
      </c>
    </row>
    <row r="63" spans="1:19" x14ac:dyDescent="0.2">
      <c r="H63" s="10">
        <f>H60-H46</f>
        <v>246626.4</v>
      </c>
    </row>
  </sheetData>
  <autoFilter ref="A1:S60" xr:uid="{DD560DF3-C2E3-4D6D-B701-5309EE1FB4D6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4120-0148-4830-9DB6-1FDC03F8661F}">
  <dimension ref="A1:K129"/>
  <sheetViews>
    <sheetView topLeftCell="A52" zoomScale="86" zoomScaleNormal="86" workbookViewId="0">
      <selection activeCell="K121" sqref="K121"/>
    </sheetView>
  </sheetViews>
  <sheetFormatPr baseColWidth="10" defaultColWidth="11.42578125" defaultRowHeight="15" x14ac:dyDescent="0.25"/>
  <cols>
    <col min="1" max="1" width="11.42578125" style="44"/>
    <col min="2" max="2" width="11.42578125" style="22"/>
    <col min="3" max="3" width="49.28515625" style="22" bestFit="1" customWidth="1"/>
    <col min="4" max="4" width="28.28515625" style="22" bestFit="1" customWidth="1"/>
    <col min="5" max="5" width="27.28515625" style="22" customWidth="1"/>
    <col min="6" max="6" width="11.42578125" style="22"/>
    <col min="7" max="7" width="17.5703125" style="22" customWidth="1"/>
    <col min="8" max="8" width="11.42578125" style="22"/>
    <col min="9" max="9" width="30.28515625" style="22" customWidth="1"/>
    <col min="10" max="10" width="11.42578125" style="22"/>
    <col min="11" max="11" width="17.42578125" style="22" customWidth="1"/>
    <col min="12" max="12" width="16.85546875" style="22" customWidth="1"/>
    <col min="13" max="16384" width="11.42578125" style="22"/>
  </cols>
  <sheetData>
    <row r="1" spans="1:9" x14ac:dyDescent="0.25">
      <c r="A1" s="19"/>
      <c r="B1" s="20"/>
      <c r="C1" s="21" t="s">
        <v>342</v>
      </c>
      <c r="D1" s="21"/>
      <c r="E1" s="21"/>
      <c r="F1" s="21"/>
      <c r="G1" s="20"/>
      <c r="H1" s="20"/>
      <c r="I1" s="20"/>
    </row>
    <row r="2" spans="1:9" x14ac:dyDescent="0.25">
      <c r="A2" s="19"/>
      <c r="B2" s="23" t="s">
        <v>343</v>
      </c>
      <c r="C2" s="24" t="s">
        <v>478</v>
      </c>
      <c r="D2" s="24"/>
      <c r="E2" s="24"/>
      <c r="F2" s="24"/>
      <c r="G2" s="20"/>
      <c r="H2" s="20"/>
      <c r="I2" s="20"/>
    </row>
    <row r="3" spans="1:9" x14ac:dyDescent="0.25">
      <c r="A3" s="19"/>
      <c r="B3" s="23" t="s">
        <v>344</v>
      </c>
      <c r="C3" s="21" t="s">
        <v>345</v>
      </c>
      <c r="D3" s="21"/>
      <c r="E3" s="21"/>
      <c r="F3" s="21"/>
      <c r="G3" s="20"/>
      <c r="H3" s="20"/>
      <c r="I3" s="20"/>
    </row>
    <row r="5" spans="1:9" ht="15.75" thickBot="1" x14ac:dyDescent="0.3">
      <c r="A5" s="19"/>
      <c r="B5" s="25" t="s">
        <v>322</v>
      </c>
      <c r="C5" s="20"/>
      <c r="D5" s="20"/>
      <c r="E5" s="20"/>
      <c r="F5" s="20"/>
      <c r="G5" s="20"/>
      <c r="H5" s="20"/>
      <c r="I5" s="20"/>
    </row>
    <row r="6" spans="1:9" ht="30" x14ac:dyDescent="0.25">
      <c r="A6" s="26" t="s">
        <v>346</v>
      </c>
      <c r="B6" s="27" t="s">
        <v>347</v>
      </c>
      <c r="C6" s="28" t="s">
        <v>348</v>
      </c>
      <c r="D6" s="29" t="s">
        <v>349</v>
      </c>
      <c r="E6" s="26" t="s">
        <v>284</v>
      </c>
      <c r="F6" s="26" t="s">
        <v>350</v>
      </c>
      <c r="G6" s="30" t="s">
        <v>351</v>
      </c>
      <c r="H6" s="28" t="s">
        <v>343</v>
      </c>
      <c r="I6" s="31" t="s">
        <v>352</v>
      </c>
    </row>
    <row r="7" spans="1:9" x14ac:dyDescent="0.25">
      <c r="A7" s="32">
        <v>1</v>
      </c>
      <c r="B7" s="33"/>
      <c r="C7" s="33" t="s">
        <v>323</v>
      </c>
      <c r="D7" s="34" t="s">
        <v>353</v>
      </c>
      <c r="E7" s="34" t="s">
        <v>294</v>
      </c>
      <c r="F7" s="33"/>
      <c r="G7" s="39">
        <v>5734</v>
      </c>
      <c r="H7" s="34" t="s">
        <v>20</v>
      </c>
      <c r="I7" s="33"/>
    </row>
    <row r="8" spans="1:9" x14ac:dyDescent="0.25">
      <c r="A8" s="32">
        <v>2</v>
      </c>
      <c r="B8" s="33"/>
      <c r="C8" s="33" t="s">
        <v>324</v>
      </c>
      <c r="D8" s="34" t="s">
        <v>353</v>
      </c>
      <c r="E8" s="34" t="s">
        <v>294</v>
      </c>
      <c r="F8" s="33"/>
      <c r="G8" s="39">
        <v>5734</v>
      </c>
      <c r="H8" s="34" t="s">
        <v>72</v>
      </c>
      <c r="I8" s="33"/>
    </row>
    <row r="9" spans="1:9" x14ac:dyDescent="0.25">
      <c r="A9" s="32">
        <v>3</v>
      </c>
      <c r="B9" s="33"/>
      <c r="C9" s="33" t="s">
        <v>325</v>
      </c>
      <c r="D9" s="34" t="s">
        <v>353</v>
      </c>
      <c r="E9" s="34" t="s">
        <v>294</v>
      </c>
      <c r="F9" s="33"/>
      <c r="G9" s="39">
        <v>5734</v>
      </c>
      <c r="H9" s="34" t="s">
        <v>72</v>
      </c>
      <c r="I9" s="33"/>
    </row>
    <row r="10" spans="1:9" x14ac:dyDescent="0.25">
      <c r="A10" s="32">
        <v>4</v>
      </c>
      <c r="B10" s="33"/>
      <c r="C10" s="33" t="s">
        <v>323</v>
      </c>
      <c r="D10" s="34" t="s">
        <v>353</v>
      </c>
      <c r="E10" s="34" t="s">
        <v>326</v>
      </c>
      <c r="F10" s="33"/>
      <c r="G10" s="39">
        <v>6016</v>
      </c>
      <c r="H10" s="34" t="s">
        <v>253</v>
      </c>
      <c r="I10" s="33"/>
    </row>
    <row r="11" spans="1:9" x14ac:dyDescent="0.25">
      <c r="A11" s="32">
        <v>5</v>
      </c>
      <c r="B11" s="33"/>
      <c r="C11" s="33" t="s">
        <v>465</v>
      </c>
      <c r="D11" s="34" t="s">
        <v>353</v>
      </c>
      <c r="E11" s="34" t="s">
        <v>294</v>
      </c>
      <c r="F11" s="33"/>
      <c r="G11" s="39">
        <v>6100</v>
      </c>
      <c r="H11" s="112">
        <v>20230815</v>
      </c>
      <c r="I11" s="33"/>
    </row>
    <row r="12" spans="1:9" x14ac:dyDescent="0.25">
      <c r="A12" s="19"/>
      <c r="B12" s="20"/>
      <c r="C12" s="20"/>
      <c r="D12" s="20"/>
      <c r="E12" s="20"/>
      <c r="F12" s="20"/>
      <c r="G12" s="36"/>
      <c r="H12" s="20"/>
      <c r="I12" s="20"/>
    </row>
    <row r="13" spans="1:9" x14ac:dyDescent="0.25">
      <c r="A13" s="19"/>
      <c r="B13" s="20"/>
      <c r="C13" s="20"/>
      <c r="D13" s="20"/>
      <c r="E13" s="113" t="s">
        <v>453</v>
      </c>
      <c r="F13" s="113"/>
      <c r="G13" s="41">
        <f>SUM(G7:G11)</f>
        <v>29318</v>
      </c>
      <c r="H13" s="20"/>
      <c r="I13" s="20"/>
    </row>
    <row r="14" spans="1:9" x14ac:dyDescent="0.25">
      <c r="A14" s="19"/>
      <c r="B14" s="20"/>
      <c r="C14" s="20"/>
      <c r="D14" s="20"/>
      <c r="E14" s="20"/>
      <c r="F14" s="20"/>
      <c r="G14" s="36"/>
      <c r="H14" s="20"/>
      <c r="I14" s="20"/>
    </row>
    <row r="15" spans="1:9" ht="15.75" thickBot="1" x14ac:dyDescent="0.3">
      <c r="A15" s="19"/>
      <c r="B15" s="25" t="s">
        <v>354</v>
      </c>
      <c r="C15" s="20"/>
      <c r="D15" s="20"/>
      <c r="E15" s="20"/>
      <c r="F15" s="20"/>
      <c r="G15" s="20"/>
      <c r="H15" s="20"/>
      <c r="I15" s="20"/>
    </row>
    <row r="16" spans="1:9" ht="30.75" thickBot="1" x14ac:dyDescent="0.3">
      <c r="A16" s="26" t="s">
        <v>346</v>
      </c>
      <c r="B16" s="27" t="s">
        <v>347</v>
      </c>
      <c r="C16" s="28" t="s">
        <v>348</v>
      </c>
      <c r="D16" s="29" t="s">
        <v>349</v>
      </c>
      <c r="E16" s="26" t="s">
        <v>284</v>
      </c>
      <c r="F16" s="26" t="s">
        <v>350</v>
      </c>
      <c r="G16" s="30" t="s">
        <v>351</v>
      </c>
      <c r="H16" s="28" t="s">
        <v>343</v>
      </c>
      <c r="I16" s="31" t="s">
        <v>352</v>
      </c>
    </row>
    <row r="17" spans="1:11" x14ac:dyDescent="0.25">
      <c r="A17" s="32">
        <v>1</v>
      </c>
      <c r="B17" s="33"/>
      <c r="C17" s="33" t="s">
        <v>303</v>
      </c>
      <c r="D17" s="33"/>
      <c r="E17" s="33" t="s">
        <v>458</v>
      </c>
      <c r="F17" s="33"/>
      <c r="G17" s="39">
        <v>5950</v>
      </c>
      <c r="H17" s="34" t="s">
        <v>169</v>
      </c>
      <c r="I17" s="33"/>
    </row>
    <row r="18" spans="1:11" x14ac:dyDescent="0.25">
      <c r="A18" s="19"/>
      <c r="B18" s="20"/>
      <c r="C18" s="20"/>
      <c r="D18" s="20"/>
      <c r="E18" s="42"/>
      <c r="F18" s="20"/>
      <c r="G18" s="43"/>
      <c r="H18" s="40"/>
      <c r="I18" s="20"/>
    </row>
    <row r="19" spans="1:11" x14ac:dyDescent="0.25">
      <c r="A19" s="19"/>
      <c r="B19" s="20"/>
      <c r="C19" s="20"/>
      <c r="D19" s="20"/>
      <c r="E19" s="113" t="s">
        <v>453</v>
      </c>
      <c r="F19" s="113"/>
      <c r="G19" s="41">
        <f>SUM(G17:G17)</f>
        <v>5950</v>
      </c>
      <c r="H19" s="20"/>
      <c r="I19" s="20"/>
    </row>
    <row r="20" spans="1:11" x14ac:dyDescent="0.25">
      <c r="A20" s="19"/>
      <c r="B20" s="20"/>
      <c r="C20" s="20"/>
      <c r="D20" s="20"/>
      <c r="E20" s="20"/>
      <c r="F20" s="20"/>
      <c r="G20" s="36"/>
      <c r="H20" s="20"/>
      <c r="I20" s="20"/>
    </row>
    <row r="21" spans="1:11" ht="15.75" thickBot="1" x14ac:dyDescent="0.3">
      <c r="A21" s="19"/>
      <c r="B21" s="25" t="s">
        <v>355</v>
      </c>
      <c r="C21" s="20"/>
      <c r="D21" s="20"/>
      <c r="E21" s="20"/>
      <c r="F21" s="20"/>
      <c r="G21" s="20"/>
      <c r="H21" s="20"/>
      <c r="I21" s="20"/>
    </row>
    <row r="22" spans="1:11" ht="30" x14ac:dyDescent="0.25">
      <c r="A22" s="26" t="s">
        <v>346</v>
      </c>
      <c r="B22" s="27" t="s">
        <v>347</v>
      </c>
      <c r="C22" s="28" t="s">
        <v>348</v>
      </c>
      <c r="D22" s="29" t="s">
        <v>349</v>
      </c>
      <c r="E22" s="26" t="s">
        <v>284</v>
      </c>
      <c r="F22" s="26" t="s">
        <v>350</v>
      </c>
      <c r="G22" s="30" t="s">
        <v>351</v>
      </c>
      <c r="H22" s="28" t="s">
        <v>343</v>
      </c>
      <c r="I22" s="31" t="s">
        <v>352</v>
      </c>
    </row>
    <row r="23" spans="1:11" x14ac:dyDescent="0.25">
      <c r="A23" s="32">
        <v>1</v>
      </c>
      <c r="B23" s="33"/>
      <c r="C23" s="33" t="s">
        <v>310</v>
      </c>
      <c r="D23" s="33" t="s">
        <v>353</v>
      </c>
      <c r="E23" s="33" t="s">
        <v>294</v>
      </c>
      <c r="F23" s="33"/>
      <c r="G23" s="39">
        <v>4230</v>
      </c>
      <c r="H23" s="34" t="s">
        <v>35</v>
      </c>
      <c r="I23" s="33"/>
    </row>
    <row r="24" spans="1:11" x14ac:dyDescent="0.25">
      <c r="A24" s="32">
        <v>2</v>
      </c>
      <c r="B24" s="33"/>
      <c r="C24" s="33" t="s">
        <v>307</v>
      </c>
      <c r="D24" s="33" t="s">
        <v>353</v>
      </c>
      <c r="E24" s="33" t="s">
        <v>294</v>
      </c>
      <c r="F24" s="33"/>
      <c r="G24" s="39">
        <v>1974</v>
      </c>
      <c r="H24" s="34" t="s">
        <v>47</v>
      </c>
      <c r="I24" s="33"/>
    </row>
    <row r="25" spans="1:11" x14ac:dyDescent="0.25">
      <c r="A25" s="32">
        <v>3</v>
      </c>
      <c r="B25" s="33"/>
      <c r="C25" s="33" t="s">
        <v>309</v>
      </c>
      <c r="D25" s="33" t="s">
        <v>353</v>
      </c>
      <c r="E25" s="33" t="s">
        <v>294</v>
      </c>
      <c r="F25" s="33"/>
      <c r="G25" s="39">
        <v>3948</v>
      </c>
      <c r="H25" s="34" t="s">
        <v>72</v>
      </c>
      <c r="I25" s="33"/>
    </row>
    <row r="26" spans="1:11" x14ac:dyDescent="0.25">
      <c r="A26" s="32">
        <v>4</v>
      </c>
      <c r="B26" s="33"/>
      <c r="C26" s="33" t="s">
        <v>308</v>
      </c>
      <c r="D26" s="33" t="s">
        <v>353</v>
      </c>
      <c r="E26" s="33" t="s">
        <v>294</v>
      </c>
      <c r="F26" s="33"/>
      <c r="G26" s="39">
        <v>5734</v>
      </c>
      <c r="H26" s="34" t="s">
        <v>104</v>
      </c>
      <c r="I26" s="33"/>
    </row>
    <row r="27" spans="1:11" x14ac:dyDescent="0.25">
      <c r="A27" s="19"/>
      <c r="B27" s="20"/>
      <c r="C27" s="20"/>
      <c r="D27" s="20"/>
      <c r="E27" s="42"/>
      <c r="F27" s="20"/>
      <c r="G27" s="43"/>
      <c r="H27" s="40"/>
      <c r="I27" s="20"/>
    </row>
    <row r="28" spans="1:11" x14ac:dyDescent="0.25">
      <c r="A28" s="19"/>
      <c r="B28" s="20"/>
      <c r="C28" s="20"/>
      <c r="D28" s="20"/>
      <c r="E28" s="113" t="s">
        <v>453</v>
      </c>
      <c r="F28" s="113"/>
      <c r="G28" s="41">
        <f>SUM(G23:G26)</f>
        <v>15886</v>
      </c>
      <c r="H28" s="20"/>
      <c r="I28" s="20"/>
    </row>
    <row r="29" spans="1:11" x14ac:dyDescent="0.25">
      <c r="E29" s="38"/>
      <c r="F29" s="38"/>
      <c r="G29" s="36"/>
      <c r="K29" s="35"/>
    </row>
    <row r="30" spans="1:11" x14ac:dyDescent="0.25">
      <c r="E30" s="38"/>
      <c r="F30" s="38"/>
      <c r="G30" s="36"/>
      <c r="K30" s="35"/>
    </row>
    <row r="31" spans="1:11" ht="15.75" thickBot="1" x14ac:dyDescent="0.3">
      <c r="B31" s="25" t="s">
        <v>356</v>
      </c>
    </row>
    <row r="32" spans="1:11" ht="30" x14ac:dyDescent="0.25">
      <c r="A32" s="26" t="s">
        <v>346</v>
      </c>
      <c r="B32" s="27" t="s">
        <v>347</v>
      </c>
      <c r="C32" s="28" t="s">
        <v>348</v>
      </c>
      <c r="D32" s="29" t="s">
        <v>349</v>
      </c>
      <c r="E32" s="26" t="s">
        <v>284</v>
      </c>
      <c r="F32" s="26" t="s">
        <v>350</v>
      </c>
      <c r="G32" s="30" t="s">
        <v>351</v>
      </c>
      <c r="H32" s="28" t="s">
        <v>343</v>
      </c>
      <c r="I32" s="31" t="s">
        <v>352</v>
      </c>
      <c r="K32" s="35"/>
    </row>
    <row r="33" spans="1:11" x14ac:dyDescent="0.25">
      <c r="A33" s="32">
        <v>1</v>
      </c>
      <c r="B33" s="33"/>
      <c r="C33" s="34" t="s">
        <v>314</v>
      </c>
      <c r="D33" s="34" t="s">
        <v>353</v>
      </c>
      <c r="E33" s="34" t="s">
        <v>294</v>
      </c>
      <c r="F33" s="33"/>
      <c r="G33" s="39">
        <v>3880</v>
      </c>
      <c r="H33" s="34" t="s">
        <v>35</v>
      </c>
      <c r="I33" s="33"/>
    </row>
    <row r="34" spans="1:11" x14ac:dyDescent="0.25">
      <c r="A34" s="32">
        <v>2</v>
      </c>
      <c r="B34" s="33"/>
      <c r="C34" s="34" t="s">
        <v>315</v>
      </c>
      <c r="D34" s="34" t="s">
        <v>353</v>
      </c>
      <c r="E34" s="34" t="s">
        <v>294</v>
      </c>
      <c r="F34" s="33"/>
      <c r="G34" s="39">
        <v>4324</v>
      </c>
      <c r="H34" s="34" t="s">
        <v>47</v>
      </c>
      <c r="I34" s="33"/>
    </row>
    <row r="35" spans="1:11" x14ac:dyDescent="0.25">
      <c r="A35" s="32">
        <v>3</v>
      </c>
      <c r="B35" s="33"/>
      <c r="C35" s="34" t="s">
        <v>318</v>
      </c>
      <c r="D35" s="34" t="s">
        <v>353</v>
      </c>
      <c r="E35" s="34" t="s">
        <v>294</v>
      </c>
      <c r="F35" s="33"/>
      <c r="G35" s="39">
        <v>3686</v>
      </c>
      <c r="H35" s="34" t="s">
        <v>72</v>
      </c>
      <c r="I35" s="33"/>
    </row>
    <row r="36" spans="1:11" x14ac:dyDescent="0.25">
      <c r="A36" s="32">
        <v>4</v>
      </c>
      <c r="B36" s="33"/>
      <c r="C36" s="34" t="s">
        <v>313</v>
      </c>
      <c r="D36" s="34" t="s">
        <v>353</v>
      </c>
      <c r="E36" s="34" t="s">
        <v>294</v>
      </c>
      <c r="F36" s="33"/>
      <c r="G36" s="39">
        <v>5452</v>
      </c>
      <c r="H36" s="34" t="s">
        <v>72</v>
      </c>
      <c r="I36" s="33"/>
    </row>
    <row r="37" spans="1:11" x14ac:dyDescent="0.25">
      <c r="A37" s="32">
        <v>5</v>
      </c>
      <c r="B37" s="33"/>
      <c r="C37" s="34" t="s">
        <v>317</v>
      </c>
      <c r="D37" s="34" t="s">
        <v>353</v>
      </c>
      <c r="E37" s="34" t="s">
        <v>294</v>
      </c>
      <c r="F37" s="33"/>
      <c r="G37" s="39">
        <v>776</v>
      </c>
      <c r="H37" s="34" t="s">
        <v>72</v>
      </c>
      <c r="I37" s="33"/>
    </row>
    <row r="38" spans="1:11" x14ac:dyDescent="0.25">
      <c r="A38" s="32">
        <v>6</v>
      </c>
      <c r="B38" s="33"/>
      <c r="C38" s="34" t="s">
        <v>319</v>
      </c>
      <c r="D38" s="34" t="s">
        <v>353</v>
      </c>
      <c r="E38" s="34" t="s">
        <v>294</v>
      </c>
      <c r="F38" s="33"/>
      <c r="G38" s="39">
        <v>1900</v>
      </c>
      <c r="H38" s="34" t="s">
        <v>121</v>
      </c>
      <c r="I38" s="33"/>
    </row>
    <row r="39" spans="1:11" x14ac:dyDescent="0.25">
      <c r="A39" s="32">
        <v>7</v>
      </c>
      <c r="B39" s="33"/>
      <c r="C39" s="34" t="s">
        <v>319</v>
      </c>
      <c r="D39" s="34" t="s">
        <v>353</v>
      </c>
      <c r="E39" s="34" t="s">
        <v>294</v>
      </c>
      <c r="F39" s="33"/>
      <c r="G39" s="39">
        <v>1900</v>
      </c>
      <c r="H39" s="34" t="s">
        <v>121</v>
      </c>
      <c r="I39" s="45"/>
    </row>
    <row r="40" spans="1:11" x14ac:dyDescent="0.25">
      <c r="A40" s="32">
        <v>8</v>
      </c>
      <c r="B40" s="33"/>
      <c r="C40" s="34" t="s">
        <v>316</v>
      </c>
      <c r="D40" s="34" t="s">
        <v>353</v>
      </c>
      <c r="E40" s="34" t="s">
        <v>294</v>
      </c>
      <c r="F40" s="33"/>
      <c r="G40" s="39">
        <v>3880</v>
      </c>
      <c r="H40" s="34" t="s">
        <v>121</v>
      </c>
      <c r="I40" s="45"/>
    </row>
    <row r="41" spans="1:11" x14ac:dyDescent="0.25">
      <c r="A41" s="32">
        <v>9</v>
      </c>
      <c r="B41" s="33"/>
      <c r="C41" s="34" t="s">
        <v>320</v>
      </c>
      <c r="D41" s="34" t="s">
        <v>353</v>
      </c>
      <c r="E41" s="34" t="s">
        <v>294</v>
      </c>
      <c r="F41" s="34"/>
      <c r="G41" s="39">
        <v>3880</v>
      </c>
      <c r="H41" s="34" t="s">
        <v>156</v>
      </c>
      <c r="I41" s="34"/>
    </row>
    <row r="42" spans="1:11" x14ac:dyDescent="0.25">
      <c r="A42" s="32">
        <v>10</v>
      </c>
      <c r="B42" s="33"/>
      <c r="C42" s="34" t="s">
        <v>341</v>
      </c>
      <c r="D42" s="34" t="s">
        <v>353</v>
      </c>
      <c r="E42" s="34" t="s">
        <v>294</v>
      </c>
      <c r="F42" s="34"/>
      <c r="G42" s="39">
        <v>3880</v>
      </c>
      <c r="H42" s="34" t="s">
        <v>156</v>
      </c>
      <c r="I42" s="34"/>
    </row>
    <row r="43" spans="1:11" x14ac:dyDescent="0.25">
      <c r="A43" s="32">
        <v>11</v>
      </c>
      <c r="B43" s="33"/>
      <c r="C43" s="34" t="s">
        <v>321</v>
      </c>
      <c r="D43" s="34" t="s">
        <v>353</v>
      </c>
      <c r="E43" s="34" t="s">
        <v>296</v>
      </c>
      <c r="F43" s="34"/>
      <c r="G43" s="39">
        <v>6820</v>
      </c>
      <c r="H43" s="34" t="s">
        <v>181</v>
      </c>
      <c r="I43" s="34"/>
    </row>
    <row r="44" spans="1:11" x14ac:dyDescent="0.25">
      <c r="A44" s="32">
        <v>12</v>
      </c>
      <c r="B44" s="33"/>
      <c r="C44" s="34" t="s">
        <v>321</v>
      </c>
      <c r="D44" s="34" t="s">
        <v>353</v>
      </c>
      <c r="E44" s="34" t="s">
        <v>294</v>
      </c>
      <c r="F44" s="34"/>
      <c r="G44" s="39">
        <v>5800</v>
      </c>
      <c r="H44" s="34" t="s">
        <v>181</v>
      </c>
      <c r="I44" s="34"/>
    </row>
    <row r="45" spans="1:11" x14ac:dyDescent="0.25">
      <c r="A45" s="19"/>
      <c r="B45" s="20"/>
      <c r="C45" s="20"/>
      <c r="D45" s="46"/>
      <c r="E45" s="20"/>
      <c r="F45" s="20"/>
      <c r="G45" s="43"/>
      <c r="H45" s="40"/>
      <c r="I45" s="20"/>
      <c r="K45" s="35"/>
    </row>
    <row r="46" spans="1:11" x14ac:dyDescent="0.25">
      <c r="A46" s="19"/>
      <c r="B46" s="20"/>
      <c r="C46" s="20"/>
      <c r="D46" s="20"/>
      <c r="E46" s="113" t="s">
        <v>453</v>
      </c>
      <c r="F46" s="113"/>
      <c r="G46" s="41">
        <f>SUM(G33:G44)</f>
        <v>46178</v>
      </c>
      <c r="H46" s="20"/>
      <c r="I46" s="37"/>
    </row>
    <row r="49" spans="1:11" ht="15.75" thickBot="1" x14ac:dyDescent="0.3">
      <c r="B49" s="25" t="s">
        <v>312</v>
      </c>
    </row>
    <row r="50" spans="1:11" ht="30" x14ac:dyDescent="0.25">
      <c r="A50" s="26" t="s">
        <v>346</v>
      </c>
      <c r="B50" s="27" t="s">
        <v>347</v>
      </c>
      <c r="C50" s="28" t="s">
        <v>348</v>
      </c>
      <c r="D50" s="29" t="s">
        <v>349</v>
      </c>
      <c r="E50" s="26" t="s">
        <v>284</v>
      </c>
      <c r="F50" s="26" t="s">
        <v>350</v>
      </c>
      <c r="G50" s="30" t="s">
        <v>351</v>
      </c>
      <c r="H50" s="28" t="s">
        <v>343</v>
      </c>
      <c r="I50" s="31" t="s">
        <v>352</v>
      </c>
      <c r="K50" s="35"/>
    </row>
    <row r="51" spans="1:11" x14ac:dyDescent="0.25">
      <c r="A51" s="47">
        <v>1</v>
      </c>
      <c r="B51" s="48"/>
      <c r="C51" s="34" t="s">
        <v>327</v>
      </c>
      <c r="D51" s="34" t="s">
        <v>357</v>
      </c>
      <c r="E51" s="34" t="s">
        <v>296</v>
      </c>
      <c r="F51" s="49"/>
      <c r="G51" s="39">
        <v>684</v>
      </c>
      <c r="H51" s="34" t="s">
        <v>104</v>
      </c>
      <c r="I51" s="48"/>
      <c r="K51" s="35"/>
    </row>
    <row r="52" spans="1:11" x14ac:dyDescent="0.25">
      <c r="A52" s="32">
        <v>2</v>
      </c>
      <c r="B52" s="33"/>
      <c r="C52" s="34" t="s">
        <v>327</v>
      </c>
      <c r="D52" s="34" t="s">
        <v>357</v>
      </c>
      <c r="E52" s="34" t="s">
        <v>296</v>
      </c>
      <c r="F52" s="33"/>
      <c r="G52" s="39">
        <v>3876</v>
      </c>
      <c r="H52" s="34" t="s">
        <v>104</v>
      </c>
      <c r="I52" s="33"/>
    </row>
    <row r="54" spans="1:11" x14ac:dyDescent="0.25">
      <c r="E54" s="113" t="s">
        <v>453</v>
      </c>
      <c r="F54" s="113"/>
      <c r="G54" s="41">
        <f>SUM(G51:G52)</f>
        <v>4560</v>
      </c>
    </row>
    <row r="55" spans="1:11" x14ac:dyDescent="0.25">
      <c r="E55" s="38"/>
      <c r="F55" s="38"/>
      <c r="G55" s="20"/>
    </row>
    <row r="56" spans="1:11" x14ac:dyDescent="0.25">
      <c r="E56" s="38"/>
      <c r="F56" s="38"/>
      <c r="G56" s="20"/>
    </row>
    <row r="57" spans="1:11" ht="15.75" thickBot="1" x14ac:dyDescent="0.3">
      <c r="A57" s="19"/>
      <c r="B57" s="25" t="s">
        <v>358</v>
      </c>
      <c r="C57" s="20"/>
      <c r="D57" s="20"/>
      <c r="E57" s="20"/>
      <c r="F57" s="20"/>
      <c r="G57" s="20"/>
      <c r="H57" s="20"/>
      <c r="I57" s="20"/>
    </row>
    <row r="58" spans="1:11" ht="30" x14ac:dyDescent="0.25">
      <c r="A58" s="26" t="s">
        <v>346</v>
      </c>
      <c r="B58" s="27" t="s">
        <v>347</v>
      </c>
      <c r="C58" s="28" t="s">
        <v>348</v>
      </c>
      <c r="D58" s="29" t="s">
        <v>349</v>
      </c>
      <c r="E58" s="26" t="s">
        <v>284</v>
      </c>
      <c r="F58" s="26" t="s">
        <v>350</v>
      </c>
      <c r="G58" s="30" t="s">
        <v>351</v>
      </c>
      <c r="H58" s="28" t="s">
        <v>343</v>
      </c>
      <c r="I58" s="31" t="s">
        <v>352</v>
      </c>
    </row>
    <row r="59" spans="1:11" x14ac:dyDescent="0.25">
      <c r="A59" s="32">
        <v>1</v>
      </c>
      <c r="B59" s="33"/>
      <c r="C59" s="33" t="s">
        <v>297</v>
      </c>
      <c r="D59" s="33" t="s">
        <v>353</v>
      </c>
      <c r="E59" s="34" t="s">
        <v>296</v>
      </c>
      <c r="F59" s="50"/>
      <c r="G59" s="39">
        <v>4224</v>
      </c>
      <c r="H59" s="34" t="s">
        <v>20</v>
      </c>
      <c r="I59" s="51"/>
    </row>
    <row r="60" spans="1:11" x14ac:dyDescent="0.25">
      <c r="A60" s="32">
        <v>2</v>
      </c>
      <c r="B60" s="33"/>
      <c r="C60" s="33" t="s">
        <v>299</v>
      </c>
      <c r="D60" s="33" t="s">
        <v>353</v>
      </c>
      <c r="E60" s="34" t="s">
        <v>294</v>
      </c>
      <c r="F60" s="50"/>
      <c r="G60" s="39">
        <v>3880</v>
      </c>
      <c r="H60" s="34" t="s">
        <v>47</v>
      </c>
      <c r="I60" s="51"/>
    </row>
    <row r="61" spans="1:11" x14ac:dyDescent="0.25">
      <c r="A61" s="32">
        <v>3</v>
      </c>
      <c r="B61" s="33"/>
      <c r="C61" s="33" t="s">
        <v>295</v>
      </c>
      <c r="D61" s="33" t="s">
        <v>353</v>
      </c>
      <c r="E61" s="34" t="s">
        <v>294</v>
      </c>
      <c r="F61" s="50"/>
      <c r="G61" s="39">
        <v>2917.16</v>
      </c>
      <c r="H61" s="34" t="s">
        <v>47</v>
      </c>
      <c r="I61" s="51"/>
    </row>
    <row r="62" spans="1:11" x14ac:dyDescent="0.25">
      <c r="A62" s="32">
        <v>4</v>
      </c>
      <c r="B62" s="33"/>
      <c r="C62" s="33" t="s">
        <v>295</v>
      </c>
      <c r="D62" s="33" t="s">
        <v>353</v>
      </c>
      <c r="E62" s="34" t="s">
        <v>294</v>
      </c>
      <c r="F62" s="50"/>
      <c r="G62" s="39">
        <v>729.44</v>
      </c>
      <c r="H62" s="34" t="s">
        <v>47</v>
      </c>
      <c r="I62" s="51"/>
    </row>
    <row r="63" spans="1:11" x14ac:dyDescent="0.25">
      <c r="A63" s="32">
        <v>5</v>
      </c>
      <c r="B63" s="33"/>
      <c r="C63" s="33" t="s">
        <v>298</v>
      </c>
      <c r="D63" s="33" t="s">
        <v>353</v>
      </c>
      <c r="E63" s="34" t="s">
        <v>296</v>
      </c>
      <c r="F63" s="50"/>
      <c r="G63" s="39">
        <v>4224</v>
      </c>
      <c r="H63" s="34" t="s">
        <v>104</v>
      </c>
      <c r="I63" s="51"/>
    </row>
    <row r="64" spans="1:11" x14ac:dyDescent="0.25">
      <c r="A64" s="32">
        <v>6</v>
      </c>
      <c r="B64" s="33"/>
      <c r="C64" s="33" t="s">
        <v>298</v>
      </c>
      <c r="D64" s="33" t="s">
        <v>353</v>
      </c>
      <c r="E64" s="34" t="s">
        <v>294</v>
      </c>
      <c r="F64" s="50"/>
      <c r="G64" s="39">
        <v>3880</v>
      </c>
      <c r="H64" s="34" t="s">
        <v>134</v>
      </c>
      <c r="I64" s="51"/>
    </row>
    <row r="65" spans="1:9" x14ac:dyDescent="0.25">
      <c r="A65" s="32">
        <v>7</v>
      </c>
      <c r="B65" s="33"/>
      <c r="C65" s="33" t="s">
        <v>297</v>
      </c>
      <c r="D65" s="33" t="s">
        <v>353</v>
      </c>
      <c r="E65" s="34" t="s">
        <v>294</v>
      </c>
      <c r="F65" s="50"/>
      <c r="G65" s="39">
        <v>4030</v>
      </c>
      <c r="H65" s="34" t="s">
        <v>189</v>
      </c>
      <c r="I65" s="51"/>
    </row>
    <row r="66" spans="1:9" x14ac:dyDescent="0.25">
      <c r="A66" s="32">
        <v>8</v>
      </c>
      <c r="B66" s="33"/>
      <c r="C66" s="33" t="s">
        <v>295</v>
      </c>
      <c r="D66" s="33" t="s">
        <v>353</v>
      </c>
      <c r="E66" s="34" t="s">
        <v>300</v>
      </c>
      <c r="F66" s="50"/>
      <c r="G66" s="39">
        <v>10939.8</v>
      </c>
      <c r="H66" s="34" t="s">
        <v>209</v>
      </c>
      <c r="I66" s="51"/>
    </row>
    <row r="67" spans="1:9" x14ac:dyDescent="0.25">
      <c r="A67" s="19"/>
      <c r="B67" s="20"/>
      <c r="C67" s="20"/>
      <c r="D67" s="20"/>
      <c r="E67" s="20"/>
      <c r="F67" s="20"/>
      <c r="G67" s="43"/>
      <c r="H67" s="40"/>
      <c r="I67" s="20"/>
    </row>
    <row r="68" spans="1:9" x14ac:dyDescent="0.25">
      <c r="A68" s="19"/>
      <c r="B68" s="20"/>
      <c r="C68" s="20"/>
      <c r="D68" s="20"/>
      <c r="E68" s="114" t="s">
        <v>453</v>
      </c>
      <c r="F68" s="114"/>
      <c r="G68" s="41">
        <f>SUM(G59:G66)</f>
        <v>34824.399999999994</v>
      </c>
      <c r="H68" s="40"/>
      <c r="I68" s="37"/>
    </row>
    <row r="69" spans="1:9" x14ac:dyDescent="0.25">
      <c r="E69" s="52"/>
      <c r="F69" s="52"/>
      <c r="G69" s="36"/>
    </row>
    <row r="70" spans="1:9" x14ac:dyDescent="0.25">
      <c r="E70" s="52"/>
      <c r="F70" s="52"/>
      <c r="G70" s="36"/>
    </row>
    <row r="71" spans="1:9" ht="15.75" thickBot="1" x14ac:dyDescent="0.3">
      <c r="A71" s="19"/>
      <c r="B71" s="25" t="s">
        <v>328</v>
      </c>
      <c r="C71" s="20"/>
      <c r="D71" s="20"/>
      <c r="E71" s="20"/>
      <c r="F71" s="20"/>
      <c r="G71" s="20"/>
      <c r="H71" s="20"/>
      <c r="I71" s="20"/>
    </row>
    <row r="72" spans="1:9" ht="30" x14ac:dyDescent="0.25">
      <c r="A72" s="26" t="s">
        <v>346</v>
      </c>
      <c r="B72" s="27" t="s">
        <v>347</v>
      </c>
      <c r="C72" s="28" t="s">
        <v>348</v>
      </c>
      <c r="D72" s="29" t="s">
        <v>349</v>
      </c>
      <c r="E72" s="26" t="s">
        <v>284</v>
      </c>
      <c r="F72" s="26" t="s">
        <v>350</v>
      </c>
      <c r="G72" s="30" t="s">
        <v>351</v>
      </c>
      <c r="H72" s="28" t="s">
        <v>343</v>
      </c>
      <c r="I72" s="31" t="s">
        <v>352</v>
      </c>
    </row>
    <row r="73" spans="1:9" x14ac:dyDescent="0.25">
      <c r="A73" s="32">
        <v>1</v>
      </c>
      <c r="B73" s="33"/>
      <c r="C73" s="33" t="s">
        <v>329</v>
      </c>
      <c r="D73" s="33" t="s">
        <v>353</v>
      </c>
      <c r="E73" s="34" t="s">
        <v>296</v>
      </c>
      <c r="F73" s="50"/>
      <c r="G73" s="39">
        <v>4560</v>
      </c>
      <c r="H73" s="34" t="s">
        <v>146</v>
      </c>
      <c r="I73" s="51"/>
    </row>
    <row r="74" spans="1:9" x14ac:dyDescent="0.25">
      <c r="A74" s="32">
        <v>2</v>
      </c>
      <c r="B74" s="33"/>
      <c r="C74" s="33" t="s">
        <v>329</v>
      </c>
      <c r="D74" s="33" t="s">
        <v>353</v>
      </c>
      <c r="E74" s="34" t="s">
        <v>294</v>
      </c>
      <c r="F74" s="50"/>
      <c r="G74" s="39">
        <v>4200</v>
      </c>
      <c r="H74" s="34" t="s">
        <v>146</v>
      </c>
      <c r="I74" s="51"/>
    </row>
    <row r="75" spans="1:9" x14ac:dyDescent="0.25">
      <c r="E75" s="52"/>
      <c r="F75" s="52"/>
      <c r="G75" s="36"/>
    </row>
    <row r="76" spans="1:9" x14ac:dyDescent="0.25">
      <c r="E76" s="114" t="s">
        <v>453</v>
      </c>
      <c r="F76" s="114"/>
      <c r="G76" s="41">
        <f>SUM(G73:G74)</f>
        <v>8760</v>
      </c>
    </row>
    <row r="77" spans="1:9" x14ac:dyDescent="0.25">
      <c r="E77" s="52"/>
      <c r="F77" s="52"/>
      <c r="G77" s="36"/>
    </row>
    <row r="78" spans="1:9" x14ac:dyDescent="0.25">
      <c r="E78" s="52"/>
      <c r="F78" s="52"/>
      <c r="G78" s="36"/>
    </row>
    <row r="79" spans="1:9" x14ac:dyDescent="0.25">
      <c r="E79" s="52"/>
      <c r="F79" s="52"/>
      <c r="G79" s="36"/>
    </row>
    <row r="80" spans="1:9" x14ac:dyDescent="0.25">
      <c r="E80" s="52"/>
      <c r="F80" s="52"/>
      <c r="G80" s="36"/>
    </row>
    <row r="81" spans="1:9" x14ac:dyDescent="0.25">
      <c r="E81" s="52"/>
      <c r="F81" s="52"/>
      <c r="G81" s="36"/>
    </row>
    <row r="82" spans="1:9" x14ac:dyDescent="0.25">
      <c r="E82" s="52"/>
      <c r="F82" s="52"/>
      <c r="G82" s="36"/>
    </row>
    <row r="83" spans="1:9" ht="15.75" thickBot="1" x14ac:dyDescent="0.3">
      <c r="A83" s="19"/>
      <c r="B83" s="25" t="s">
        <v>459</v>
      </c>
      <c r="C83" s="20"/>
      <c r="D83" s="20"/>
      <c r="E83" s="20"/>
      <c r="F83" s="20"/>
      <c r="G83" s="20"/>
      <c r="H83" s="20"/>
      <c r="I83" s="20"/>
    </row>
    <row r="84" spans="1:9" x14ac:dyDescent="0.25">
      <c r="A84" s="26" t="s">
        <v>346</v>
      </c>
      <c r="B84" s="27" t="s">
        <v>347</v>
      </c>
      <c r="C84" s="28" t="s">
        <v>348</v>
      </c>
      <c r="D84" s="29" t="s">
        <v>456</v>
      </c>
      <c r="E84" s="26" t="s">
        <v>457</v>
      </c>
      <c r="F84" s="26" t="s">
        <v>350</v>
      </c>
      <c r="G84" s="30" t="s">
        <v>351</v>
      </c>
      <c r="H84" s="28" t="s">
        <v>343</v>
      </c>
      <c r="I84" s="31" t="s">
        <v>352</v>
      </c>
    </row>
    <row r="85" spans="1:9" x14ac:dyDescent="0.25">
      <c r="A85" s="33"/>
      <c r="B85" s="33"/>
      <c r="C85" s="33" t="s">
        <v>337</v>
      </c>
      <c r="D85" s="33" t="s">
        <v>335</v>
      </c>
      <c r="E85" s="33" t="s">
        <v>460</v>
      </c>
      <c r="F85" s="33"/>
      <c r="G85" s="39">
        <v>3200</v>
      </c>
      <c r="H85" s="34" t="s">
        <v>72</v>
      </c>
      <c r="I85" s="33"/>
    </row>
    <row r="86" spans="1:9" x14ac:dyDescent="0.25">
      <c r="A86" s="33"/>
      <c r="B86" s="33"/>
      <c r="C86" s="33" t="s">
        <v>336</v>
      </c>
      <c r="D86" s="33" t="s">
        <v>335</v>
      </c>
      <c r="E86" s="33" t="s">
        <v>460</v>
      </c>
      <c r="F86" s="33"/>
      <c r="G86" s="39">
        <v>3200</v>
      </c>
      <c r="H86" s="34" t="s">
        <v>268</v>
      </c>
      <c r="I86" s="33"/>
    </row>
    <row r="87" spans="1:9" x14ac:dyDescent="0.25">
      <c r="A87" s="33"/>
      <c r="B87" s="33"/>
      <c r="C87" s="33" t="s">
        <v>461</v>
      </c>
      <c r="D87" s="33" t="s">
        <v>335</v>
      </c>
      <c r="E87" s="33" t="s">
        <v>460</v>
      </c>
      <c r="F87" s="33"/>
      <c r="G87" s="39">
        <v>3200</v>
      </c>
      <c r="H87" s="8" t="s">
        <v>134</v>
      </c>
      <c r="I87" s="33"/>
    </row>
    <row r="88" spans="1:9" x14ac:dyDescent="0.25">
      <c r="A88" s="33"/>
      <c r="B88" s="33"/>
      <c r="C88" s="33" t="s">
        <v>340</v>
      </c>
      <c r="D88" s="33" t="s">
        <v>338</v>
      </c>
      <c r="E88" s="33" t="s">
        <v>460</v>
      </c>
      <c r="F88" s="33"/>
      <c r="G88" s="39">
        <v>3200</v>
      </c>
      <c r="H88" s="34" t="s">
        <v>189</v>
      </c>
      <c r="I88" s="33"/>
    </row>
    <row r="89" spans="1:9" x14ac:dyDescent="0.25">
      <c r="A89" s="33"/>
      <c r="B89" s="33"/>
      <c r="C89" s="33" t="s">
        <v>339</v>
      </c>
      <c r="D89" s="33" t="s">
        <v>338</v>
      </c>
      <c r="E89" s="33" t="s">
        <v>460</v>
      </c>
      <c r="F89" s="33"/>
      <c r="G89" s="39">
        <v>3200</v>
      </c>
      <c r="H89" s="34" t="s">
        <v>198</v>
      </c>
      <c r="I89" s="33"/>
    </row>
    <row r="90" spans="1:9" x14ac:dyDescent="0.25">
      <c r="A90" s="33"/>
      <c r="B90" s="33"/>
      <c r="C90" s="33" t="s">
        <v>334</v>
      </c>
      <c r="D90" s="33" t="s">
        <v>332</v>
      </c>
      <c r="E90" s="33" t="s">
        <v>460</v>
      </c>
      <c r="F90" s="33"/>
      <c r="G90" s="39">
        <v>3200</v>
      </c>
      <c r="H90" s="34" t="s">
        <v>209</v>
      </c>
      <c r="I90" s="33"/>
    </row>
    <row r="91" spans="1:9" x14ac:dyDescent="0.25">
      <c r="A91" s="33"/>
      <c r="B91" s="33"/>
      <c r="C91" s="33" t="s">
        <v>333</v>
      </c>
      <c r="D91" s="33" t="s">
        <v>332</v>
      </c>
      <c r="E91" s="33" t="s">
        <v>460</v>
      </c>
      <c r="F91" s="33"/>
      <c r="G91" s="39">
        <v>3200</v>
      </c>
      <c r="H91" s="34" t="s">
        <v>268</v>
      </c>
      <c r="I91" s="33"/>
    </row>
    <row r="92" spans="1:9" x14ac:dyDescent="0.25">
      <c r="A92" s="33"/>
      <c r="B92" s="33"/>
      <c r="C92" s="33" t="s">
        <v>331</v>
      </c>
      <c r="D92" s="33" t="s">
        <v>330</v>
      </c>
      <c r="E92" s="33" t="s">
        <v>460</v>
      </c>
      <c r="F92" s="33"/>
      <c r="G92" s="39">
        <v>3200</v>
      </c>
      <c r="H92" s="34" t="s">
        <v>236</v>
      </c>
      <c r="I92" s="33"/>
    </row>
    <row r="93" spans="1:9" x14ac:dyDescent="0.25">
      <c r="A93" s="19"/>
      <c r="B93" s="20"/>
      <c r="C93" s="20"/>
      <c r="D93" s="20"/>
      <c r="H93" s="40"/>
      <c r="I93" s="20"/>
    </row>
    <row r="94" spans="1:9" x14ac:dyDescent="0.25">
      <c r="E94" s="114" t="s">
        <v>453</v>
      </c>
      <c r="F94" s="114"/>
      <c r="G94" s="41">
        <f>SUM(G85:G92)</f>
        <v>25600</v>
      </c>
    </row>
    <row r="95" spans="1:9" x14ac:dyDescent="0.25">
      <c r="E95" s="52"/>
      <c r="F95" s="52"/>
      <c r="G95" s="36"/>
    </row>
    <row r="96" spans="1:9" x14ac:dyDescent="0.25">
      <c r="E96" s="52"/>
      <c r="F96" s="52"/>
      <c r="G96" s="36"/>
    </row>
    <row r="97" spans="1:9" x14ac:dyDescent="0.25">
      <c r="E97" s="52"/>
      <c r="F97" s="52"/>
      <c r="G97" s="36"/>
    </row>
    <row r="98" spans="1:9" ht="15.75" thickBot="1" x14ac:dyDescent="0.3">
      <c r="A98" s="19"/>
      <c r="B98" s="25" t="s">
        <v>452</v>
      </c>
      <c r="C98" s="20"/>
      <c r="D98" s="20"/>
      <c r="E98" s="20"/>
      <c r="F98" s="20"/>
      <c r="G98" s="20"/>
      <c r="H98" s="20"/>
      <c r="I98" s="20"/>
    </row>
    <row r="99" spans="1:9" x14ac:dyDescent="0.25">
      <c r="A99" s="26" t="s">
        <v>346</v>
      </c>
      <c r="B99" s="27" t="s">
        <v>347</v>
      </c>
      <c r="C99" s="28" t="s">
        <v>348</v>
      </c>
      <c r="D99" s="29" t="s">
        <v>456</v>
      </c>
      <c r="E99" s="26" t="s">
        <v>457</v>
      </c>
      <c r="F99" s="26" t="s">
        <v>350</v>
      </c>
      <c r="G99" s="30" t="s">
        <v>351</v>
      </c>
      <c r="H99" s="28" t="s">
        <v>343</v>
      </c>
      <c r="I99" s="31" t="s">
        <v>352</v>
      </c>
    </row>
    <row r="100" spans="1:9" x14ac:dyDescent="0.25">
      <c r="A100" s="33"/>
      <c r="B100" s="33"/>
      <c r="C100" s="33" t="s">
        <v>291</v>
      </c>
      <c r="D100" s="33" t="s">
        <v>285</v>
      </c>
      <c r="E100" s="33" t="s">
        <v>455</v>
      </c>
      <c r="F100" s="33"/>
      <c r="G100" s="39">
        <v>1000</v>
      </c>
      <c r="H100" s="33" t="s">
        <v>134</v>
      </c>
      <c r="I100" s="33"/>
    </row>
    <row r="101" spans="1:9" x14ac:dyDescent="0.25">
      <c r="A101" s="33"/>
      <c r="B101" s="33"/>
      <c r="C101" s="33" t="s">
        <v>292</v>
      </c>
      <c r="D101" s="33" t="s">
        <v>285</v>
      </c>
      <c r="E101" s="33" t="s">
        <v>455</v>
      </c>
      <c r="F101" s="33"/>
      <c r="G101" s="39">
        <v>1000</v>
      </c>
      <c r="H101" s="33" t="s">
        <v>219</v>
      </c>
      <c r="I101" s="33"/>
    </row>
    <row r="102" spans="1:9" x14ac:dyDescent="0.25">
      <c r="A102" s="33"/>
      <c r="B102" s="33"/>
      <c r="C102" s="33" t="s">
        <v>290</v>
      </c>
      <c r="D102" s="33" t="s">
        <v>285</v>
      </c>
      <c r="E102" s="33" t="s">
        <v>455</v>
      </c>
      <c r="F102" s="33"/>
      <c r="G102" s="39">
        <v>1000</v>
      </c>
      <c r="H102" s="33" t="s">
        <v>236</v>
      </c>
      <c r="I102" s="33"/>
    </row>
    <row r="103" spans="1:9" x14ac:dyDescent="0.25">
      <c r="A103" s="33"/>
      <c r="B103" s="33"/>
      <c r="C103" s="33" t="s">
        <v>288</v>
      </c>
      <c r="D103" s="33" t="s">
        <v>285</v>
      </c>
      <c r="E103" s="33" t="s">
        <v>455</v>
      </c>
      <c r="F103" s="33"/>
      <c r="G103" s="39">
        <v>1000</v>
      </c>
      <c r="H103" s="33" t="s">
        <v>253</v>
      </c>
      <c r="I103" s="33"/>
    </row>
    <row r="104" spans="1:9" x14ac:dyDescent="0.25">
      <c r="A104" s="33"/>
      <c r="B104" s="33"/>
      <c r="C104" s="33" t="s">
        <v>303</v>
      </c>
      <c r="D104" s="33" t="s">
        <v>301</v>
      </c>
      <c r="E104" s="33" t="s">
        <v>455</v>
      </c>
      <c r="F104" s="33"/>
      <c r="G104" s="39">
        <v>1000</v>
      </c>
      <c r="H104" s="33" t="s">
        <v>219</v>
      </c>
      <c r="I104" s="33"/>
    </row>
    <row r="105" spans="1:9" x14ac:dyDescent="0.25">
      <c r="A105" s="33"/>
      <c r="B105" s="33"/>
      <c r="C105" s="33" t="s">
        <v>305</v>
      </c>
      <c r="D105" s="33" t="s">
        <v>301</v>
      </c>
      <c r="E105" s="33" t="s">
        <v>455</v>
      </c>
      <c r="F105" s="33"/>
      <c r="G105" s="39">
        <v>1000</v>
      </c>
      <c r="H105" s="33" t="s">
        <v>236</v>
      </c>
      <c r="I105" s="33"/>
    </row>
    <row r="106" spans="1:9" x14ac:dyDescent="0.25">
      <c r="A106" s="33"/>
      <c r="B106" s="33"/>
      <c r="C106" s="33" t="s">
        <v>464</v>
      </c>
      <c r="D106" s="33" t="s">
        <v>301</v>
      </c>
      <c r="E106" s="33" t="s">
        <v>455</v>
      </c>
      <c r="F106" s="33"/>
      <c r="G106" s="39">
        <v>1000</v>
      </c>
      <c r="H106" s="110">
        <v>20230831</v>
      </c>
      <c r="I106" s="33"/>
    </row>
    <row r="107" spans="1:9" x14ac:dyDescent="0.25">
      <c r="A107" s="19"/>
      <c r="B107" s="20"/>
      <c r="C107" s="20"/>
      <c r="D107" s="20"/>
      <c r="H107" s="40"/>
      <c r="I107" s="20"/>
    </row>
    <row r="108" spans="1:9" x14ac:dyDescent="0.25">
      <c r="E108" s="114" t="s">
        <v>453</v>
      </c>
      <c r="F108" s="114"/>
      <c r="G108" s="41">
        <f>SUM(G100:G106)</f>
        <v>7000</v>
      </c>
    </row>
    <row r="109" spans="1:9" x14ac:dyDescent="0.25">
      <c r="G109" s="35"/>
    </row>
    <row r="111" spans="1:9" x14ac:dyDescent="0.25">
      <c r="A111" s="25"/>
    </row>
    <row r="112" spans="1:9" ht="19.5" thickBot="1" x14ac:dyDescent="0.35">
      <c r="A112" s="115" t="s">
        <v>454</v>
      </c>
      <c r="B112" s="115"/>
      <c r="C112" s="115"/>
      <c r="G112" s="35"/>
    </row>
    <row r="113" spans="1:10" x14ac:dyDescent="0.25">
      <c r="A113" s="26" t="s">
        <v>346</v>
      </c>
      <c r="B113" s="27" t="s">
        <v>347</v>
      </c>
      <c r="C113" s="28" t="s">
        <v>348</v>
      </c>
      <c r="D113" s="29" t="s">
        <v>456</v>
      </c>
      <c r="E113" s="26" t="s">
        <v>457</v>
      </c>
      <c r="F113" s="26" t="s">
        <v>350</v>
      </c>
      <c r="G113" s="30" t="s">
        <v>351</v>
      </c>
      <c r="H113" s="28" t="s">
        <v>343</v>
      </c>
      <c r="I113" s="31" t="s">
        <v>479</v>
      </c>
    </row>
    <row r="114" spans="1:10" x14ac:dyDescent="0.25">
      <c r="A114" s="33"/>
      <c r="B114" s="33"/>
      <c r="C114" s="33" t="s">
        <v>292</v>
      </c>
      <c r="D114" s="33" t="s">
        <v>285</v>
      </c>
      <c r="E114" s="33" t="s">
        <v>454</v>
      </c>
      <c r="F114" s="33"/>
      <c r="G114" s="39">
        <v>8650</v>
      </c>
      <c r="H114" s="33" t="s">
        <v>202</v>
      </c>
      <c r="I114" s="39">
        <v>3850</v>
      </c>
    </row>
    <row r="115" spans="1:10" x14ac:dyDescent="0.25">
      <c r="A115" s="33"/>
      <c r="B115" s="33"/>
      <c r="C115" s="33" t="s">
        <v>290</v>
      </c>
      <c r="D115" s="33" t="s">
        <v>285</v>
      </c>
      <c r="E115" s="33" t="s">
        <v>454</v>
      </c>
      <c r="F115" s="33"/>
      <c r="G115" s="39">
        <v>8650</v>
      </c>
      <c r="H115" s="33" t="s">
        <v>236</v>
      </c>
      <c r="I115" s="39">
        <v>3850</v>
      </c>
    </row>
    <row r="116" spans="1:10" x14ac:dyDescent="0.25">
      <c r="A116" s="33"/>
      <c r="B116" s="33"/>
      <c r="C116" s="33" t="s">
        <v>288</v>
      </c>
      <c r="D116" s="33" t="s">
        <v>285</v>
      </c>
      <c r="E116" s="33" t="s">
        <v>454</v>
      </c>
      <c r="F116" s="33"/>
      <c r="G116" s="39">
        <v>8650</v>
      </c>
      <c r="H116" s="33" t="s">
        <v>253</v>
      </c>
      <c r="I116" s="39">
        <v>3850</v>
      </c>
    </row>
    <row r="117" spans="1:10" x14ac:dyDescent="0.25">
      <c r="A117" s="33"/>
      <c r="B117" s="33"/>
      <c r="C117" s="33" t="s">
        <v>291</v>
      </c>
      <c r="D117" s="33" t="s">
        <v>285</v>
      </c>
      <c r="E117" s="33" t="s">
        <v>454</v>
      </c>
      <c r="F117" s="33"/>
      <c r="G117" s="39">
        <v>8650</v>
      </c>
      <c r="H117" s="33" t="s">
        <v>253</v>
      </c>
      <c r="I117" s="39">
        <v>3850</v>
      </c>
    </row>
    <row r="118" spans="1:10" x14ac:dyDescent="0.25">
      <c r="A118" s="33"/>
      <c r="B118" s="33"/>
      <c r="C118" s="33" t="s">
        <v>304</v>
      </c>
      <c r="D118" s="33" t="s">
        <v>301</v>
      </c>
      <c r="E118" s="33" t="s">
        <v>454</v>
      </c>
      <c r="F118" s="33"/>
      <c r="G118" s="39">
        <v>8000</v>
      </c>
      <c r="H118" s="33" t="s">
        <v>169</v>
      </c>
      <c r="I118" s="39">
        <v>4240</v>
      </c>
      <c r="J118" s="134" t="s">
        <v>480</v>
      </c>
    </row>
    <row r="119" spans="1:10" x14ac:dyDescent="0.25">
      <c r="A119" s="33"/>
      <c r="B119" s="33"/>
      <c r="C119" s="33" t="s">
        <v>303</v>
      </c>
      <c r="D119" s="33" t="s">
        <v>301</v>
      </c>
      <c r="E119" s="33" t="s">
        <v>454</v>
      </c>
      <c r="F119" s="33"/>
      <c r="G119" s="39">
        <v>8650</v>
      </c>
      <c r="H119" s="33" t="s">
        <v>219</v>
      </c>
      <c r="I119" s="39">
        <v>3850</v>
      </c>
    </row>
    <row r="120" spans="1:10" x14ac:dyDescent="0.25">
      <c r="A120" s="33"/>
      <c r="B120" s="33"/>
      <c r="C120" s="33" t="s">
        <v>305</v>
      </c>
      <c r="D120" s="33" t="s">
        <v>301</v>
      </c>
      <c r="E120" s="33" t="s">
        <v>454</v>
      </c>
      <c r="F120" s="33"/>
      <c r="G120" s="39">
        <v>8650</v>
      </c>
      <c r="H120" s="110" t="s">
        <v>236</v>
      </c>
      <c r="I120" s="39">
        <v>3850</v>
      </c>
    </row>
    <row r="121" spans="1:10" x14ac:dyDescent="0.25">
      <c r="A121" s="33"/>
      <c r="B121" s="33"/>
      <c r="C121" s="33" t="s">
        <v>464</v>
      </c>
      <c r="D121" s="33" t="s">
        <v>301</v>
      </c>
      <c r="E121" s="33" t="s">
        <v>454</v>
      </c>
      <c r="F121" s="33"/>
      <c r="G121" s="39">
        <v>8650</v>
      </c>
      <c r="H121" s="110">
        <v>20230831</v>
      </c>
      <c r="I121" s="39">
        <v>3850</v>
      </c>
    </row>
    <row r="122" spans="1:10" x14ac:dyDescent="0.25">
      <c r="A122" s="19"/>
      <c r="B122" s="20"/>
      <c r="C122" s="20"/>
      <c r="D122" s="20"/>
      <c r="H122" s="40"/>
      <c r="I122" s="20"/>
    </row>
    <row r="123" spans="1:10" x14ac:dyDescent="0.25">
      <c r="E123" s="114" t="s">
        <v>403</v>
      </c>
      <c r="F123" s="114"/>
      <c r="G123" s="41">
        <f>SUM(G114:G121)</f>
        <v>68550</v>
      </c>
      <c r="I123" s="41">
        <f>SUM(I114:I121)</f>
        <v>31190</v>
      </c>
    </row>
    <row r="129" spans="7:7" x14ac:dyDescent="0.25">
      <c r="G129" s="35"/>
    </row>
  </sheetData>
  <mergeCells count="11">
    <mergeCell ref="E68:F68"/>
    <mergeCell ref="E108:F108"/>
    <mergeCell ref="E123:F123"/>
    <mergeCell ref="A112:C112"/>
    <mergeCell ref="E76:F76"/>
    <mergeCell ref="E94:F94"/>
    <mergeCell ref="E13:F13"/>
    <mergeCell ref="E19:F19"/>
    <mergeCell ref="E28:F28"/>
    <mergeCell ref="E46:F46"/>
    <mergeCell ref="E54:F54"/>
  </mergeCells>
  <phoneticPr fontId="2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256A-651B-40F1-BCC3-915B52B97095}">
  <dimension ref="A3:N183"/>
  <sheetViews>
    <sheetView tabSelected="1" topLeftCell="B1" zoomScale="90" zoomScaleNormal="90" workbookViewId="0">
      <selection activeCell="G22" sqref="G22"/>
    </sheetView>
  </sheetViews>
  <sheetFormatPr baseColWidth="10" defaultColWidth="11.42578125" defaultRowHeight="15" x14ac:dyDescent="0.25"/>
  <cols>
    <col min="1" max="1" width="11.42578125" style="54"/>
    <col min="2" max="2" width="25.28515625" style="54" customWidth="1"/>
    <col min="3" max="3" width="16.28515625" style="54" customWidth="1"/>
    <col min="4" max="5" width="11.42578125" style="54"/>
    <col min="6" max="6" width="29.7109375" style="54" customWidth="1"/>
    <col min="7" max="7" width="29.140625" style="54" customWidth="1"/>
    <col min="8" max="9" width="11.42578125" style="54"/>
    <col min="10" max="10" width="18.5703125" style="54" customWidth="1"/>
    <col min="11" max="11" width="17.5703125" style="54" customWidth="1"/>
    <col min="12" max="13" width="20.28515625" style="54" customWidth="1"/>
    <col min="14" max="14" width="19.7109375" style="54" customWidth="1"/>
    <col min="15" max="16384" width="11.42578125" style="54"/>
  </cols>
  <sheetData>
    <row r="3" spans="1:14" ht="15.75" thickBot="1" x14ac:dyDescent="0.3">
      <c r="A3" s="116" t="s">
        <v>409</v>
      </c>
      <c r="B3" s="116"/>
      <c r="C3" s="116"/>
      <c r="D3" s="116"/>
      <c r="E3" s="116"/>
      <c r="F3" s="116"/>
      <c r="G3" s="116"/>
    </row>
    <row r="4" spans="1:14" ht="15.75" thickBot="1" x14ac:dyDescent="0.3">
      <c r="A4" s="117" t="s">
        <v>282</v>
      </c>
      <c r="B4" s="119" t="s">
        <v>359</v>
      </c>
      <c r="C4" s="119" t="s">
        <v>360</v>
      </c>
      <c r="D4" s="121" t="s">
        <v>361</v>
      </c>
      <c r="E4" s="119" t="s">
        <v>362</v>
      </c>
      <c r="F4" s="124" t="s">
        <v>363</v>
      </c>
      <c r="G4" s="119" t="s">
        <v>364</v>
      </c>
    </row>
    <row r="5" spans="1:14" ht="15.75" thickBot="1" x14ac:dyDescent="0.3">
      <c r="A5" s="118"/>
      <c r="B5" s="120"/>
      <c r="C5" s="120"/>
      <c r="D5" s="122"/>
      <c r="E5" s="123"/>
      <c r="F5" s="125"/>
      <c r="G5" s="123"/>
      <c r="L5" s="126" t="s">
        <v>365</v>
      </c>
      <c r="M5" s="127"/>
      <c r="N5" s="128"/>
    </row>
    <row r="6" spans="1:14" ht="16.5" thickBot="1" x14ac:dyDescent="0.3">
      <c r="A6" s="55" t="s">
        <v>311</v>
      </c>
      <c r="B6" s="76"/>
      <c r="C6" s="56" t="s">
        <v>366</v>
      </c>
      <c r="D6" s="98" t="s">
        <v>367</v>
      </c>
      <c r="E6" s="60" t="s">
        <v>368</v>
      </c>
      <c r="F6" s="103" t="s">
        <v>410</v>
      </c>
      <c r="G6" s="61" t="s">
        <v>411</v>
      </c>
      <c r="L6" s="129" t="s">
        <v>463</v>
      </c>
      <c r="M6" s="130"/>
      <c r="N6" s="131"/>
    </row>
    <row r="7" spans="1:14" ht="16.5" thickBot="1" x14ac:dyDescent="0.3">
      <c r="A7" s="59" t="s">
        <v>369</v>
      </c>
      <c r="C7" s="56" t="s">
        <v>366</v>
      </c>
      <c r="D7" s="53"/>
      <c r="E7" s="60" t="s">
        <v>370</v>
      </c>
      <c r="F7" s="103" t="s">
        <v>412</v>
      </c>
      <c r="G7" s="61" t="s">
        <v>383</v>
      </c>
      <c r="L7" s="62" t="s">
        <v>371</v>
      </c>
      <c r="M7" s="62" t="s">
        <v>372</v>
      </c>
      <c r="N7" s="62" t="s">
        <v>373</v>
      </c>
    </row>
    <row r="8" spans="1:14" ht="16.5" thickBot="1" x14ac:dyDescent="0.3">
      <c r="A8" s="53"/>
      <c r="C8" s="56" t="s">
        <v>366</v>
      </c>
      <c r="D8" s="53"/>
      <c r="E8" s="60" t="s">
        <v>374</v>
      </c>
      <c r="F8" s="103" t="s">
        <v>413</v>
      </c>
      <c r="G8" s="61" t="s">
        <v>408</v>
      </c>
      <c r="L8" s="63"/>
      <c r="M8" s="64"/>
      <c r="N8" s="65"/>
    </row>
    <row r="9" spans="1:14" ht="16.5" thickBot="1" x14ac:dyDescent="0.3">
      <c r="A9" s="53"/>
      <c r="C9" s="56" t="s">
        <v>366</v>
      </c>
      <c r="D9" s="53"/>
      <c r="E9" s="60" t="s">
        <v>375</v>
      </c>
      <c r="F9" s="103" t="s">
        <v>414</v>
      </c>
      <c r="G9" s="61" t="s">
        <v>386</v>
      </c>
      <c r="L9" s="66" t="s">
        <v>376</v>
      </c>
      <c r="M9" s="67"/>
      <c r="N9" s="68">
        <f>'DATOS ALUMNOS'!G19</f>
        <v>5950</v>
      </c>
    </row>
    <row r="10" spans="1:14" ht="16.5" thickBot="1" x14ac:dyDescent="0.3">
      <c r="A10" s="53"/>
      <c r="B10" s="76"/>
      <c r="C10" s="56" t="s">
        <v>366</v>
      </c>
      <c r="D10" s="53"/>
      <c r="E10" s="69" t="s">
        <v>377</v>
      </c>
      <c r="F10" s="103" t="s">
        <v>415</v>
      </c>
      <c r="G10" s="61" t="s">
        <v>389</v>
      </c>
      <c r="L10" s="66" t="s">
        <v>311</v>
      </c>
      <c r="M10" s="67">
        <v>11</v>
      </c>
      <c r="N10" s="70">
        <f>C28</f>
        <v>28367.724814814817</v>
      </c>
    </row>
    <row r="11" spans="1:14" ht="16.5" thickBot="1" x14ac:dyDescent="0.3">
      <c r="A11" s="53"/>
      <c r="C11" s="56" t="s">
        <v>366</v>
      </c>
      <c r="D11" s="72" t="s">
        <v>378</v>
      </c>
      <c r="E11" s="58" t="s">
        <v>379</v>
      </c>
      <c r="F11" s="99" t="s">
        <v>416</v>
      </c>
      <c r="G11" s="61" t="s">
        <v>391</v>
      </c>
      <c r="J11" s="94"/>
      <c r="L11" s="73" t="s">
        <v>293</v>
      </c>
      <c r="M11" s="74">
        <v>11</v>
      </c>
      <c r="N11" s="75">
        <f>C59</f>
        <v>19711.600740740731</v>
      </c>
    </row>
    <row r="12" spans="1:14" ht="16.5" thickBot="1" x14ac:dyDescent="0.3">
      <c r="A12" s="53"/>
      <c r="B12" s="76"/>
      <c r="C12" s="56" t="s">
        <v>366</v>
      </c>
      <c r="D12" s="53"/>
      <c r="E12" s="60" t="s">
        <v>380</v>
      </c>
      <c r="F12" s="99" t="s">
        <v>417</v>
      </c>
      <c r="G12" s="61" t="s">
        <v>394</v>
      </c>
      <c r="L12" s="77" t="s">
        <v>381</v>
      </c>
      <c r="M12" s="64">
        <v>6</v>
      </c>
      <c r="N12" s="78">
        <f>C90</f>
        <v>16203.481481481482</v>
      </c>
    </row>
    <row r="13" spans="1:14" ht="16.5" thickBot="1" x14ac:dyDescent="0.3">
      <c r="A13" s="53"/>
      <c r="B13" s="76"/>
      <c r="C13" s="56" t="s">
        <v>366</v>
      </c>
      <c r="D13" s="53"/>
      <c r="E13" s="60" t="s">
        <v>382</v>
      </c>
      <c r="F13" s="99" t="s">
        <v>418</v>
      </c>
      <c r="G13" s="61" t="s">
        <v>397</v>
      </c>
      <c r="L13" s="66" t="s">
        <v>306</v>
      </c>
      <c r="M13" s="67">
        <v>6</v>
      </c>
      <c r="N13" s="80">
        <f>C121</f>
        <v>5985.7718518518504</v>
      </c>
    </row>
    <row r="14" spans="1:14" ht="16.5" thickBot="1" x14ac:dyDescent="0.3">
      <c r="A14" s="53"/>
      <c r="B14" s="76"/>
      <c r="C14" s="56" t="s">
        <v>366</v>
      </c>
      <c r="D14" s="53"/>
      <c r="E14" s="60" t="s">
        <v>384</v>
      </c>
      <c r="F14" s="99" t="s">
        <v>419</v>
      </c>
      <c r="G14" s="61" t="s">
        <v>420</v>
      </c>
      <c r="L14" s="66" t="s">
        <v>312</v>
      </c>
      <c r="M14" s="67">
        <v>6</v>
      </c>
      <c r="N14" s="80">
        <f>C149</f>
        <v>-1370</v>
      </c>
    </row>
    <row r="15" spans="1:14" ht="16.5" thickBot="1" x14ac:dyDescent="0.3">
      <c r="A15" s="53"/>
      <c r="B15" s="76"/>
      <c r="C15" s="56" t="s">
        <v>366</v>
      </c>
      <c r="D15" s="57" t="s">
        <v>387</v>
      </c>
      <c r="E15" s="60" t="s">
        <v>385</v>
      </c>
      <c r="F15" s="100" t="s">
        <v>466</v>
      </c>
      <c r="G15" s="61" t="s">
        <v>421</v>
      </c>
      <c r="L15" s="81" t="s">
        <v>328</v>
      </c>
      <c r="M15" s="74">
        <v>6</v>
      </c>
      <c r="N15" s="82">
        <f>C183</f>
        <v>7418.4899999999989</v>
      </c>
    </row>
    <row r="16" spans="1:14" ht="16.5" thickBot="1" x14ac:dyDescent="0.3">
      <c r="A16" s="53"/>
      <c r="B16" s="76" t="s">
        <v>398</v>
      </c>
      <c r="C16" s="104">
        <v>19766.669999999998</v>
      </c>
      <c r="D16" s="53"/>
      <c r="E16" s="69" t="s">
        <v>388</v>
      </c>
      <c r="F16" s="100" t="s">
        <v>469</v>
      </c>
      <c r="G16" s="61" t="s">
        <v>467</v>
      </c>
      <c r="L16" s="83" t="s">
        <v>462</v>
      </c>
      <c r="M16" s="67"/>
      <c r="N16" s="70">
        <f>'DATOS ALUMNOS'!G94</f>
        <v>25600</v>
      </c>
    </row>
    <row r="17" spans="1:14" ht="16.5" thickBot="1" x14ac:dyDescent="0.3">
      <c r="A17" s="53"/>
      <c r="B17" s="53"/>
      <c r="C17" s="105">
        <v>19766.669999999998</v>
      </c>
      <c r="D17" s="53"/>
      <c r="E17" s="101" t="s">
        <v>390</v>
      </c>
      <c r="F17" s="100"/>
      <c r="G17" s="61"/>
      <c r="L17" s="73" t="s">
        <v>392</v>
      </c>
      <c r="M17" s="74" t="s">
        <v>392</v>
      </c>
      <c r="N17" s="75">
        <f>'DATOS ALUMNOS'!I123</f>
        <v>31190</v>
      </c>
    </row>
    <row r="18" spans="1:14" ht="19.5" thickBot="1" x14ac:dyDescent="0.35">
      <c r="A18" s="53"/>
      <c r="B18" s="53"/>
      <c r="C18" s="105">
        <v>19766.669999999998</v>
      </c>
      <c r="D18" s="53"/>
      <c r="E18" s="60" t="s">
        <v>393</v>
      </c>
      <c r="F18" s="100"/>
      <c r="G18" s="61"/>
      <c r="L18" s="84" t="s">
        <v>395</v>
      </c>
      <c r="N18" s="85">
        <f>SUM(N8:N17)</f>
        <v>139057.0688888889</v>
      </c>
    </row>
    <row r="19" spans="1:14" ht="16.5" thickBot="1" x14ac:dyDescent="0.3">
      <c r="A19" s="53"/>
      <c r="B19" s="53"/>
      <c r="C19" s="105">
        <v>19766.669999999998</v>
      </c>
      <c r="D19" s="53"/>
      <c r="E19" s="60" t="s">
        <v>396</v>
      </c>
      <c r="F19" s="100"/>
      <c r="G19" s="61"/>
      <c r="K19" s="86"/>
      <c r="L19" s="86"/>
      <c r="M19" s="53"/>
      <c r="N19" s="53"/>
    </row>
    <row r="20" spans="1:14" ht="16.5" thickBot="1" x14ac:dyDescent="0.3">
      <c r="A20" s="53"/>
      <c r="B20" s="53"/>
      <c r="C20" s="106"/>
      <c r="D20" s="53"/>
      <c r="E20" s="69" t="s">
        <v>399</v>
      </c>
      <c r="F20" s="100"/>
      <c r="G20" s="107"/>
      <c r="L20" s="79"/>
      <c r="M20" s="53"/>
      <c r="N20" s="71"/>
    </row>
    <row r="21" spans="1:14" ht="15.75" x14ac:dyDescent="0.25">
      <c r="A21" s="53"/>
      <c r="B21" s="53"/>
      <c r="C21" s="87">
        <f>SUM(C6:C20)</f>
        <v>79066.679999999993</v>
      </c>
      <c r="D21" s="53"/>
      <c r="E21" s="53"/>
      <c r="F21" s="53"/>
      <c r="G21" s="53"/>
      <c r="K21" s="132" t="s">
        <v>400</v>
      </c>
      <c r="L21" s="133"/>
      <c r="M21" s="53"/>
      <c r="N21" s="71"/>
    </row>
    <row r="22" spans="1:14" x14ac:dyDescent="0.25">
      <c r="C22" s="79"/>
      <c r="K22" s="88" t="s">
        <v>401</v>
      </c>
      <c r="L22" s="89">
        <f>N18/1.16</f>
        <v>119876.78352490423</v>
      </c>
      <c r="M22" s="53"/>
      <c r="N22" s="71"/>
    </row>
    <row r="23" spans="1:14" x14ac:dyDescent="0.25">
      <c r="C23" s="79"/>
      <c r="K23" s="88" t="s">
        <v>402</v>
      </c>
      <c r="L23" s="89">
        <f>L22*0.16</f>
        <v>19180.285363984676</v>
      </c>
      <c r="M23" s="53"/>
      <c r="N23" s="71"/>
    </row>
    <row r="24" spans="1:14" ht="16.5" thickBot="1" x14ac:dyDescent="0.3">
      <c r="B24" s="90"/>
      <c r="C24" s="102">
        <f>'DATOS ALUMNOS'!G46</f>
        <v>46178</v>
      </c>
      <c r="D24" s="53"/>
      <c r="E24" s="53"/>
      <c r="F24" s="53"/>
      <c r="G24" s="53"/>
      <c r="K24" s="92" t="s">
        <v>403</v>
      </c>
      <c r="L24" s="93">
        <f>SUM(L22:L23)</f>
        <v>139057.0688888889</v>
      </c>
      <c r="M24" s="53"/>
      <c r="N24" s="53"/>
    </row>
    <row r="25" spans="1:14" x14ac:dyDescent="0.25">
      <c r="B25" s="54" t="s">
        <v>404</v>
      </c>
      <c r="C25" s="71">
        <f>+C24-C16</f>
        <v>26411.33</v>
      </c>
      <c r="D25" s="53"/>
      <c r="E25" s="53"/>
      <c r="F25" s="53"/>
      <c r="G25" s="53"/>
    </row>
    <row r="26" spans="1:14" x14ac:dyDescent="0.25">
      <c r="B26" s="54" t="s">
        <v>405</v>
      </c>
      <c r="C26" s="91">
        <f>+C25/1.08</f>
        <v>24454.935185185186</v>
      </c>
      <c r="D26" s="53"/>
      <c r="E26" s="53"/>
      <c r="F26" s="53"/>
      <c r="G26" s="53"/>
      <c r="L26" s="79"/>
    </row>
    <row r="27" spans="1:14" ht="15.75" thickBot="1" x14ac:dyDescent="0.3">
      <c r="B27" s="54" t="s">
        <v>406</v>
      </c>
      <c r="C27" s="91">
        <f>+C26*0.16</f>
        <v>3912.7896296296299</v>
      </c>
      <c r="D27" s="53"/>
      <c r="E27" s="53"/>
      <c r="F27" s="53"/>
      <c r="G27" s="53"/>
    </row>
    <row r="28" spans="1:14" ht="19.5" thickBot="1" x14ac:dyDescent="0.35">
      <c r="A28" s="94"/>
      <c r="B28" s="94" t="s">
        <v>407</v>
      </c>
      <c r="C28" s="95">
        <f>+C26+C27</f>
        <v>28367.724814814817</v>
      </c>
      <c r="D28" s="53"/>
      <c r="E28" s="53"/>
      <c r="F28" s="53"/>
      <c r="G28" s="53"/>
    </row>
    <row r="29" spans="1:14" ht="15.75" thickBot="1" x14ac:dyDescent="0.3"/>
    <row r="30" spans="1:14" s="97" customFormat="1" ht="6.75" customHeight="1" thickBot="1" x14ac:dyDescent="0.3">
      <c r="A30" s="96"/>
    </row>
    <row r="34" spans="1:7" ht="15.75" thickBot="1" x14ac:dyDescent="0.3">
      <c r="A34" s="116" t="s">
        <v>422</v>
      </c>
      <c r="B34" s="116"/>
      <c r="C34" s="116"/>
      <c r="D34" s="116"/>
      <c r="E34" s="116"/>
      <c r="F34" s="116"/>
      <c r="G34" s="116"/>
    </row>
    <row r="35" spans="1:7" x14ac:dyDescent="0.25">
      <c r="A35" s="117" t="s">
        <v>282</v>
      </c>
      <c r="B35" s="119" t="s">
        <v>359</v>
      </c>
      <c r="C35" s="119" t="s">
        <v>360</v>
      </c>
      <c r="D35" s="121" t="s">
        <v>361</v>
      </c>
      <c r="E35" s="119" t="s">
        <v>362</v>
      </c>
      <c r="F35" s="124" t="s">
        <v>363</v>
      </c>
      <c r="G35" s="119" t="s">
        <v>364</v>
      </c>
    </row>
    <row r="36" spans="1:7" ht="15.75" thickBot="1" x14ac:dyDescent="0.3">
      <c r="A36" s="118"/>
      <c r="B36" s="120"/>
      <c r="C36" s="120"/>
      <c r="D36" s="122"/>
      <c r="E36" s="123"/>
      <c r="F36" s="125"/>
      <c r="G36" s="123"/>
    </row>
    <row r="37" spans="1:7" ht="16.5" thickBot="1" x14ac:dyDescent="0.3">
      <c r="A37" s="55" t="s">
        <v>293</v>
      </c>
      <c r="B37" s="76"/>
      <c r="C37" s="56" t="s">
        <v>366</v>
      </c>
      <c r="D37" s="98" t="s">
        <v>367</v>
      </c>
      <c r="E37" s="60" t="s">
        <v>368</v>
      </c>
      <c r="F37" s="103" t="s">
        <v>423</v>
      </c>
      <c r="G37" s="61" t="s">
        <v>411</v>
      </c>
    </row>
    <row r="38" spans="1:7" ht="16.5" thickBot="1" x14ac:dyDescent="0.3">
      <c r="A38" s="59" t="s">
        <v>369</v>
      </c>
      <c r="C38" s="56" t="s">
        <v>366</v>
      </c>
      <c r="D38" s="53"/>
      <c r="E38" s="60" t="s">
        <v>370</v>
      </c>
      <c r="F38" s="103" t="s">
        <v>424</v>
      </c>
      <c r="G38" s="61" t="s">
        <v>383</v>
      </c>
    </row>
    <row r="39" spans="1:7" ht="16.5" thickBot="1" x14ac:dyDescent="0.3">
      <c r="A39" s="53"/>
      <c r="C39" s="56" t="s">
        <v>366</v>
      </c>
      <c r="D39" s="53"/>
      <c r="E39" s="60" t="s">
        <v>374</v>
      </c>
      <c r="F39" s="103" t="s">
        <v>425</v>
      </c>
      <c r="G39" s="61" t="s">
        <v>408</v>
      </c>
    </row>
    <row r="40" spans="1:7" ht="16.5" thickBot="1" x14ac:dyDescent="0.3">
      <c r="A40" s="53"/>
      <c r="C40" s="56" t="s">
        <v>366</v>
      </c>
      <c r="D40" s="53"/>
      <c r="E40" s="60" t="s">
        <v>375</v>
      </c>
      <c r="F40" s="103" t="s">
        <v>426</v>
      </c>
      <c r="G40" s="61" t="s">
        <v>386</v>
      </c>
    </row>
    <row r="41" spans="1:7" ht="16.5" thickBot="1" x14ac:dyDescent="0.3">
      <c r="A41" s="53"/>
      <c r="B41" s="76"/>
      <c r="C41" s="56" t="s">
        <v>366</v>
      </c>
      <c r="D41" s="53"/>
      <c r="E41" s="69" t="s">
        <v>377</v>
      </c>
      <c r="F41" s="103" t="s">
        <v>427</v>
      </c>
      <c r="G41" s="61" t="s">
        <v>389</v>
      </c>
    </row>
    <row r="42" spans="1:7" ht="16.5" thickBot="1" x14ac:dyDescent="0.3">
      <c r="A42" s="53"/>
      <c r="C42" s="56" t="s">
        <v>366</v>
      </c>
      <c r="D42" s="72" t="s">
        <v>378</v>
      </c>
      <c r="E42" s="58" t="s">
        <v>379</v>
      </c>
      <c r="F42" s="99" t="s">
        <v>428</v>
      </c>
      <c r="G42" s="61" t="s">
        <v>391</v>
      </c>
    </row>
    <row r="43" spans="1:7" ht="16.5" thickBot="1" x14ac:dyDescent="0.3">
      <c r="A43" s="53"/>
      <c r="B43" s="76"/>
      <c r="C43" s="56" t="s">
        <v>366</v>
      </c>
      <c r="D43" s="53"/>
      <c r="E43" s="60" t="s">
        <v>380</v>
      </c>
      <c r="F43" s="99" t="s">
        <v>429</v>
      </c>
      <c r="G43" s="61" t="s">
        <v>394</v>
      </c>
    </row>
    <row r="44" spans="1:7" ht="16.5" thickBot="1" x14ac:dyDescent="0.3">
      <c r="A44" s="53"/>
      <c r="B44" s="76"/>
      <c r="C44" s="56" t="s">
        <v>366</v>
      </c>
      <c r="D44" s="53"/>
      <c r="E44" s="60" t="s">
        <v>382</v>
      </c>
      <c r="F44" s="99" t="s">
        <v>430</v>
      </c>
      <c r="G44" s="61" t="s">
        <v>397</v>
      </c>
    </row>
    <row r="45" spans="1:7" ht="16.5" thickBot="1" x14ac:dyDescent="0.3">
      <c r="A45" s="53"/>
      <c r="B45" s="76"/>
      <c r="C45" s="56" t="s">
        <v>366</v>
      </c>
      <c r="D45" s="53"/>
      <c r="E45" s="60" t="s">
        <v>384</v>
      </c>
      <c r="F45" s="99" t="s">
        <v>431</v>
      </c>
      <c r="G45" s="61" t="s">
        <v>420</v>
      </c>
    </row>
    <row r="46" spans="1:7" ht="16.5" thickBot="1" x14ac:dyDescent="0.3">
      <c r="A46" s="53"/>
      <c r="B46" s="76"/>
      <c r="C46" s="56" t="s">
        <v>366</v>
      </c>
      <c r="D46" s="57" t="s">
        <v>387</v>
      </c>
      <c r="E46" s="60" t="s">
        <v>385</v>
      </c>
      <c r="F46" s="100" t="s">
        <v>470</v>
      </c>
      <c r="G46" s="61" t="s">
        <v>421</v>
      </c>
    </row>
    <row r="47" spans="1:7" ht="16.5" thickBot="1" x14ac:dyDescent="0.3">
      <c r="A47" s="53"/>
      <c r="B47" s="76" t="s">
        <v>398</v>
      </c>
      <c r="C47" s="104">
        <v>16472.22</v>
      </c>
      <c r="D47" s="53"/>
      <c r="E47" s="69" t="s">
        <v>388</v>
      </c>
      <c r="F47" s="100" t="s">
        <v>471</v>
      </c>
      <c r="G47" s="61" t="s">
        <v>467</v>
      </c>
    </row>
    <row r="48" spans="1:7" ht="16.5" thickBot="1" x14ac:dyDescent="0.3">
      <c r="A48" s="53"/>
      <c r="B48" s="53"/>
      <c r="C48" s="105">
        <v>16472.22</v>
      </c>
      <c r="D48" s="53"/>
      <c r="E48" s="101" t="s">
        <v>390</v>
      </c>
      <c r="F48" s="100"/>
      <c r="G48" s="61"/>
    </row>
    <row r="49" spans="1:7" ht="16.5" thickBot="1" x14ac:dyDescent="0.3">
      <c r="A49" s="53"/>
      <c r="B49" s="53"/>
      <c r="C49" s="105">
        <v>16472.22</v>
      </c>
      <c r="D49" s="53"/>
      <c r="E49" s="60" t="s">
        <v>393</v>
      </c>
      <c r="F49" s="100"/>
      <c r="G49" s="61"/>
    </row>
    <row r="50" spans="1:7" ht="16.5" thickBot="1" x14ac:dyDescent="0.3">
      <c r="A50" s="53"/>
      <c r="B50" s="53"/>
      <c r="C50" s="105">
        <v>16472.22</v>
      </c>
      <c r="D50" s="53"/>
      <c r="E50" s="60" t="s">
        <v>396</v>
      </c>
      <c r="F50" s="100"/>
      <c r="G50" s="61"/>
    </row>
    <row r="51" spans="1:7" ht="16.5" thickBot="1" x14ac:dyDescent="0.3">
      <c r="A51" s="53"/>
      <c r="B51" s="53"/>
      <c r="C51" s="106"/>
      <c r="D51" s="53"/>
      <c r="E51" s="69" t="s">
        <v>399</v>
      </c>
      <c r="F51" s="100"/>
      <c r="G51" s="107"/>
    </row>
    <row r="52" spans="1:7" ht="15.75" x14ac:dyDescent="0.25">
      <c r="A52" s="53"/>
      <c r="B52" s="53"/>
      <c r="C52" s="87">
        <f>SUM(C37:C51)</f>
        <v>65888.88</v>
      </c>
      <c r="D52" s="53"/>
      <c r="E52" s="53"/>
      <c r="F52" s="53"/>
      <c r="G52" s="53"/>
    </row>
    <row r="53" spans="1:7" ht="15.75" x14ac:dyDescent="0.25">
      <c r="A53" s="53"/>
      <c r="B53" s="53"/>
      <c r="C53" s="87"/>
      <c r="D53" s="53"/>
      <c r="E53" s="53"/>
      <c r="F53" s="53"/>
      <c r="G53" s="53"/>
    </row>
    <row r="54" spans="1:7" x14ac:dyDescent="0.25">
      <c r="C54" s="79"/>
    </row>
    <row r="55" spans="1:7" ht="15.75" x14ac:dyDescent="0.25">
      <c r="B55" s="90"/>
      <c r="C55" s="102">
        <f>'DATOS ALUMNOS'!G68</f>
        <v>34824.399999999994</v>
      </c>
      <c r="D55" s="53"/>
      <c r="E55" s="53"/>
      <c r="F55" s="53"/>
      <c r="G55" s="53"/>
    </row>
    <row r="56" spans="1:7" x14ac:dyDescent="0.25">
      <c r="B56" s="54" t="s">
        <v>404</v>
      </c>
      <c r="C56" s="71">
        <f>+C55-C47</f>
        <v>18352.179999999993</v>
      </c>
      <c r="D56" s="53"/>
      <c r="E56" s="53"/>
      <c r="F56" s="53"/>
      <c r="G56" s="53"/>
    </row>
    <row r="57" spans="1:7" x14ac:dyDescent="0.25">
      <c r="B57" s="54" t="s">
        <v>405</v>
      </c>
      <c r="C57" s="91">
        <f>C56/1.08</f>
        <v>16992.759259259252</v>
      </c>
      <c r="D57" s="53"/>
      <c r="E57" s="53"/>
      <c r="F57" s="53"/>
      <c r="G57" s="53"/>
    </row>
    <row r="58" spans="1:7" ht="15.75" thickBot="1" x14ac:dyDescent="0.3">
      <c r="B58" s="54" t="s">
        <v>406</v>
      </c>
      <c r="C58" s="91">
        <f>C57*0.16</f>
        <v>2718.8414814814805</v>
      </c>
      <c r="D58" s="53"/>
      <c r="E58" s="53"/>
      <c r="F58" s="53"/>
      <c r="G58" s="53"/>
    </row>
    <row r="59" spans="1:7" ht="19.5" thickBot="1" x14ac:dyDescent="0.35">
      <c r="A59" s="94"/>
      <c r="B59" s="94" t="s">
        <v>407</v>
      </c>
      <c r="C59" s="95">
        <f>+C57+C58</f>
        <v>19711.600740740731</v>
      </c>
      <c r="D59" s="53"/>
      <c r="E59" s="53"/>
      <c r="F59" s="53"/>
      <c r="G59" s="53"/>
    </row>
    <row r="60" spans="1:7" ht="15.75" thickBot="1" x14ac:dyDescent="0.3"/>
    <row r="61" spans="1:7" s="97" customFormat="1" ht="6.75" customHeight="1" thickBot="1" x14ac:dyDescent="0.3">
      <c r="A61" s="96"/>
    </row>
    <row r="65" spans="1:7" ht="15.75" thickBot="1" x14ac:dyDescent="0.3">
      <c r="A65" s="116" t="s">
        <v>432</v>
      </c>
      <c r="B65" s="116"/>
      <c r="C65" s="116"/>
      <c r="D65" s="116"/>
      <c r="E65" s="116"/>
      <c r="F65" s="116"/>
      <c r="G65" s="116"/>
    </row>
    <row r="66" spans="1:7" x14ac:dyDescent="0.25">
      <c r="A66" s="117" t="s">
        <v>282</v>
      </c>
      <c r="B66" s="119" t="s">
        <v>359</v>
      </c>
      <c r="C66" s="119" t="s">
        <v>360</v>
      </c>
      <c r="D66" s="121" t="s">
        <v>361</v>
      </c>
      <c r="E66" s="119" t="s">
        <v>362</v>
      </c>
      <c r="F66" s="124" t="s">
        <v>363</v>
      </c>
      <c r="G66" s="119" t="s">
        <v>364</v>
      </c>
    </row>
    <row r="67" spans="1:7" ht="15.75" thickBot="1" x14ac:dyDescent="0.3">
      <c r="A67" s="118"/>
      <c r="B67" s="120"/>
      <c r="C67" s="120"/>
      <c r="D67" s="122"/>
      <c r="E67" s="123"/>
      <c r="F67" s="125"/>
      <c r="G67" s="123"/>
    </row>
    <row r="68" spans="1:7" ht="16.5" thickBot="1" x14ac:dyDescent="0.3">
      <c r="A68" s="55" t="s">
        <v>322</v>
      </c>
      <c r="C68" s="56" t="s">
        <v>366</v>
      </c>
      <c r="D68" s="98" t="s">
        <v>367</v>
      </c>
      <c r="E68" s="60" t="s">
        <v>368</v>
      </c>
      <c r="F68" s="103" t="s">
        <v>433</v>
      </c>
      <c r="G68" s="61" t="s">
        <v>391</v>
      </c>
    </row>
    <row r="69" spans="1:7" ht="16.5" thickBot="1" x14ac:dyDescent="0.3">
      <c r="A69" s="59" t="s">
        <v>369</v>
      </c>
      <c r="B69" s="76"/>
      <c r="C69" s="56" t="s">
        <v>366</v>
      </c>
      <c r="D69" s="53"/>
      <c r="E69" s="60" t="s">
        <v>370</v>
      </c>
      <c r="F69" s="103" t="s">
        <v>434</v>
      </c>
      <c r="G69" s="61" t="s">
        <v>394</v>
      </c>
    </row>
    <row r="70" spans="1:7" ht="16.5" thickBot="1" x14ac:dyDescent="0.3">
      <c r="A70" s="53"/>
      <c r="B70" s="76"/>
      <c r="C70" s="56" t="s">
        <v>366</v>
      </c>
      <c r="D70" s="53"/>
      <c r="E70" s="60" t="s">
        <v>374</v>
      </c>
      <c r="F70" s="103" t="s">
        <v>435</v>
      </c>
      <c r="G70" s="61" t="s">
        <v>397</v>
      </c>
    </row>
    <row r="71" spans="1:7" ht="16.5" thickBot="1" x14ac:dyDescent="0.3">
      <c r="A71" s="53"/>
      <c r="B71" s="76"/>
      <c r="C71" s="56" t="s">
        <v>366</v>
      </c>
      <c r="D71" s="53"/>
      <c r="E71" s="60" t="s">
        <v>375</v>
      </c>
      <c r="F71" s="103" t="s">
        <v>436</v>
      </c>
      <c r="G71" s="61" t="s">
        <v>420</v>
      </c>
    </row>
    <row r="72" spans="1:7" ht="16.5" thickBot="1" x14ac:dyDescent="0.3">
      <c r="A72" s="53"/>
      <c r="B72" s="76"/>
      <c r="C72" s="56" t="s">
        <v>366</v>
      </c>
      <c r="D72" s="53"/>
      <c r="E72" s="69" t="s">
        <v>377</v>
      </c>
      <c r="F72" s="103" t="s">
        <v>473</v>
      </c>
      <c r="G72" s="61" t="s">
        <v>421</v>
      </c>
    </row>
    <row r="73" spans="1:7" ht="16.5" thickBot="1" x14ac:dyDescent="0.3">
      <c r="A73" s="53"/>
      <c r="B73" s="76" t="s">
        <v>398</v>
      </c>
      <c r="C73" s="104">
        <v>14232</v>
      </c>
      <c r="D73" s="72" t="s">
        <v>378</v>
      </c>
      <c r="E73" s="58" t="s">
        <v>379</v>
      </c>
      <c r="F73" s="99" t="s">
        <v>472</v>
      </c>
      <c r="G73" s="61" t="s">
        <v>467</v>
      </c>
    </row>
    <row r="74" spans="1:7" ht="16.5" thickBot="1" x14ac:dyDescent="0.3">
      <c r="A74" s="53"/>
      <c r="B74" s="53"/>
      <c r="C74" s="105">
        <v>14232</v>
      </c>
      <c r="D74" s="53"/>
      <c r="E74" s="60" t="s">
        <v>380</v>
      </c>
      <c r="F74" s="99"/>
      <c r="G74" s="61"/>
    </row>
    <row r="75" spans="1:7" ht="16.5" thickBot="1" x14ac:dyDescent="0.3">
      <c r="A75" s="53"/>
      <c r="B75" s="53"/>
      <c r="C75" s="105">
        <v>14232</v>
      </c>
      <c r="D75" s="53"/>
      <c r="E75" s="60" t="s">
        <v>382</v>
      </c>
      <c r="F75" s="99"/>
      <c r="G75" s="61"/>
    </row>
    <row r="76" spans="1:7" ht="16.5" thickBot="1" x14ac:dyDescent="0.3">
      <c r="A76" s="53"/>
      <c r="B76" s="53"/>
      <c r="C76" s="105">
        <v>14232</v>
      </c>
      <c r="D76" s="53"/>
      <c r="E76" s="60" t="s">
        <v>384</v>
      </c>
      <c r="F76" s="99"/>
      <c r="G76" s="61"/>
    </row>
    <row r="77" spans="1:7" ht="16.5" thickBot="1" x14ac:dyDescent="0.3">
      <c r="A77" s="53"/>
      <c r="B77" s="53"/>
      <c r="C77" s="105">
        <v>14232</v>
      </c>
      <c r="D77" s="57" t="s">
        <v>387</v>
      </c>
      <c r="E77" s="60" t="s">
        <v>385</v>
      </c>
      <c r="F77" s="100"/>
      <c r="G77" s="61"/>
    </row>
    <row r="78" spans="1:7" ht="16.5" thickBot="1" x14ac:dyDescent="0.3">
      <c r="A78" s="53"/>
      <c r="B78" s="53"/>
      <c r="C78" s="105">
        <v>14232</v>
      </c>
      <c r="D78" s="53"/>
      <c r="E78" s="69" t="s">
        <v>388</v>
      </c>
      <c r="F78" s="100"/>
      <c r="G78" s="61"/>
    </row>
    <row r="79" spans="1:7" ht="16.5" thickBot="1" x14ac:dyDescent="0.3">
      <c r="A79" s="53"/>
      <c r="B79" s="53"/>
      <c r="C79" s="105">
        <v>14232</v>
      </c>
      <c r="D79" s="53"/>
      <c r="E79" s="101" t="s">
        <v>390</v>
      </c>
      <c r="F79" s="100"/>
      <c r="G79" s="61"/>
    </row>
    <row r="80" spans="1:7" ht="16.5" thickBot="1" x14ac:dyDescent="0.3">
      <c r="A80" s="53"/>
      <c r="B80" s="53"/>
      <c r="C80" s="105">
        <v>14232</v>
      </c>
      <c r="D80" s="53"/>
      <c r="E80" s="60" t="s">
        <v>393</v>
      </c>
      <c r="F80" s="100"/>
      <c r="G80" s="61"/>
    </row>
    <row r="81" spans="1:7" ht="16.5" thickBot="1" x14ac:dyDescent="0.3">
      <c r="A81" s="53"/>
      <c r="B81" s="53"/>
      <c r="C81" s="105">
        <v>14232</v>
      </c>
      <c r="D81" s="53"/>
      <c r="E81" s="60" t="s">
        <v>396</v>
      </c>
      <c r="F81" s="100"/>
      <c r="G81" s="61"/>
    </row>
    <row r="82" spans="1:7" ht="16.5" thickBot="1" x14ac:dyDescent="0.3">
      <c r="A82" s="53"/>
      <c r="B82" s="53"/>
      <c r="C82" s="105">
        <v>14232</v>
      </c>
      <c r="D82" s="53"/>
      <c r="E82" s="69" t="s">
        <v>399</v>
      </c>
      <c r="F82" s="100"/>
      <c r="G82" s="107"/>
    </row>
    <row r="83" spans="1:7" ht="15.75" x14ac:dyDescent="0.25">
      <c r="A83" s="53"/>
      <c r="B83" s="53"/>
      <c r="C83" s="87">
        <f>SUM(C68:C82)</f>
        <v>142320</v>
      </c>
      <c r="D83" s="53"/>
      <c r="E83" s="53"/>
      <c r="F83" s="53"/>
      <c r="G83" s="53"/>
    </row>
    <row r="84" spans="1:7" ht="15.75" x14ac:dyDescent="0.25">
      <c r="A84" s="53"/>
      <c r="B84" s="53"/>
      <c r="C84" s="87"/>
      <c r="D84" s="53"/>
      <c r="E84" s="53"/>
      <c r="F84" s="53"/>
      <c r="G84" s="53"/>
    </row>
    <row r="85" spans="1:7" x14ac:dyDescent="0.25">
      <c r="C85" s="79"/>
    </row>
    <row r="86" spans="1:7" ht="15.75" x14ac:dyDescent="0.25">
      <c r="B86" s="90"/>
      <c r="C86" s="102">
        <f>'DATOS ALUMNOS'!G13</f>
        <v>29318</v>
      </c>
      <c r="D86" s="53"/>
      <c r="E86" s="53"/>
      <c r="F86" s="53"/>
      <c r="G86" s="53"/>
    </row>
    <row r="87" spans="1:7" x14ac:dyDescent="0.25">
      <c r="B87" s="54" t="s">
        <v>404</v>
      </c>
      <c r="C87" s="71">
        <f>+C86-C73</f>
        <v>15086</v>
      </c>
      <c r="D87" s="53"/>
      <c r="E87" s="53"/>
      <c r="F87" s="53"/>
      <c r="G87" s="53"/>
    </row>
    <row r="88" spans="1:7" x14ac:dyDescent="0.25">
      <c r="B88" s="54" t="s">
        <v>405</v>
      </c>
      <c r="C88" s="91">
        <f>+C87/1.08</f>
        <v>13968.518518518518</v>
      </c>
      <c r="D88" s="53"/>
      <c r="E88" s="53"/>
      <c r="F88" s="53"/>
      <c r="G88" s="53"/>
    </row>
    <row r="89" spans="1:7" ht="15.75" thickBot="1" x14ac:dyDescent="0.3">
      <c r="B89" s="54" t="s">
        <v>406</v>
      </c>
      <c r="C89" s="91">
        <f>+C88*0.16</f>
        <v>2234.962962962963</v>
      </c>
      <c r="D89" s="53"/>
      <c r="E89" s="53"/>
      <c r="F89" s="53"/>
      <c r="G89" s="53"/>
    </row>
    <row r="90" spans="1:7" ht="19.5" thickBot="1" x14ac:dyDescent="0.35">
      <c r="A90" s="94"/>
      <c r="B90" s="94" t="s">
        <v>407</v>
      </c>
      <c r="C90" s="95">
        <f>+C88+C89</f>
        <v>16203.481481481482</v>
      </c>
      <c r="D90" s="53"/>
      <c r="E90" s="53"/>
      <c r="F90" s="53"/>
      <c r="G90" s="53"/>
    </row>
    <row r="91" spans="1:7" ht="15.75" thickBot="1" x14ac:dyDescent="0.3"/>
    <row r="92" spans="1:7" s="97" customFormat="1" ht="6.75" customHeight="1" thickBot="1" x14ac:dyDescent="0.3">
      <c r="A92" s="96"/>
    </row>
    <row r="96" spans="1:7" ht="15.75" thickBot="1" x14ac:dyDescent="0.3">
      <c r="A96" s="116" t="s">
        <v>437</v>
      </c>
      <c r="B96" s="116"/>
      <c r="C96" s="116"/>
      <c r="D96" s="116"/>
      <c r="E96" s="116"/>
      <c r="F96" s="116"/>
      <c r="G96" s="116"/>
    </row>
    <row r="97" spans="1:7" x14ac:dyDescent="0.25">
      <c r="A97" s="117" t="s">
        <v>282</v>
      </c>
      <c r="B97" s="119" t="s">
        <v>359</v>
      </c>
      <c r="C97" s="119" t="s">
        <v>360</v>
      </c>
      <c r="D97" s="121" t="s">
        <v>361</v>
      </c>
      <c r="E97" s="119" t="s">
        <v>362</v>
      </c>
      <c r="F97" s="124" t="s">
        <v>363</v>
      </c>
      <c r="G97" s="119" t="s">
        <v>364</v>
      </c>
    </row>
    <row r="98" spans="1:7" ht="15.75" thickBot="1" x14ac:dyDescent="0.3">
      <c r="A98" s="118"/>
      <c r="B98" s="120"/>
      <c r="C98" s="120"/>
      <c r="D98" s="122"/>
      <c r="E98" s="123"/>
      <c r="F98" s="125"/>
      <c r="G98" s="123"/>
    </row>
    <row r="99" spans="1:7" ht="16.5" thickBot="1" x14ac:dyDescent="0.3">
      <c r="A99" s="55" t="s">
        <v>306</v>
      </c>
      <c r="C99" s="56" t="s">
        <v>366</v>
      </c>
      <c r="D99" s="98" t="s">
        <v>367</v>
      </c>
      <c r="E99" s="60" t="s">
        <v>368</v>
      </c>
      <c r="F99" s="103" t="s">
        <v>438</v>
      </c>
      <c r="G99" s="61" t="s">
        <v>391</v>
      </c>
    </row>
    <row r="100" spans="1:7" ht="16.5" thickBot="1" x14ac:dyDescent="0.3">
      <c r="A100" s="59" t="s">
        <v>369</v>
      </c>
      <c r="B100" s="76"/>
      <c r="C100" s="56" t="s">
        <v>366</v>
      </c>
      <c r="D100" s="53"/>
      <c r="E100" s="60" t="s">
        <v>370</v>
      </c>
      <c r="F100" s="103" t="s">
        <v>439</v>
      </c>
      <c r="G100" s="61" t="s">
        <v>394</v>
      </c>
    </row>
    <row r="101" spans="1:7" ht="16.5" thickBot="1" x14ac:dyDescent="0.3">
      <c r="A101" s="53"/>
      <c r="B101" s="76"/>
      <c r="C101" s="56" t="s">
        <v>366</v>
      </c>
      <c r="D101" s="53"/>
      <c r="E101" s="60" t="s">
        <v>374</v>
      </c>
      <c r="F101" s="103" t="s">
        <v>440</v>
      </c>
      <c r="G101" s="61" t="s">
        <v>397</v>
      </c>
    </row>
    <row r="102" spans="1:7" ht="16.5" thickBot="1" x14ac:dyDescent="0.3">
      <c r="A102" s="53"/>
      <c r="B102" s="76"/>
      <c r="C102" s="56" t="s">
        <v>366</v>
      </c>
      <c r="D102" s="53"/>
      <c r="E102" s="60" t="s">
        <v>375</v>
      </c>
      <c r="F102" s="103" t="s">
        <v>441</v>
      </c>
      <c r="G102" s="61" t="s">
        <v>420</v>
      </c>
    </row>
    <row r="103" spans="1:7" ht="16.5" thickBot="1" x14ac:dyDescent="0.3">
      <c r="A103" s="53"/>
      <c r="B103" s="76"/>
      <c r="C103" s="56" t="s">
        <v>366</v>
      </c>
      <c r="D103" s="53"/>
      <c r="E103" s="69" t="s">
        <v>377</v>
      </c>
      <c r="F103" s="103" t="s">
        <v>442</v>
      </c>
      <c r="G103" s="61" t="s">
        <v>421</v>
      </c>
    </row>
    <row r="104" spans="1:7" ht="16.5" thickBot="1" x14ac:dyDescent="0.3">
      <c r="A104" s="53"/>
      <c r="B104" s="76" t="s">
        <v>398</v>
      </c>
      <c r="C104" s="104">
        <v>10313.040000000001</v>
      </c>
      <c r="D104" s="72" t="s">
        <v>378</v>
      </c>
      <c r="E104" s="58" t="s">
        <v>379</v>
      </c>
      <c r="F104" s="99" t="s">
        <v>474</v>
      </c>
      <c r="G104" s="61" t="s">
        <v>467</v>
      </c>
    </row>
    <row r="105" spans="1:7" ht="16.5" thickBot="1" x14ac:dyDescent="0.3">
      <c r="A105" s="53"/>
      <c r="B105" s="53"/>
      <c r="C105" s="105">
        <v>10313.040000000001</v>
      </c>
      <c r="D105" s="53"/>
      <c r="E105" s="60" t="s">
        <v>380</v>
      </c>
      <c r="F105" s="99"/>
      <c r="G105" s="61"/>
    </row>
    <row r="106" spans="1:7" ht="16.5" thickBot="1" x14ac:dyDescent="0.3">
      <c r="A106" s="53"/>
      <c r="B106" s="53"/>
      <c r="C106" s="105">
        <v>10313.040000000001</v>
      </c>
      <c r="D106" s="53"/>
      <c r="E106" s="60" t="s">
        <v>382</v>
      </c>
      <c r="F106" s="99"/>
      <c r="G106" s="61"/>
    </row>
    <row r="107" spans="1:7" ht="16.5" thickBot="1" x14ac:dyDescent="0.3">
      <c r="A107" s="53"/>
      <c r="B107" s="53"/>
      <c r="C107" s="105">
        <v>10313.040000000001</v>
      </c>
      <c r="D107" s="53"/>
      <c r="E107" s="60" t="s">
        <v>384</v>
      </c>
      <c r="F107" s="99"/>
      <c r="G107" s="61"/>
    </row>
    <row r="108" spans="1:7" ht="16.5" thickBot="1" x14ac:dyDescent="0.3">
      <c r="A108" s="53"/>
      <c r="B108" s="53"/>
      <c r="C108" s="105">
        <v>10313.040000000001</v>
      </c>
      <c r="D108" s="57" t="s">
        <v>387</v>
      </c>
      <c r="E108" s="60" t="s">
        <v>385</v>
      </c>
      <c r="F108" s="100"/>
      <c r="G108" s="61"/>
    </row>
    <row r="109" spans="1:7" ht="16.5" thickBot="1" x14ac:dyDescent="0.3">
      <c r="A109" s="53"/>
      <c r="B109" s="53"/>
      <c r="C109" s="105">
        <v>10313.040000000001</v>
      </c>
      <c r="D109" s="53"/>
      <c r="E109" s="69" t="s">
        <v>388</v>
      </c>
      <c r="F109" s="100"/>
      <c r="G109" s="61"/>
    </row>
    <row r="110" spans="1:7" ht="16.5" thickBot="1" x14ac:dyDescent="0.3">
      <c r="A110" s="53"/>
      <c r="B110" s="53"/>
      <c r="C110" s="105">
        <v>10313.040000000001</v>
      </c>
      <c r="D110" s="53"/>
      <c r="E110" s="101" t="s">
        <v>390</v>
      </c>
      <c r="F110" s="100"/>
      <c r="G110" s="61"/>
    </row>
    <row r="111" spans="1:7" ht="16.5" thickBot="1" x14ac:dyDescent="0.3">
      <c r="A111" s="53"/>
      <c r="B111" s="53"/>
      <c r="C111" s="105">
        <v>10313.040000000001</v>
      </c>
      <c r="D111" s="53"/>
      <c r="E111" s="60" t="s">
        <v>393</v>
      </c>
      <c r="F111" s="100"/>
      <c r="G111" s="61"/>
    </row>
    <row r="112" spans="1:7" ht="16.5" thickBot="1" x14ac:dyDescent="0.3">
      <c r="A112" s="53"/>
      <c r="B112" s="53"/>
      <c r="C112" s="105">
        <v>10313.040000000001</v>
      </c>
      <c r="D112" s="53"/>
      <c r="E112" s="60" t="s">
        <v>396</v>
      </c>
      <c r="F112" s="100"/>
      <c r="G112" s="61"/>
    </row>
    <row r="113" spans="1:7" ht="16.5" thickBot="1" x14ac:dyDescent="0.3">
      <c r="A113" s="53"/>
      <c r="B113" s="53"/>
      <c r="C113" s="105">
        <v>10313.040000000001</v>
      </c>
      <c r="D113" s="53"/>
      <c r="E113" s="69" t="s">
        <v>399</v>
      </c>
      <c r="F113" s="100"/>
      <c r="G113" s="107"/>
    </row>
    <row r="114" spans="1:7" ht="15.75" x14ac:dyDescent="0.25">
      <c r="A114" s="53"/>
      <c r="B114" s="53"/>
      <c r="C114" s="87">
        <f>SUM(C99:C113)</f>
        <v>103130.40000000002</v>
      </c>
      <c r="D114" s="53"/>
      <c r="E114" s="53"/>
      <c r="F114" s="53"/>
      <c r="G114" s="53"/>
    </row>
    <row r="115" spans="1:7" ht="15.75" x14ac:dyDescent="0.25">
      <c r="A115" s="53"/>
      <c r="B115" s="53"/>
      <c r="C115" s="87"/>
      <c r="D115" s="53"/>
      <c r="E115" s="53"/>
      <c r="F115" s="53"/>
      <c r="G115" s="53"/>
    </row>
    <row r="116" spans="1:7" x14ac:dyDescent="0.25">
      <c r="C116" s="79"/>
    </row>
    <row r="117" spans="1:7" ht="15.75" x14ac:dyDescent="0.25">
      <c r="B117" s="90"/>
      <c r="C117" s="102">
        <f>'DATOS ALUMNOS'!G28</f>
        <v>15886</v>
      </c>
      <c r="D117" s="53"/>
      <c r="E117" s="53"/>
      <c r="F117" s="53"/>
      <c r="G117" s="53"/>
    </row>
    <row r="118" spans="1:7" x14ac:dyDescent="0.25">
      <c r="B118" s="54" t="s">
        <v>404</v>
      </c>
      <c r="C118" s="71">
        <f>+C117-C104</f>
        <v>5572.9599999999991</v>
      </c>
      <c r="D118" s="53"/>
      <c r="E118" s="53"/>
      <c r="F118" s="53"/>
      <c r="G118" s="53"/>
    </row>
    <row r="119" spans="1:7" x14ac:dyDescent="0.25">
      <c r="B119" s="54" t="s">
        <v>405</v>
      </c>
      <c r="C119" s="91">
        <f>+C118/1.08</f>
        <v>5160.1481481481469</v>
      </c>
      <c r="D119" s="53"/>
      <c r="E119" s="53"/>
      <c r="F119" s="53"/>
      <c r="G119" s="53"/>
    </row>
    <row r="120" spans="1:7" ht="15.75" thickBot="1" x14ac:dyDescent="0.3">
      <c r="B120" s="54" t="s">
        <v>406</v>
      </c>
      <c r="C120" s="91">
        <f>+C119*0.16</f>
        <v>825.62370370370354</v>
      </c>
      <c r="D120" s="53"/>
      <c r="E120" s="53"/>
      <c r="F120" s="53"/>
      <c r="G120" s="53"/>
    </row>
    <row r="121" spans="1:7" ht="19.5" thickBot="1" x14ac:dyDescent="0.35">
      <c r="A121" s="94"/>
      <c r="B121" s="94" t="s">
        <v>407</v>
      </c>
      <c r="C121" s="95">
        <f>+C119+C120</f>
        <v>5985.7718518518504</v>
      </c>
      <c r="D121" s="53"/>
      <c r="E121" s="53"/>
      <c r="F121" s="53"/>
      <c r="G121" s="53"/>
    </row>
    <row r="122" spans="1:7" ht="15.75" thickBot="1" x14ac:dyDescent="0.3"/>
    <row r="123" spans="1:7" s="97" customFormat="1" ht="6.75" customHeight="1" thickBot="1" x14ac:dyDescent="0.3">
      <c r="A123" s="96"/>
    </row>
    <row r="127" spans="1:7" ht="15.75" thickBot="1" x14ac:dyDescent="0.3">
      <c r="A127" s="116" t="s">
        <v>443</v>
      </c>
      <c r="B127" s="116"/>
      <c r="C127" s="116"/>
      <c r="D127" s="116"/>
      <c r="E127" s="116"/>
      <c r="F127" s="116"/>
      <c r="G127" s="116"/>
    </row>
    <row r="128" spans="1:7" x14ac:dyDescent="0.25">
      <c r="A128" s="117" t="s">
        <v>282</v>
      </c>
      <c r="B128" s="119" t="s">
        <v>359</v>
      </c>
      <c r="C128" s="119" t="s">
        <v>360</v>
      </c>
      <c r="D128" s="121" t="s">
        <v>361</v>
      </c>
      <c r="E128" s="119" t="s">
        <v>362</v>
      </c>
      <c r="F128" s="124" t="s">
        <v>363</v>
      </c>
      <c r="G128" s="119" t="s">
        <v>364</v>
      </c>
    </row>
    <row r="129" spans="1:7" ht="15.75" thickBot="1" x14ac:dyDescent="0.3">
      <c r="A129" s="118"/>
      <c r="B129" s="120"/>
      <c r="C129" s="120"/>
      <c r="D129" s="122"/>
      <c r="E129" s="123"/>
      <c r="F129" s="125"/>
      <c r="G129" s="123"/>
    </row>
    <row r="130" spans="1:7" ht="16.5" thickBot="1" x14ac:dyDescent="0.3">
      <c r="A130" s="55" t="s">
        <v>312</v>
      </c>
      <c r="C130" s="56" t="s">
        <v>366</v>
      </c>
      <c r="D130" s="98" t="s">
        <v>367</v>
      </c>
      <c r="E130" s="60" t="s">
        <v>368</v>
      </c>
      <c r="F130" s="103" t="s">
        <v>444</v>
      </c>
      <c r="G130" s="61" t="s">
        <v>391</v>
      </c>
    </row>
    <row r="131" spans="1:7" ht="16.5" thickBot="1" x14ac:dyDescent="0.3">
      <c r="A131" s="59" t="s">
        <v>369</v>
      </c>
      <c r="B131" s="76"/>
      <c r="C131" s="56" t="s">
        <v>366</v>
      </c>
      <c r="D131" s="53"/>
      <c r="E131" s="60" t="s">
        <v>370</v>
      </c>
      <c r="F131" s="103" t="s">
        <v>413</v>
      </c>
      <c r="G131" s="61" t="s">
        <v>394</v>
      </c>
    </row>
    <row r="132" spans="1:7" ht="16.5" thickBot="1" x14ac:dyDescent="0.3">
      <c r="A132" s="53"/>
      <c r="B132" s="76"/>
      <c r="C132" s="56" t="s">
        <v>366</v>
      </c>
      <c r="D132" s="53"/>
      <c r="E132" s="60" t="s">
        <v>374</v>
      </c>
      <c r="F132" s="103" t="s">
        <v>445</v>
      </c>
      <c r="G132" s="61" t="s">
        <v>397</v>
      </c>
    </row>
    <row r="133" spans="1:7" ht="16.5" thickBot="1" x14ac:dyDescent="0.3">
      <c r="A133" s="53"/>
      <c r="B133" s="76"/>
      <c r="C133" s="56" t="s">
        <v>366</v>
      </c>
      <c r="D133" s="53"/>
      <c r="E133" s="60" t="s">
        <v>375</v>
      </c>
      <c r="F133" s="103" t="s">
        <v>446</v>
      </c>
      <c r="G133" s="61" t="s">
        <v>420</v>
      </c>
    </row>
    <row r="134" spans="1:7" ht="16.5" thickBot="1" x14ac:dyDescent="0.3">
      <c r="A134" s="53"/>
      <c r="B134" s="76"/>
      <c r="C134" s="56" t="s">
        <v>366</v>
      </c>
      <c r="D134" s="53"/>
      <c r="E134" s="69" t="s">
        <v>377</v>
      </c>
      <c r="F134" s="103" t="s">
        <v>476</v>
      </c>
      <c r="G134" s="61" t="s">
        <v>421</v>
      </c>
    </row>
    <row r="135" spans="1:7" ht="16.5" thickBot="1" x14ac:dyDescent="0.3">
      <c r="A135" s="53"/>
      <c r="B135" s="76" t="s">
        <v>398</v>
      </c>
      <c r="C135" s="104">
        <v>5930</v>
      </c>
      <c r="D135" s="72" t="s">
        <v>378</v>
      </c>
      <c r="E135" s="58" t="s">
        <v>379</v>
      </c>
      <c r="F135" s="99" t="s">
        <v>475</v>
      </c>
      <c r="G135" s="61" t="s">
        <v>467</v>
      </c>
    </row>
    <row r="136" spans="1:7" ht="16.5" thickBot="1" x14ac:dyDescent="0.3">
      <c r="A136" s="53"/>
      <c r="B136" s="53"/>
      <c r="C136" s="105">
        <v>5930</v>
      </c>
      <c r="D136" s="53"/>
      <c r="E136" s="60" t="s">
        <v>380</v>
      </c>
      <c r="F136" s="99"/>
      <c r="G136" s="61"/>
    </row>
    <row r="137" spans="1:7" ht="16.5" thickBot="1" x14ac:dyDescent="0.3">
      <c r="A137" s="53"/>
      <c r="B137" s="53"/>
      <c r="C137" s="105">
        <v>5930</v>
      </c>
      <c r="D137" s="53"/>
      <c r="E137" s="60" t="s">
        <v>382</v>
      </c>
      <c r="F137" s="99"/>
      <c r="G137" s="61"/>
    </row>
    <row r="138" spans="1:7" ht="16.5" thickBot="1" x14ac:dyDescent="0.3">
      <c r="A138" s="53"/>
      <c r="B138" s="53"/>
      <c r="C138" s="105">
        <v>5930</v>
      </c>
      <c r="D138" s="53"/>
      <c r="E138" s="60" t="s">
        <v>384</v>
      </c>
      <c r="F138" s="99"/>
      <c r="G138" s="61"/>
    </row>
    <row r="139" spans="1:7" ht="16.5" thickBot="1" x14ac:dyDescent="0.3">
      <c r="A139" s="53"/>
      <c r="B139" s="53"/>
      <c r="C139" s="105">
        <v>5930</v>
      </c>
      <c r="D139" s="57" t="s">
        <v>387</v>
      </c>
      <c r="E139" s="60" t="s">
        <v>385</v>
      </c>
      <c r="F139" s="100"/>
      <c r="G139" s="61"/>
    </row>
    <row r="140" spans="1:7" ht="16.5" thickBot="1" x14ac:dyDescent="0.3">
      <c r="A140" s="53"/>
      <c r="B140" s="53"/>
      <c r="C140" s="105">
        <v>5930</v>
      </c>
      <c r="D140" s="53"/>
      <c r="E140" s="69" t="s">
        <v>388</v>
      </c>
      <c r="F140" s="100"/>
      <c r="G140" s="61"/>
    </row>
    <row r="141" spans="1:7" ht="16.5" thickBot="1" x14ac:dyDescent="0.3">
      <c r="A141" s="53"/>
      <c r="B141" s="53"/>
      <c r="C141" s="105">
        <v>5930</v>
      </c>
      <c r="D141" s="53"/>
      <c r="E141" s="101" t="s">
        <v>390</v>
      </c>
      <c r="F141" s="100"/>
      <c r="G141" s="61"/>
    </row>
    <row r="142" spans="1:7" ht="16.5" thickBot="1" x14ac:dyDescent="0.3">
      <c r="A142" s="53"/>
      <c r="B142" s="53"/>
      <c r="C142" s="105">
        <v>5930</v>
      </c>
      <c r="D142" s="53"/>
      <c r="E142" s="60" t="s">
        <v>393</v>
      </c>
      <c r="F142" s="100"/>
      <c r="G142" s="61"/>
    </row>
    <row r="143" spans="1:7" ht="16.5" thickBot="1" x14ac:dyDescent="0.3">
      <c r="A143" s="53"/>
      <c r="B143" s="53"/>
      <c r="C143" s="105">
        <v>5930</v>
      </c>
      <c r="D143" s="53"/>
      <c r="E143" s="60" t="s">
        <v>396</v>
      </c>
      <c r="F143" s="100"/>
      <c r="G143" s="61"/>
    </row>
    <row r="144" spans="1:7" ht="16.5" thickBot="1" x14ac:dyDescent="0.3">
      <c r="A144" s="53"/>
      <c r="B144" s="53"/>
      <c r="C144" s="105">
        <v>5930</v>
      </c>
      <c r="D144" s="53"/>
      <c r="E144" s="69" t="s">
        <v>399</v>
      </c>
      <c r="F144" s="100"/>
      <c r="G144" s="107"/>
    </row>
    <row r="145" spans="1:7" ht="15.75" x14ac:dyDescent="0.25">
      <c r="A145" s="53"/>
      <c r="B145" s="53"/>
      <c r="C145" s="87">
        <f>SUM(C130:C144)</f>
        <v>59300</v>
      </c>
      <c r="D145" s="53"/>
      <c r="E145" s="53"/>
      <c r="F145" s="53"/>
      <c r="G145" s="53"/>
    </row>
    <row r="146" spans="1:7" ht="15.75" x14ac:dyDescent="0.25">
      <c r="A146" s="53"/>
      <c r="B146" s="53"/>
      <c r="C146" s="87"/>
      <c r="D146" s="53"/>
      <c r="E146" s="53"/>
      <c r="F146" s="53"/>
      <c r="G146" s="53"/>
    </row>
    <row r="147" spans="1:7" x14ac:dyDescent="0.25">
      <c r="C147" s="79"/>
    </row>
    <row r="148" spans="1:7" ht="15.75" x14ac:dyDescent="0.25">
      <c r="B148" s="90"/>
      <c r="C148" s="102">
        <f>'DATOS ALUMNOS'!G54</f>
        <v>4560</v>
      </c>
      <c r="D148" s="53"/>
      <c r="E148" s="53"/>
      <c r="F148" s="53"/>
      <c r="G148" s="53"/>
    </row>
    <row r="149" spans="1:7" x14ac:dyDescent="0.25">
      <c r="B149" s="54" t="s">
        <v>404</v>
      </c>
      <c r="C149" s="71">
        <f>+C148-C135</f>
        <v>-1370</v>
      </c>
      <c r="D149" s="53"/>
      <c r="E149" s="53"/>
      <c r="F149" s="53"/>
      <c r="G149" s="53"/>
    </row>
    <row r="150" spans="1:7" x14ac:dyDescent="0.25">
      <c r="B150" s="54" t="s">
        <v>405</v>
      </c>
      <c r="C150" s="91">
        <f>C149/1.08</f>
        <v>-1268.5185185185185</v>
      </c>
      <c r="D150" s="53"/>
      <c r="E150" s="53"/>
      <c r="F150" s="53"/>
      <c r="G150" s="53"/>
    </row>
    <row r="151" spans="1:7" ht="15.75" thickBot="1" x14ac:dyDescent="0.3">
      <c r="B151" s="54" t="s">
        <v>406</v>
      </c>
      <c r="C151" s="91">
        <f>+C150*0.16</f>
        <v>-202.96296296296296</v>
      </c>
      <c r="D151" s="53"/>
      <c r="E151" s="53"/>
      <c r="F151" s="53"/>
      <c r="G151" s="53"/>
    </row>
    <row r="152" spans="1:7" ht="19.5" thickBot="1" x14ac:dyDescent="0.35">
      <c r="A152" s="94"/>
      <c r="B152" s="94" t="s">
        <v>407</v>
      </c>
      <c r="C152" s="95">
        <f>+C150+C151</f>
        <v>-1471.4814814814815</v>
      </c>
      <c r="D152" s="53"/>
      <c r="E152" s="53"/>
      <c r="F152" s="53"/>
      <c r="G152" s="53"/>
    </row>
    <row r="153" spans="1:7" ht="15.75" thickBot="1" x14ac:dyDescent="0.3"/>
    <row r="154" spans="1:7" s="97" customFormat="1" ht="6.75" customHeight="1" thickBot="1" x14ac:dyDescent="0.3">
      <c r="A154" s="96"/>
    </row>
    <row r="158" spans="1:7" ht="15.75" thickBot="1" x14ac:dyDescent="0.3">
      <c r="A158" s="116" t="s">
        <v>468</v>
      </c>
      <c r="B158" s="116"/>
      <c r="C158" s="116"/>
      <c r="D158" s="116"/>
      <c r="E158" s="116"/>
      <c r="F158" s="116"/>
      <c r="G158" s="116"/>
    </row>
    <row r="159" spans="1:7" x14ac:dyDescent="0.25">
      <c r="A159" s="117" t="s">
        <v>282</v>
      </c>
      <c r="B159" s="119" t="s">
        <v>359</v>
      </c>
      <c r="C159" s="119" t="s">
        <v>360</v>
      </c>
      <c r="D159" s="121" t="s">
        <v>361</v>
      </c>
      <c r="E159" s="119" t="s">
        <v>362</v>
      </c>
      <c r="F159" s="124" t="s">
        <v>363</v>
      </c>
      <c r="G159" s="119" t="s">
        <v>364</v>
      </c>
    </row>
    <row r="160" spans="1:7" ht="15.75" thickBot="1" x14ac:dyDescent="0.3">
      <c r="A160" s="118"/>
      <c r="B160" s="120"/>
      <c r="C160" s="120"/>
      <c r="D160" s="122"/>
      <c r="E160" s="123"/>
      <c r="F160" s="125"/>
      <c r="G160" s="123"/>
    </row>
    <row r="161" spans="1:7" ht="16.5" thickBot="1" x14ac:dyDescent="0.3">
      <c r="A161" s="55" t="s">
        <v>328</v>
      </c>
      <c r="C161" s="56" t="s">
        <v>366</v>
      </c>
      <c r="D161" s="98" t="s">
        <v>367</v>
      </c>
      <c r="E161" s="60" t="s">
        <v>368</v>
      </c>
      <c r="F161" s="103" t="s">
        <v>447</v>
      </c>
      <c r="G161" s="61" t="s">
        <v>391</v>
      </c>
    </row>
    <row r="162" spans="1:7" ht="16.5" thickBot="1" x14ac:dyDescent="0.3">
      <c r="A162" s="59" t="s">
        <v>369</v>
      </c>
      <c r="B162" s="76"/>
      <c r="C162" s="56" t="s">
        <v>366</v>
      </c>
      <c r="D162" s="53"/>
      <c r="E162" s="60" t="s">
        <v>370</v>
      </c>
      <c r="F162" s="103" t="s">
        <v>448</v>
      </c>
      <c r="G162" s="61" t="s">
        <v>394</v>
      </c>
    </row>
    <row r="163" spans="1:7" ht="16.5" thickBot="1" x14ac:dyDescent="0.3">
      <c r="A163" s="53"/>
      <c r="B163" s="76"/>
      <c r="C163" s="56" t="s">
        <v>366</v>
      </c>
      <c r="D163" s="53"/>
      <c r="E163" s="60" t="s">
        <v>374</v>
      </c>
      <c r="F163" s="103" t="s">
        <v>449</v>
      </c>
      <c r="G163" s="61" t="s">
        <v>397</v>
      </c>
    </row>
    <row r="164" spans="1:7" ht="16.5" thickBot="1" x14ac:dyDescent="0.3">
      <c r="A164" s="53"/>
      <c r="B164" s="76"/>
      <c r="C164" s="56" t="s">
        <v>366</v>
      </c>
      <c r="D164" s="53"/>
      <c r="E164" s="60" t="s">
        <v>375</v>
      </c>
      <c r="F164" s="103" t="s">
        <v>450</v>
      </c>
      <c r="G164" s="61" t="s">
        <v>420</v>
      </c>
    </row>
    <row r="165" spans="1:7" ht="16.5" thickBot="1" x14ac:dyDescent="0.3">
      <c r="A165" s="53"/>
      <c r="B165" s="76"/>
      <c r="C165" s="56" t="s">
        <v>366</v>
      </c>
      <c r="D165" s="53"/>
      <c r="E165" s="69" t="s">
        <v>377</v>
      </c>
      <c r="F165" s="103" t="s">
        <v>451</v>
      </c>
      <c r="G165" s="61" t="s">
        <v>421</v>
      </c>
    </row>
    <row r="166" spans="1:7" ht="16.5" thickBot="1" x14ac:dyDescent="0.3">
      <c r="A166" s="53"/>
      <c r="B166" s="76" t="s">
        <v>398</v>
      </c>
      <c r="C166" s="104">
        <v>1853.13</v>
      </c>
      <c r="D166" s="72" t="s">
        <v>378</v>
      </c>
      <c r="E166" s="58" t="s">
        <v>379</v>
      </c>
      <c r="F166" s="111" t="s">
        <v>477</v>
      </c>
      <c r="G166" s="61" t="s">
        <v>467</v>
      </c>
    </row>
    <row r="167" spans="1:7" ht="16.5" thickBot="1" x14ac:dyDescent="0.3">
      <c r="A167" s="53"/>
      <c r="B167" s="53"/>
      <c r="C167" s="105">
        <v>1853.13</v>
      </c>
      <c r="D167" s="53"/>
      <c r="E167" s="60" t="s">
        <v>380</v>
      </c>
      <c r="F167" s="99"/>
      <c r="G167" s="61"/>
    </row>
    <row r="168" spans="1:7" ht="16.5" thickBot="1" x14ac:dyDescent="0.3">
      <c r="A168" s="53"/>
      <c r="B168" s="53"/>
      <c r="C168" s="105">
        <v>1853.13</v>
      </c>
      <c r="D168" s="53"/>
      <c r="E168" s="60" t="s">
        <v>382</v>
      </c>
      <c r="F168" s="99"/>
      <c r="G168" s="61"/>
    </row>
    <row r="169" spans="1:7" ht="16.5" thickBot="1" x14ac:dyDescent="0.3">
      <c r="A169" s="53"/>
      <c r="B169" s="53"/>
      <c r="C169" s="105">
        <v>1853.13</v>
      </c>
      <c r="D169" s="53"/>
      <c r="E169" s="60" t="s">
        <v>384</v>
      </c>
      <c r="F169" s="99"/>
      <c r="G169" s="61"/>
    </row>
    <row r="170" spans="1:7" ht="16.5" thickBot="1" x14ac:dyDescent="0.3">
      <c r="A170" s="53"/>
      <c r="B170" s="53"/>
      <c r="C170" s="105">
        <v>1853.13</v>
      </c>
      <c r="D170" s="57" t="s">
        <v>387</v>
      </c>
      <c r="E170" s="60" t="s">
        <v>385</v>
      </c>
      <c r="F170" s="100"/>
      <c r="G170" s="61"/>
    </row>
    <row r="171" spans="1:7" ht="16.5" thickBot="1" x14ac:dyDescent="0.3">
      <c r="A171" s="53"/>
      <c r="B171" s="53"/>
      <c r="C171" s="105">
        <v>1853.13</v>
      </c>
      <c r="D171" s="53"/>
      <c r="E171" s="69" t="s">
        <v>388</v>
      </c>
      <c r="F171" s="100"/>
      <c r="G171" s="61"/>
    </row>
    <row r="172" spans="1:7" ht="16.5" thickBot="1" x14ac:dyDescent="0.3">
      <c r="A172" s="53"/>
      <c r="B172" s="53"/>
      <c r="C172" s="105">
        <v>1853.13</v>
      </c>
      <c r="D172" s="53"/>
      <c r="E172" s="101" t="s">
        <v>390</v>
      </c>
      <c r="F172" s="100"/>
      <c r="G172" s="61"/>
    </row>
    <row r="173" spans="1:7" ht="16.5" thickBot="1" x14ac:dyDescent="0.3">
      <c r="A173" s="53"/>
      <c r="B173" s="53"/>
      <c r="C173" s="105">
        <v>1853.13</v>
      </c>
      <c r="D173" s="53"/>
      <c r="E173" s="60" t="s">
        <v>393</v>
      </c>
      <c r="F173" s="100"/>
      <c r="G173" s="61"/>
    </row>
    <row r="174" spans="1:7" ht="16.5" thickBot="1" x14ac:dyDescent="0.3">
      <c r="A174" s="53"/>
      <c r="B174" s="53"/>
      <c r="C174" s="105">
        <v>1853.13</v>
      </c>
      <c r="D174" s="53"/>
      <c r="E174" s="60" t="s">
        <v>396</v>
      </c>
      <c r="F174" s="100"/>
      <c r="G174" s="61"/>
    </row>
    <row r="175" spans="1:7" ht="16.5" thickBot="1" x14ac:dyDescent="0.3">
      <c r="A175" s="53"/>
      <c r="B175" s="53"/>
      <c r="C175" s="105">
        <v>1853.13</v>
      </c>
      <c r="D175" s="53"/>
      <c r="E175" s="69" t="s">
        <v>399</v>
      </c>
      <c r="F175" s="100"/>
      <c r="G175" s="107"/>
    </row>
    <row r="176" spans="1:7" ht="15.75" x14ac:dyDescent="0.25">
      <c r="A176" s="53"/>
      <c r="B176" s="53"/>
      <c r="C176" s="87">
        <f>SUM(C161:C175)</f>
        <v>18531.300000000007</v>
      </c>
      <c r="D176" s="53"/>
      <c r="E176" s="53"/>
      <c r="F176" s="53"/>
      <c r="G176" s="53"/>
    </row>
    <row r="177" spans="1:7" ht="15.75" x14ac:dyDescent="0.25">
      <c r="A177" s="53"/>
      <c r="B177" s="53"/>
      <c r="C177" s="87"/>
      <c r="D177" s="53"/>
      <c r="E177" s="53"/>
      <c r="F177" s="53"/>
      <c r="G177" s="53"/>
    </row>
    <row r="178" spans="1:7" x14ac:dyDescent="0.25">
      <c r="C178" s="79"/>
    </row>
    <row r="179" spans="1:7" ht="15.75" x14ac:dyDescent="0.25">
      <c r="B179" s="90"/>
      <c r="C179" s="102">
        <f>'DATOS ALUMNOS'!G76</f>
        <v>8760</v>
      </c>
      <c r="D179" s="53"/>
      <c r="E179" s="53"/>
      <c r="F179" s="53"/>
      <c r="G179" s="53"/>
    </row>
    <row r="180" spans="1:7" x14ac:dyDescent="0.25">
      <c r="B180" s="54" t="s">
        <v>404</v>
      </c>
      <c r="C180" s="71">
        <f>+C179-C166</f>
        <v>6906.87</v>
      </c>
      <c r="D180" s="53"/>
      <c r="E180" s="53"/>
      <c r="F180" s="53"/>
      <c r="G180" s="53"/>
    </row>
    <row r="181" spans="1:7" x14ac:dyDescent="0.25">
      <c r="B181" s="54" t="s">
        <v>405</v>
      </c>
      <c r="C181" s="91">
        <f>C180/1.08</f>
        <v>6395.2499999999991</v>
      </c>
      <c r="D181" s="53"/>
      <c r="E181" s="53"/>
      <c r="F181" s="53"/>
      <c r="G181" s="53"/>
    </row>
    <row r="182" spans="1:7" ht="15.75" thickBot="1" x14ac:dyDescent="0.3">
      <c r="B182" s="54" t="s">
        <v>406</v>
      </c>
      <c r="C182" s="91">
        <f>+C181*0.16</f>
        <v>1023.2399999999999</v>
      </c>
      <c r="D182" s="53"/>
      <c r="E182" s="53"/>
      <c r="F182" s="53"/>
      <c r="G182" s="53"/>
    </row>
    <row r="183" spans="1:7" ht="19.5" thickBot="1" x14ac:dyDescent="0.35">
      <c r="A183" s="94"/>
      <c r="B183" s="94" t="s">
        <v>407</v>
      </c>
      <c r="C183" s="95">
        <f>+C181+C182</f>
        <v>7418.4899999999989</v>
      </c>
      <c r="D183" s="53"/>
      <c r="E183" s="53"/>
      <c r="F183" s="53"/>
      <c r="G183" s="53"/>
    </row>
  </sheetData>
  <mergeCells count="51">
    <mergeCell ref="L5:N5"/>
    <mergeCell ref="L6:N6"/>
    <mergeCell ref="K21:L21"/>
    <mergeCell ref="A158:G158"/>
    <mergeCell ref="A159:A160"/>
    <mergeCell ref="B159:B160"/>
    <mergeCell ref="C159:C160"/>
    <mergeCell ref="D159:D160"/>
    <mergeCell ref="E159:E160"/>
    <mergeCell ref="F159:F160"/>
    <mergeCell ref="G159:G160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96:G96"/>
    <mergeCell ref="A97:A98"/>
    <mergeCell ref="B97:B98"/>
    <mergeCell ref="C97:C98"/>
    <mergeCell ref="D97:D98"/>
    <mergeCell ref="E97:E98"/>
    <mergeCell ref="F97:F98"/>
    <mergeCell ref="G97:G98"/>
    <mergeCell ref="A65:G65"/>
    <mergeCell ref="A66:A67"/>
    <mergeCell ref="B66:B67"/>
    <mergeCell ref="C66:C67"/>
    <mergeCell ref="D66:D67"/>
    <mergeCell ref="E66:E67"/>
    <mergeCell ref="F66:F67"/>
    <mergeCell ref="G66:G67"/>
    <mergeCell ref="A34:G34"/>
    <mergeCell ref="A35:A36"/>
    <mergeCell ref="B35:B36"/>
    <mergeCell ref="C35:C36"/>
    <mergeCell ref="D35:D36"/>
    <mergeCell ref="E35:E36"/>
    <mergeCell ref="F35:F36"/>
    <mergeCell ref="G35:G36"/>
    <mergeCell ref="A3:G3"/>
    <mergeCell ref="A4:A5"/>
    <mergeCell ref="B4:B5"/>
    <mergeCell ref="C4:C5"/>
    <mergeCell ref="D4:D5"/>
    <mergeCell ref="E4:E5"/>
    <mergeCell ref="F4:F5"/>
    <mergeCell ref="G4:G5"/>
  </mergeCells>
  <phoneticPr fontId="21" type="noConversion"/>
  <conditionalFormatting sqref="G6:G15 G17:G20">
    <cfRule type="containsBlanks" dxfId="10" priority="11">
      <formula>LEN(TRIM(G6))=0</formula>
    </cfRule>
  </conditionalFormatting>
  <conditionalFormatting sqref="G37:G51">
    <cfRule type="containsBlanks" dxfId="9" priority="10">
      <formula>LEN(TRIM(G37))=0</formula>
    </cfRule>
  </conditionalFormatting>
  <conditionalFormatting sqref="G68:G72 G74:G82">
    <cfRule type="containsBlanks" dxfId="8" priority="9">
      <formula>LEN(TRIM(G68))=0</formula>
    </cfRule>
  </conditionalFormatting>
  <conditionalFormatting sqref="G99:G103 G105:G113">
    <cfRule type="containsBlanks" dxfId="7" priority="8">
      <formula>LEN(TRIM(G99))=0</formula>
    </cfRule>
  </conditionalFormatting>
  <conditionalFormatting sqref="G130:G134 G136:G144">
    <cfRule type="containsBlanks" dxfId="6" priority="7">
      <formula>LEN(TRIM(G130))=0</formula>
    </cfRule>
  </conditionalFormatting>
  <conditionalFormatting sqref="G161:G165 G167:G175">
    <cfRule type="containsBlanks" dxfId="5" priority="6">
      <formula>LEN(TRIM(G161))=0</formula>
    </cfRule>
  </conditionalFormatting>
  <conditionalFormatting sqref="G16">
    <cfRule type="containsBlanks" dxfId="4" priority="5">
      <formula>LEN(TRIM(G16))=0</formula>
    </cfRule>
  </conditionalFormatting>
  <conditionalFormatting sqref="G73">
    <cfRule type="containsBlanks" dxfId="3" priority="4">
      <formula>LEN(TRIM(G73))=0</formula>
    </cfRule>
  </conditionalFormatting>
  <conditionalFormatting sqref="G104">
    <cfRule type="containsBlanks" dxfId="2" priority="3">
      <formula>LEN(TRIM(G104))=0</formula>
    </cfRule>
  </conditionalFormatting>
  <conditionalFormatting sqref="G135">
    <cfRule type="containsBlanks" dxfId="1" priority="2">
      <formula>LEN(TRIM(G135))=0</formula>
    </cfRule>
  </conditionalFormatting>
  <conditionalFormatting sqref="G166">
    <cfRule type="containsBlanks" dxfId="0" priority="1">
      <formula>LEN(TRIM(G166))=0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2023-09-05T17:08:17Z</dcterms:created>
  <dcterms:modified xsi:type="dcterms:W3CDTF">2023-09-19T17:29:29Z</dcterms:modified>
</cp:coreProperties>
</file>