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CAJA\MAESTRIAS\ESTADOS DE CTA\EDO DE CTA 2023\"/>
    </mc:Choice>
  </mc:AlternateContent>
  <xr:revisionPtr revIDLastSave="0" documentId="13_ncr:1_{A48B3A52-77FE-4C37-8EC2-1013CA720A69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GTO" sheetId="1" r:id="rId1"/>
    <sheet name="DATOS ALUMNOS" sheetId="2" r:id="rId2"/>
    <sheet name="ANALISIS  (2)" sheetId="3" r:id="rId3"/>
  </sheets>
  <definedNames>
    <definedName name="_xlnm._FilterDatabase" localSheetId="0" hidden="1">GTO!$A$1:$S$43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3" l="1"/>
  <c r="M12" i="3" l="1"/>
  <c r="C116" i="3"/>
  <c r="G78" i="2" l="1"/>
  <c r="G71" i="2"/>
  <c r="G86" i="2" l="1"/>
  <c r="C212" i="3" s="1"/>
  <c r="C213" i="3" s="1"/>
  <c r="G98" i="2"/>
  <c r="C115" i="3" s="1"/>
  <c r="C86" i="3"/>
  <c r="C87" i="3" s="1"/>
  <c r="G54" i="2" l="1"/>
  <c r="C181" i="3" s="1"/>
  <c r="C182" i="3" s="1"/>
  <c r="G43" i="2"/>
  <c r="C57" i="3" s="1"/>
  <c r="C58" i="3" s="1"/>
  <c r="G32" i="2"/>
  <c r="C148" i="3" s="1"/>
  <c r="C149" i="3" s="1"/>
  <c r="G20" i="2"/>
  <c r="C24" i="3" s="1"/>
  <c r="C26" i="3" s="1"/>
  <c r="C242" i="3" l="1"/>
  <c r="C209" i="3"/>
  <c r="C183" i="3"/>
  <c r="C178" i="3"/>
  <c r="C150" i="3"/>
  <c r="C145" i="3"/>
  <c r="C112" i="3"/>
  <c r="C88" i="3"/>
  <c r="C83" i="3"/>
  <c r="C59" i="3"/>
  <c r="C54" i="3"/>
  <c r="C27" i="3"/>
  <c r="C22" i="3"/>
  <c r="G106" i="2"/>
  <c r="C245" i="3" s="1"/>
  <c r="C246" i="3" s="1"/>
  <c r="C60" i="3" l="1"/>
  <c r="C61" i="3" s="1"/>
  <c r="M10" i="3" s="1"/>
  <c r="C247" i="3"/>
  <c r="C89" i="3"/>
  <c r="C90" i="3" s="1"/>
  <c r="M11" i="3" s="1"/>
  <c r="C215" i="3"/>
  <c r="C216" i="3" s="1"/>
  <c r="C151" i="3"/>
  <c r="C152" i="3" s="1"/>
  <c r="M13" i="3" s="1"/>
  <c r="C184" i="3"/>
  <c r="C185" i="3" s="1"/>
  <c r="M14" i="3" s="1"/>
  <c r="C28" i="3"/>
  <c r="C29" i="3" s="1"/>
  <c r="M9" i="3" s="1"/>
  <c r="C118" i="3"/>
  <c r="C119" i="3" s="1"/>
  <c r="C248" i="3" l="1"/>
  <c r="C249" i="3" s="1"/>
  <c r="M16" i="3" s="1"/>
  <c r="M19" i="3" s="1"/>
  <c r="K23" i="3" s="1"/>
  <c r="K24" i="3" l="1"/>
  <c r="K25" i="3" s="1"/>
  <c r="H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90957229</author>
  </authors>
  <commentList>
    <comment ref="H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<sst xmlns="http://schemas.openxmlformats.org/spreadsheetml/2006/main" count="1463" uniqueCount="410">
  <si>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</si>
  <si>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</si>
  <si>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</si>
  <si>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</si>
  <si>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</si>
  <si>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</si>
  <si>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</si>
  <si>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</si>
  <si>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</si>
  <si>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</si>
  <si>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</si>
  <si>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</si>
  <si>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</si>
  <si>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</si>
  <si>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</si>
  <si>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</si>
  <si>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0384000023040120230403000000000036480084085900785229106506000003819233GTO                       0000230401Campus Gto Maestria Mac   </t>
  </si>
  <si>
    <t>03</t>
  </si>
  <si>
    <t>84</t>
  </si>
  <si>
    <t>0000230401</t>
  </si>
  <si>
    <t>20230403</t>
  </si>
  <si>
    <t>00000000003648</t>
  </si>
  <si>
    <t>00</t>
  </si>
  <si>
    <t>0859</t>
  </si>
  <si>
    <t>0078</t>
  </si>
  <si>
    <t>522910</t>
  </si>
  <si>
    <t>6506000003819233</t>
  </si>
  <si>
    <t xml:space="preserve">GTO                       </t>
  </si>
  <si>
    <t>Campus Gto Maestria Mac</t>
  </si>
  <si>
    <t xml:space="preserve">0384000010423020230403000000000038800084085900788105286506000003819233GTO                       0000104230Pago Gto Francisco Javi   </t>
  </si>
  <si>
    <t>0000104230</t>
  </si>
  <si>
    <t>00000000003880</t>
  </si>
  <si>
    <t>810528</t>
  </si>
  <si>
    <t>Pago Gto Francisco Javi</t>
  </si>
  <si>
    <t xml:space="preserve">0384000003042320230403000000000036470084085900784089016506000003819233GTO                       0000030423MENSUALIDAD MAESTRIA      </t>
  </si>
  <si>
    <t>0000030423</t>
  </si>
  <si>
    <t>00000000003647</t>
  </si>
  <si>
    <t>408901</t>
  </si>
  <si>
    <t xml:space="preserve">MENSUALIDAD MAESTRIA   </t>
  </si>
  <si>
    <t xml:space="preserve">0384000003042320230403000000000036470084085900784114896506000003819233GTO                       0000030423MENSUALIDAD MAESTRIA      </t>
  </si>
  <si>
    <t>411489</t>
  </si>
  <si>
    <t xml:space="preserve">0384000023040320230403000000000043240084085900725832196506000003819233GTO                       0000230403MCVT abril                </t>
  </si>
  <si>
    <t>0000230403</t>
  </si>
  <si>
    <t>00000000004324</t>
  </si>
  <si>
    <t>0072</t>
  </si>
  <si>
    <t>583219</t>
  </si>
  <si>
    <t xml:space="preserve">MCVT abril             </t>
  </si>
  <si>
    <t xml:space="preserve">0384000004032320230404000000000057340084085900781884036506000003819233GTO                       0000040323Mensualidad 02 Maestria   </t>
  </si>
  <si>
    <t>0000040323</t>
  </si>
  <si>
    <t>20230404</t>
  </si>
  <si>
    <t>00000000005734</t>
  </si>
  <si>
    <t>188403</t>
  </si>
  <si>
    <t>Mensualidad 02 Maestria</t>
  </si>
  <si>
    <t xml:space="preserve">0384000040423120230404000000000038800084085900782950766506000003819233GTO                       0000404231MGP COLEGIATURA ABRIL C   </t>
  </si>
  <si>
    <t>0000404231</t>
  </si>
  <si>
    <t>295076</t>
  </si>
  <si>
    <t>MGP COLEGIATURA ABRIL C</t>
  </si>
  <si>
    <t xml:space="preserve">0384000000000020230404000000000039480084464400720304476506000003819233GTO                       0000000000DEPOSITO EFECTIVO         </t>
  </si>
  <si>
    <t>0000000000</t>
  </si>
  <si>
    <t>00000000003948</t>
  </si>
  <si>
    <t>4644</t>
  </si>
  <si>
    <t>030447</t>
  </si>
  <si>
    <t xml:space="preserve">DEPOSITO EFECTIVO      </t>
  </si>
  <si>
    <t xml:space="preserve">0384000132681920230404000000000019740084085900784089666506000003819233GTO                       00013268192 PAGO abril valuacion    </t>
  </si>
  <si>
    <t>0001326819</t>
  </si>
  <si>
    <t>00000000001974</t>
  </si>
  <si>
    <t>408966</t>
  </si>
  <si>
    <t xml:space="preserve">2 PAGO abril valuacion </t>
  </si>
  <si>
    <t xml:space="preserve">0384000040423020230404000000000057340084085900784865456506000003819233GTO                       0000404230Pago 2do mes Isabel mej   </t>
  </si>
  <si>
    <t>0000404230</t>
  </si>
  <si>
    <t>486545</t>
  </si>
  <si>
    <t>Pago 2do mes Isabel mej</t>
  </si>
  <si>
    <t xml:space="preserve">0384000040423020230404000000000057340084085900784902726506000003819233GTO                       00004042302do mes Joel Najera Mae   </t>
  </si>
  <si>
    <t>490272</t>
  </si>
  <si>
    <t>2do mes Joel Najera Mae</t>
  </si>
  <si>
    <t xml:space="preserve">0384000000000120230404000000000039480084051900623803246506000003819233GTO                       0000000001AFILIADO JORGE PEREZ GU   </t>
  </si>
  <si>
    <t>0000000001</t>
  </si>
  <si>
    <t>0519</t>
  </si>
  <si>
    <t>0062</t>
  </si>
  <si>
    <t>380324</t>
  </si>
  <si>
    <t>AFILIADO JORGE PEREZ GU</t>
  </si>
  <si>
    <t xml:space="preserve">0384000023040520230405000000000054520084085900782093816506000003819233GTO                       0000230405Mens maestria abril       </t>
  </si>
  <si>
    <t>0000230405</t>
  </si>
  <si>
    <t>20230405</t>
  </si>
  <si>
    <t>00000000005452</t>
  </si>
  <si>
    <t>209381</t>
  </si>
  <si>
    <t xml:space="preserve">Mens maestria abril    </t>
  </si>
  <si>
    <t xml:space="preserve">0384000058995720230405000000000036472084085900783901496506000003819233GTO                       0000589957PAGO MENS ABRIL 2023 LU   </t>
  </si>
  <si>
    <t>0000589957</t>
  </si>
  <si>
    <t>20</t>
  </si>
  <si>
    <t>390149</t>
  </si>
  <si>
    <t>PAGO MENS ABRIL 2023 LU</t>
  </si>
  <si>
    <t xml:space="preserve">0384000050423020230405000000000036480084085900786004926506000003819233GTO                       0000504230Pago Maestria GMG Abril   </t>
  </si>
  <si>
    <t>0000504230</t>
  </si>
  <si>
    <t>600492</t>
  </si>
  <si>
    <t>Pago Maestria GMG Abril</t>
  </si>
  <si>
    <t xml:space="preserve">0384000000000020230405000000000057240084056100030389986506000003819233GTO                       0000000000DEPOSITO EFECTIVO         </t>
  </si>
  <si>
    <t>00000000005724</t>
  </si>
  <si>
    <t>0561</t>
  </si>
  <si>
    <t>0003</t>
  </si>
  <si>
    <t>038998</t>
  </si>
  <si>
    <t xml:space="preserve">0384000050423020230405000000000036472084085900780585346506000003819233GTO                       0000504230Colegiatura Abril 2023    </t>
  </si>
  <si>
    <t>058534</t>
  </si>
  <si>
    <t xml:space="preserve">Colegiatura Abril 2023 </t>
  </si>
  <si>
    <t xml:space="preserve">0384000050423020230405000000000036480084085900780604066506000003819233GTO                       0000504230mes 14                    </t>
  </si>
  <si>
    <t>060406</t>
  </si>
  <si>
    <t xml:space="preserve">mes 14                 </t>
  </si>
  <si>
    <t xml:space="preserve">0384000381923320230405000000000036480084700300871345526506000003819233GTO                       0003819233DEPOSITO DE               </t>
  </si>
  <si>
    <t>0003819233</t>
  </si>
  <si>
    <t>7003</t>
  </si>
  <si>
    <t>0087</t>
  </si>
  <si>
    <t>134552</t>
  </si>
  <si>
    <t xml:space="preserve">DEPOSITO DE            </t>
  </si>
  <si>
    <t xml:space="preserve">0384000000000020230410000000000036860084700300871374476506000003819233GTO                       0000000000DEPOSITO EFECTIVO         </t>
  </si>
  <si>
    <t>20230410</t>
  </si>
  <si>
    <t>00000000003686</t>
  </si>
  <si>
    <t>137447</t>
  </si>
  <si>
    <t xml:space="preserve">0384000060423020230410000000000054520084085900782985316506000003819233GTO                       0000604230mensualidad abril         </t>
  </si>
  <si>
    <t>0000604230</t>
  </si>
  <si>
    <t>298531</t>
  </si>
  <si>
    <t xml:space="preserve">mensualidad abril      </t>
  </si>
  <si>
    <t xml:space="preserve">0384000023040820230410000000000042240084085900782251976506000003819233GTO                       0000230408Colegiatura Maestria fe   </t>
  </si>
  <si>
    <t>0000230408</t>
  </si>
  <si>
    <t>00000000004224</t>
  </si>
  <si>
    <t>225197</t>
  </si>
  <si>
    <t>Colegiatura Maestria fe</t>
  </si>
  <si>
    <t xml:space="preserve">0384000995957520230411000000000019000084085900728996536506000003819233GTO                       0009959575pago                      </t>
  </si>
  <si>
    <t>0009959575</t>
  </si>
  <si>
    <t>20230411</t>
  </si>
  <si>
    <t>00000000001900</t>
  </si>
  <si>
    <t>899653</t>
  </si>
  <si>
    <t xml:space="preserve">pago                   </t>
  </si>
  <si>
    <t xml:space="preserve">0384000996322620230411000000000019000084085900729041356506000003819233GTO                       0009963226pago                      </t>
  </si>
  <si>
    <t>0009963226</t>
  </si>
  <si>
    <t>904135</t>
  </si>
  <si>
    <t xml:space="preserve">0384000225328020230412000000000007760084085900782105766506000003819233GTO                       0002253280MENSUALIDAD MAESTRIA IN   </t>
  </si>
  <si>
    <t>0002253280</t>
  </si>
  <si>
    <t>20230412</t>
  </si>
  <si>
    <t>00000000000776</t>
  </si>
  <si>
    <t>210576</t>
  </si>
  <si>
    <t>MENSUALIDAD MAESTRIA IN</t>
  </si>
  <si>
    <t xml:space="preserve">0384000012042320230412000000000007760084085900787406166506000003819233GTO                       0000120423MENSUALIDAD PAGO PARCIA   </t>
  </si>
  <si>
    <t>0000120423</t>
  </si>
  <si>
    <t>740616</t>
  </si>
  <si>
    <t>MENSUALIDAD PAGO PARCIA</t>
  </si>
  <si>
    <t xml:space="preserve">0384000012042320230412000000000031040084085900787426186506000003819233GTO                       0000120423MENSUALIDAD PAGO PARCIA   </t>
  </si>
  <si>
    <t>00000000003104</t>
  </si>
  <si>
    <t>742618</t>
  </si>
  <si>
    <t xml:space="preserve">0384000130423020230413000000000032980084085900781724936506000003819233GTO                       0001304230kitzel Cordova Atilano    </t>
  </si>
  <si>
    <t>0001304230</t>
  </si>
  <si>
    <t>20230413</t>
  </si>
  <si>
    <t>00000000003298</t>
  </si>
  <si>
    <t>172493</t>
  </si>
  <si>
    <t xml:space="preserve">kitzel Cordova Atilano </t>
  </si>
  <si>
    <t xml:space="preserve">0384000130423020230413000000000005820084085900781728086506000003819233GTO                       0001304230kitzel Cordova Atilano    </t>
  </si>
  <si>
    <t>00000000000582</t>
  </si>
  <si>
    <t>172808</t>
  </si>
  <si>
    <t xml:space="preserve">0384000017042320230417000000000043500084085900784995236506000003819233GTO                       0000170423DEPOSITO ABRIL 2023       </t>
  </si>
  <si>
    <t>0000170423</t>
  </si>
  <si>
    <t>20230417</t>
  </si>
  <si>
    <t>00000000004350</t>
  </si>
  <si>
    <t>499523</t>
  </si>
  <si>
    <t xml:space="preserve">DEPOSITO ABRIL 2023    </t>
  </si>
  <si>
    <t xml:space="preserve">0384000018042320230418000000000040300084085900782569676506000003819233GTO                       0000180423Transferencia a CMIC Gt   </t>
  </si>
  <si>
    <t>0000180423</t>
  </si>
  <si>
    <t>20230418</t>
  </si>
  <si>
    <t>00000000004030</t>
  </si>
  <si>
    <t>256967</t>
  </si>
  <si>
    <t>Transferencia a CMIC Gt</t>
  </si>
  <si>
    <t xml:space="preserve">0384000203663020230418000000000010000084085900783731386506000003819233GTO                       0002036630TRAMITE DE CERTIFICADO    </t>
  </si>
  <si>
    <t>0002036630</t>
  </si>
  <si>
    <t>00000000001000</t>
  </si>
  <si>
    <t>373138</t>
  </si>
  <si>
    <t xml:space="preserve">TRAMITE DE CERTIFICADO </t>
  </si>
  <si>
    <t xml:space="preserve">0384000000000020230419000000000000100084056100060403516506000003819233GTO                       0000000000DEPOSITO EFECTIVO         </t>
  </si>
  <si>
    <t>20230419</t>
  </si>
  <si>
    <t>00000000000010</t>
  </si>
  <si>
    <t>0006</t>
  </si>
  <si>
    <t>040351</t>
  </si>
  <si>
    <t xml:space="preserve">0384000200423020230420000000000017700084085900781417146506000003819233GTO                       0002004230MAC Samantha Urrea        </t>
  </si>
  <si>
    <t>0002004230</t>
  </si>
  <si>
    <t>20230420</t>
  </si>
  <si>
    <t>00000000001770</t>
  </si>
  <si>
    <t>141714</t>
  </si>
  <si>
    <t xml:space="preserve">MAC Samantha Urrea     </t>
  </si>
  <si>
    <t xml:space="preserve">0384000023042320230424000000000007600084085900789406156506000003819233GTO                       0000230423Transferencia de Anja N   </t>
  </si>
  <si>
    <t>0000230423</t>
  </si>
  <si>
    <t>20230424</t>
  </si>
  <si>
    <t>00000000000760</t>
  </si>
  <si>
    <t>940615</t>
  </si>
  <si>
    <t>Transferencia de Anja N</t>
  </si>
  <si>
    <t xml:space="preserve">0384000023042720230427000000000038800084085900781059276506000003819233GTO                       0000230427Colegiatura abril         </t>
  </si>
  <si>
    <t>0000230427</t>
  </si>
  <si>
    <t>20230427</t>
  </si>
  <si>
    <t>105927</t>
  </si>
  <si>
    <t xml:space="preserve">Colegiatura abril      </t>
  </si>
  <si>
    <t xml:space="preserve">0384000023042720230427000000000001500084085900783431836506000003819233GTO                       0000230427Cargo por pago tardoo     </t>
  </si>
  <si>
    <t>00000000000150</t>
  </si>
  <si>
    <t>343183</t>
  </si>
  <si>
    <t xml:space="preserve">Cargo por pago tardoo  </t>
  </si>
  <si>
    <t xml:space="preserve">0384000280423020230428000000000040300084085900787201096506000003819233GTO                       0002804230Abril Melissa Hdez        </t>
  </si>
  <si>
    <t>0002804230</t>
  </si>
  <si>
    <t>20230428</t>
  </si>
  <si>
    <t>720109</t>
  </si>
  <si>
    <t xml:space="preserve">Abril Melissa Hdez     </t>
  </si>
  <si>
    <t xml:space="preserve">0384000578481220230428000000000043500084085900789954216506000003819233GTO                       0005784812PAGO MES ABRIL23          </t>
  </si>
  <si>
    <t>0005784812</t>
  </si>
  <si>
    <t>995421</t>
  </si>
  <si>
    <t xml:space="preserve">PAGO MES ABRIL23       </t>
  </si>
  <si>
    <t xml:space="preserve">0384000280423020230428000000000062500084085900780012176506000003819233GTO                       0002804230abril                     </t>
  </si>
  <si>
    <t>00000000006250</t>
  </si>
  <si>
    <t>001217</t>
  </si>
  <si>
    <t xml:space="preserve">abril                  </t>
  </si>
  <si>
    <t xml:space="preserve">0384000000000020230428000000000040300084700300874289576506000003819233GTO                       0000000000DEPOSITO EFECTIVO         </t>
  </si>
  <si>
    <t>428957</t>
  </si>
  <si>
    <t xml:space="preserve">0384000000000020230428000000000007600084700300874317156506000003819233GTO                       0000000000DEPOSITO EFECTIVO         </t>
  </si>
  <si>
    <t>431715</t>
  </si>
  <si>
    <t>MAESTRIA</t>
  </si>
  <si>
    <t>MENSUALIDAD</t>
  </si>
  <si>
    <t>NOMBRE</t>
  </si>
  <si>
    <t>INSTITUTO TECNOLÓGICO DE LA CONSTRUCCIÓN</t>
  </si>
  <si>
    <t>FECHA</t>
  </si>
  <si>
    <t>MAESTRÍA EN</t>
  </si>
  <si>
    <t xml:space="preserve">EN GERENCIA DE PROYECTOS, EQUIVALENCIA </t>
  </si>
  <si>
    <t>CED</t>
  </si>
  <si>
    <t xml:space="preserve">GUANAJUATO </t>
  </si>
  <si>
    <t>MAC-16</t>
  </si>
  <si>
    <t>#</t>
  </si>
  <si>
    <t>MATRÍCULA</t>
  </si>
  <si>
    <t>NOMBRE DEL ALUMNO</t>
  </si>
  <si>
    <t>CUATRIMESTRE O SEMESTRE (NO CICLO)</t>
  </si>
  <si>
    <t>% BECA</t>
  </si>
  <si>
    <t>PAGO</t>
  </si>
  <si>
    <t>ADEUDO</t>
  </si>
  <si>
    <t>SEMESTRE</t>
  </si>
  <si>
    <t>MARZO</t>
  </si>
  <si>
    <t>FEBRERO</t>
  </si>
  <si>
    <t>ABRIL</t>
  </si>
  <si>
    <t>MAC-17</t>
  </si>
  <si>
    <t>MVIB-7</t>
  </si>
  <si>
    <t>MVIB-8</t>
  </si>
  <si>
    <t xml:space="preserve">MCVT-5 </t>
  </si>
  <si>
    <t xml:space="preserve">MENSUALIDADES </t>
  </si>
  <si>
    <t>MCVT-6</t>
  </si>
  <si>
    <t xml:space="preserve">MGP-9 </t>
  </si>
  <si>
    <t>ANALISIS MAC-16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</si>
  <si>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</si>
  <si>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</si>
  <si>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</si>
  <si>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</si>
  <si>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</si>
  <si>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</si>
  <si>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</si>
  <si>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PAGADO</t>
  </si>
  <si>
    <t>1ro</t>
  </si>
  <si>
    <t xml:space="preserve"> 01/15</t>
  </si>
  <si>
    <t>PLANEACION, PROGRAMACION Y CONTROL DE OBRA</t>
  </si>
  <si>
    <t>11 MARZO - 02 ABRIL 2022</t>
  </si>
  <si>
    <t>RESUMEN DE MAESTRIAS MARZO 23</t>
  </si>
  <si>
    <t>VINCULADO</t>
  </si>
  <si>
    <t xml:space="preserve"> 02/15</t>
  </si>
  <si>
    <t>ANALISIS DE COSTOS</t>
  </si>
  <si>
    <t>08 ABRIL - 14 MAYO</t>
  </si>
  <si>
    <t>PROGRAMA</t>
  </si>
  <si>
    <t>ASIGNATURA</t>
  </si>
  <si>
    <t>MONTO</t>
  </si>
  <si>
    <t xml:space="preserve"> 03/15</t>
  </si>
  <si>
    <t>LEGSLACION Y REG. EN LA INDUSTRIA DE LA CONSTRUCCION</t>
  </si>
  <si>
    <t xml:space="preserve">20 MAYO  -11 JUNIO </t>
  </si>
  <si>
    <t xml:space="preserve">MAC-16 </t>
  </si>
  <si>
    <t xml:space="preserve"> 04/05</t>
  </si>
  <si>
    <t>METODOS DE INVESTIGACION</t>
  </si>
  <si>
    <t xml:space="preserve">17 JUNIO - 09 JULIO </t>
  </si>
  <si>
    <t xml:space="preserve">MVIIBN-7 </t>
  </si>
  <si>
    <t xml:space="preserve"> 05/15</t>
  </si>
  <si>
    <t xml:space="preserve">CONTABILIDAD Y FINANZAS </t>
  </si>
  <si>
    <t xml:space="preserve">15 JULIO -  06 AGOSTO </t>
  </si>
  <si>
    <t>MCVT-5</t>
  </si>
  <si>
    <t>2do</t>
  </si>
  <si>
    <t xml:space="preserve"> 06/15</t>
  </si>
  <si>
    <t xml:space="preserve">ADMON DE RECURSOS HUMANOS </t>
  </si>
  <si>
    <t>19 AGOSTO -  10 SEPTIEMBRE</t>
  </si>
  <si>
    <t>MGP-9</t>
  </si>
  <si>
    <t xml:space="preserve"> 07/15</t>
  </si>
  <si>
    <t>ADMON DE EMPRESAS</t>
  </si>
  <si>
    <t xml:space="preserve">23 SEPTIEMBRE -  15 OCTUBRE </t>
  </si>
  <si>
    <t xml:space="preserve">MAC-17 </t>
  </si>
  <si>
    <t xml:space="preserve"> 08/15</t>
  </si>
  <si>
    <t>Economía Administrativa</t>
  </si>
  <si>
    <t>21 OCTUBRE- 12 NOVIEMBRE</t>
  </si>
  <si>
    <t>MVIBN-8</t>
  </si>
  <si>
    <t xml:space="preserve"> 09/15</t>
  </si>
  <si>
    <t xml:space="preserve">Admon de finanzas </t>
  </si>
  <si>
    <t>18 NOVIEMBRE- 10 DICEIMBRE</t>
  </si>
  <si>
    <t xml:space="preserve"> 10/15</t>
  </si>
  <si>
    <t>Normatividad en construcción II (Calidad)</t>
  </si>
  <si>
    <t>13 ENERO- 04 FEBRERO</t>
  </si>
  <si>
    <t>MGP-10</t>
  </si>
  <si>
    <t>3ro</t>
  </si>
  <si>
    <t xml:space="preserve"> 11/15</t>
  </si>
  <si>
    <t>Normatividad en la construcción (Normas de construcción</t>
  </si>
  <si>
    <t>10 FEBRERO- 04 MARZO</t>
  </si>
  <si>
    <t xml:space="preserve"> 12/15</t>
  </si>
  <si>
    <t xml:space="preserve">Edificacion </t>
  </si>
  <si>
    <t>10 MARZO- 01 ABRIL</t>
  </si>
  <si>
    <t>TITULACION</t>
  </si>
  <si>
    <t>EN CONCILIACIÓN</t>
  </si>
  <si>
    <t xml:space="preserve"> 13/15</t>
  </si>
  <si>
    <t xml:space="preserve">TOTAL A PAGAR </t>
  </si>
  <si>
    <t xml:space="preserve"> 14/15</t>
  </si>
  <si>
    <t xml:space="preserve"> 15/15</t>
  </si>
  <si>
    <t xml:space="preserve">FACTURA </t>
  </si>
  <si>
    <t>SUB</t>
  </si>
  <si>
    <t>ABRIL 2023.</t>
  </si>
  <si>
    <t xml:space="preserve">IVA </t>
  </si>
  <si>
    <t xml:space="preserve">TOTAL </t>
  </si>
  <si>
    <t>REMANENTE NETO</t>
  </si>
  <si>
    <t>SUBTOTAL</t>
  </si>
  <si>
    <t xml:space="preserve">MAS IVA  </t>
  </si>
  <si>
    <t xml:space="preserve">IMPORTE A FACTURAR </t>
  </si>
  <si>
    <t xml:space="preserve">ANALISIS MVIIBN-7 </t>
  </si>
  <si>
    <t>ADMINISTRACION FINANCIERA Y CONTABILIDAD</t>
  </si>
  <si>
    <t>CONTABILIDAD Y FINANZAS</t>
  </si>
  <si>
    <t>COSTOS DE CONSTRUCCION EN LA VALUACION</t>
  </si>
  <si>
    <t>INTRODUCCIÓN A LA VALUACIÓN</t>
  </si>
  <si>
    <t xml:space="preserve">METODOS DE EVALUACION </t>
  </si>
  <si>
    <t>INGENIERIA  ECONOMICA Y FINANCIERA</t>
  </si>
  <si>
    <t xml:space="preserve">TECNICAS DE INVESTIGACIÓN </t>
  </si>
  <si>
    <t>Valuación de Maquinaria y Equipo</t>
  </si>
  <si>
    <t>Valuación de inmuebles urbanos</t>
  </si>
  <si>
    <t>18 NOVIEMBRE- 10 DICIEMBRE</t>
  </si>
  <si>
    <t xml:space="preserve"> Catastro</t>
  </si>
  <si>
    <t xml:space="preserve">Valuación de negocios Inmobiliarios e industriales </t>
  </si>
  <si>
    <t>Valuación de bienes nacionales</t>
  </si>
  <si>
    <t>ABRIL   2023.</t>
  </si>
  <si>
    <t>ANALISIS MCVT-5 OCTUBRE 2022</t>
  </si>
  <si>
    <t xml:space="preserve">Diseño geometrico de vias terrestres </t>
  </si>
  <si>
    <t>23 SEPT- 15 OCTUBRE</t>
  </si>
  <si>
    <t>Ingeniería de tránsito</t>
  </si>
  <si>
    <t>Geotecnia I</t>
  </si>
  <si>
    <t>Hidrologia de vias terrestres</t>
  </si>
  <si>
    <t>planeacion de infraestructura de vias terrestres</t>
  </si>
  <si>
    <t>tecnicas de investigacion aplicadas a vias terrestres</t>
  </si>
  <si>
    <t>MARZO 2023.</t>
  </si>
  <si>
    <t>ANALISIS MGP-9 OCTUBRE 2022</t>
  </si>
  <si>
    <t xml:space="preserve">Planeación  y Control de proyectos </t>
  </si>
  <si>
    <t>Administración de la Gerencia de Proyectos.</t>
  </si>
  <si>
    <t>Ingeniería Ambiental y sustentabilidad</t>
  </si>
  <si>
    <t>ing de costos en los proyectos</t>
  </si>
  <si>
    <t xml:space="preserve">aplicaciones informaticas </t>
  </si>
  <si>
    <t xml:space="preserve">evaluacion economica y financiera del proyecto </t>
  </si>
  <si>
    <t>ANALISIS MAC-17 MARZO 2023</t>
  </si>
  <si>
    <t>Ssustentabilidad en la industria de la construcción</t>
  </si>
  <si>
    <t>ANALISIS  MVIBN-8 MARZO 2023</t>
  </si>
  <si>
    <t xml:space="preserve">Introducción a la evalucación </t>
  </si>
  <si>
    <t>ANALISIS  MCVT-6 MARZO 2023</t>
  </si>
  <si>
    <t xml:space="preserve">Diseño geoimetrico de vias terrestres </t>
  </si>
  <si>
    <t>ANALISIS  MGP-10 MARZO 2023</t>
  </si>
  <si>
    <t xml:space="preserve">ingenieria ambiental </t>
  </si>
  <si>
    <t xml:space="preserve">Isabel Alejandra Mejia Witrago </t>
  </si>
  <si>
    <t xml:space="preserve">Joel raymundo najera guzman  </t>
  </si>
  <si>
    <t xml:space="preserve">Luis Fernando Torres Rodriguez </t>
  </si>
  <si>
    <t xml:space="preserve">Francisco Garcia Perez </t>
  </si>
  <si>
    <t xml:space="preserve">Francisco Javier Ibarra Aldana </t>
  </si>
  <si>
    <t xml:space="preserve">Alejandra Karina Narvaez Valerio </t>
  </si>
  <si>
    <t xml:space="preserve">Erika Dueñez Silvestre </t>
  </si>
  <si>
    <t xml:space="preserve">Claudia Veronica Martinez Monjaraz </t>
  </si>
  <si>
    <t xml:space="preserve">Jose Luis Hernandez Garcia </t>
  </si>
  <si>
    <t xml:space="preserve">Rodolfo Ramirez Franco </t>
  </si>
  <si>
    <t xml:space="preserve">Mario Olvera Arellano </t>
  </si>
  <si>
    <t xml:space="preserve">Pablo Barrera Soto </t>
  </si>
  <si>
    <t xml:space="preserve">Cesar Charles Lopez </t>
  </si>
  <si>
    <t xml:space="preserve">Alejandro Jose De La Luz Romo Villalpando </t>
  </si>
  <si>
    <t xml:space="preserve">Serafin Medina Arreguin </t>
  </si>
  <si>
    <t xml:space="preserve">Carlos Ortiz Dierdorf </t>
  </si>
  <si>
    <t>Edgar Humberto Palacios Yebra</t>
  </si>
  <si>
    <t xml:space="preserve">Brenda Maria Murrieta Landeros </t>
  </si>
  <si>
    <t xml:space="preserve">Luis Eugenio Rodriguez Rubio </t>
  </si>
  <si>
    <t xml:space="preserve">Kitzel Cordova Atilano </t>
  </si>
  <si>
    <t xml:space="preserve">Samantha Urrea Gutierrez </t>
  </si>
  <si>
    <t xml:space="preserve">Melissa Hernandez Vazquez </t>
  </si>
  <si>
    <t xml:space="preserve">Ma Del Rocio Sanchez Salazar </t>
  </si>
  <si>
    <t>MVIBN-7</t>
  </si>
  <si>
    <t xml:space="preserve">Griselda Maria Luisa Marquez Garcia </t>
  </si>
  <si>
    <t xml:space="preserve">Jordi Salvador Paramo Aguilar </t>
  </si>
  <si>
    <t xml:space="preserve">Eduardo Flores Mendoza </t>
  </si>
  <si>
    <t xml:space="preserve">Armando Garcia Martinez </t>
  </si>
  <si>
    <t xml:space="preserve">Jose Gustavo Ramirez Almaguer </t>
  </si>
  <si>
    <t>Jorge Perez Guerrero</t>
  </si>
  <si>
    <t xml:space="preserve">Andrea Aldaco Paredes </t>
  </si>
  <si>
    <t xml:space="preserve">Gerardo Gama Cervantes </t>
  </si>
  <si>
    <t xml:space="preserve">Juan Daniel Hidalgo Silva </t>
  </si>
  <si>
    <t>Anja Nashely Lopez Cabrera</t>
  </si>
  <si>
    <t>Oscar Zarazua Jaime</t>
  </si>
  <si>
    <t xml:space="preserve">ABRIL </t>
  </si>
  <si>
    <t>MAYO</t>
  </si>
  <si>
    <t xml:space="preserve">Russell Florencio colli fernandez </t>
  </si>
  <si>
    <t>CERTIFICADO</t>
  </si>
  <si>
    <t>MCVT-5 CERTIFICADO</t>
  </si>
  <si>
    <t>08 DE MAYO DE 2023.</t>
  </si>
  <si>
    <t xml:space="preserve">Urbanización </t>
  </si>
  <si>
    <t xml:space="preserve">Valuación de derechos intangibles y especializados </t>
  </si>
  <si>
    <t xml:space="preserve">21 ABRIL -13 MAYO </t>
  </si>
  <si>
    <t xml:space="preserve">Diseño y Construcción de diseños asfaltico </t>
  </si>
  <si>
    <t xml:space="preserve">Gestion de personal y competerncias </t>
  </si>
  <si>
    <t xml:space="preserve">Admon de empresas de la construccion </t>
  </si>
  <si>
    <t>Análisis de decisiones</t>
  </si>
  <si>
    <t xml:space="preserve">19 MAYO -10 JUNIO </t>
  </si>
  <si>
    <t>Valuación de bienes industriales</t>
  </si>
  <si>
    <t xml:space="preserve">Costos de construccion en la 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</si>
</sst>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sz val="12"/>
      <name val="Tw Cen MT Condensed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w Cen MT Condensed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</cellStyleXfs>
  <cellXfs count="153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0" fillId="0" borderId="0" xfId="1" applyFont="1"/>
    <xf numFmtId="0" fontId="3" fillId="0" borderId="0" xfId="2"/>
    <xf numFmtId="0" fontId="7" fillId="0" borderId="0" xfId="2" applyFont="1"/>
    <xf numFmtId="0" fontId="2" fillId="0" borderId="0" xfId="3"/>
    <xf numFmtId="0" fontId="7" fillId="0" borderId="0" xfId="2" applyFont="1" applyAlignment="1">
      <alignment horizontal="right"/>
    </xf>
    <xf numFmtId="14" fontId="7" fillId="0" borderId="0" xfId="2" applyNumberFormat="1" applyFont="1"/>
    <xf numFmtId="0" fontId="8" fillId="0" borderId="0" xfId="2" applyFont="1"/>
    <xf numFmtId="0" fontId="7" fillId="4" borderId="1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wrapText="1"/>
    </xf>
    <xf numFmtId="17" fontId="7" fillId="4" borderId="5" xfId="2" applyNumberFormat="1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/>
    </xf>
    <xf numFmtId="0" fontId="3" fillId="0" borderId="3" xfId="2" applyBorder="1"/>
    <xf numFmtId="0" fontId="0" fillId="0" borderId="3" xfId="2" applyFont="1" applyBorder="1"/>
    <xf numFmtId="44" fontId="0" fillId="0" borderId="3" xfId="4" applyFont="1" applyBorder="1"/>
    <xf numFmtId="49" fontId="3" fillId="0" borderId="3" xfId="2" applyNumberFormat="1" applyBorder="1"/>
    <xf numFmtId="0" fontId="3" fillId="0" borderId="7" xfId="2" applyBorder="1"/>
    <xf numFmtId="43" fontId="0" fillId="0" borderId="0" xfId="1" applyFont="1" applyBorder="1"/>
    <xf numFmtId="49" fontId="3" fillId="0" borderId="0" xfId="2" applyNumberFormat="1"/>
    <xf numFmtId="44" fontId="9" fillId="5" borderId="0" xfId="2" applyNumberFormat="1" applyFont="1" applyFill="1"/>
    <xf numFmtId="44" fontId="2" fillId="0" borderId="0" xfId="3" applyNumberFormat="1"/>
    <xf numFmtId="44" fontId="9" fillId="0" borderId="0" xfId="2" applyNumberFormat="1" applyFont="1"/>
    <xf numFmtId="0" fontId="3" fillId="0" borderId="3" xfId="2" applyBorder="1" applyAlignment="1">
      <alignment horizontal="center"/>
    </xf>
    <xf numFmtId="44" fontId="3" fillId="0" borderId="3" xfId="4" applyBorder="1"/>
    <xf numFmtId="44" fontId="3" fillId="0" borderId="0" xfId="2" applyNumberFormat="1"/>
    <xf numFmtId="0" fontId="3" fillId="0" borderId="0" xfId="2" applyAlignment="1">
      <alignment horizontal="center"/>
    </xf>
    <xf numFmtId="0" fontId="3" fillId="0" borderId="0" xfId="5"/>
    <xf numFmtId="0" fontId="10" fillId="0" borderId="0" xfId="2" applyFont="1" applyAlignment="1">
      <alignment horizontal="right"/>
    </xf>
    <xf numFmtId="44" fontId="0" fillId="0" borderId="3" xfId="4" applyFont="1" applyFill="1" applyBorder="1"/>
    <xf numFmtId="0" fontId="3" fillId="6" borderId="3" xfId="2" applyFill="1" applyBorder="1"/>
    <xf numFmtId="0" fontId="0" fillId="0" borderId="0" xfId="2" applyFont="1"/>
    <xf numFmtId="0" fontId="7" fillId="0" borderId="0" xfId="3" applyFont="1" applyAlignment="1">
      <alignment horizontal="right"/>
    </xf>
    <xf numFmtId="0" fontId="2" fillId="0" borderId="0" xfId="6"/>
    <xf numFmtId="0" fontId="2" fillId="0" borderId="0" xfId="7"/>
    <xf numFmtId="0" fontId="12" fillId="4" borderId="15" xfId="6" applyFont="1" applyFill="1" applyBorder="1" applyAlignment="1">
      <alignment horizontal="center"/>
    </xf>
    <xf numFmtId="0" fontId="2" fillId="0" borderId="16" xfId="6" applyBorder="1" applyAlignment="1">
      <alignment horizontal="center"/>
    </xf>
    <xf numFmtId="4" fontId="7" fillId="0" borderId="17" xfId="8" applyNumberFormat="1" applyFont="1" applyBorder="1" applyAlignment="1">
      <alignment horizontal="center"/>
    </xf>
    <xf numFmtId="0" fontId="7" fillId="0" borderId="18" xfId="6" applyFont="1" applyBorder="1" applyAlignment="1">
      <alignment horizontal="center"/>
    </xf>
    <xf numFmtId="16" fontId="2" fillId="0" borderId="19" xfId="6" applyNumberFormat="1" applyBorder="1" applyAlignment="1">
      <alignment horizontal="center"/>
    </xf>
    <xf numFmtId="0" fontId="13" fillId="7" borderId="19" xfId="6" applyFont="1" applyFill="1" applyBorder="1" applyAlignment="1">
      <alignment horizontal="left"/>
    </xf>
    <xf numFmtId="0" fontId="10" fillId="0" borderId="20" xfId="8" applyFont="1" applyBorder="1"/>
    <xf numFmtId="0" fontId="12" fillId="4" borderId="0" xfId="6" applyFont="1" applyFill="1"/>
    <xf numFmtId="4" fontId="7" fillId="0" borderId="23" xfId="8" applyNumberFormat="1" applyFont="1" applyBorder="1" applyAlignment="1">
      <alignment horizontal="center"/>
    </xf>
    <xf numFmtId="16" fontId="2" fillId="0" borderId="24" xfId="6" applyNumberFormat="1" applyBorder="1" applyAlignment="1">
      <alignment horizontal="center"/>
    </xf>
    <xf numFmtId="0" fontId="13" fillId="7" borderId="24" xfId="6" applyFont="1" applyFill="1" applyBorder="1" applyAlignment="1">
      <alignment horizontal="left"/>
    </xf>
    <xf numFmtId="0" fontId="10" fillId="0" borderId="25" xfId="8" applyFont="1" applyBorder="1"/>
    <xf numFmtId="0" fontId="2" fillId="0" borderId="17" xfId="7" applyBorder="1" applyAlignment="1">
      <alignment horizontal="center"/>
    </xf>
    <xf numFmtId="0" fontId="2" fillId="0" borderId="14" xfId="7" applyBorder="1"/>
    <xf numFmtId="0" fontId="2" fillId="0" borderId="1" xfId="7" applyBorder="1" applyAlignment="1">
      <alignment horizontal="center"/>
    </xf>
    <xf numFmtId="44" fontId="2" fillId="0" borderId="6" xfId="7" applyNumberFormat="1" applyBorder="1"/>
    <xf numFmtId="0" fontId="2" fillId="0" borderId="4" xfId="7" applyBorder="1"/>
    <xf numFmtId="0" fontId="2" fillId="0" borderId="4" xfId="7" applyBorder="1" applyAlignment="1">
      <alignment horizontal="center"/>
    </xf>
    <xf numFmtId="44" fontId="2" fillId="0" borderId="26" xfId="7" applyNumberFormat="1" applyBorder="1"/>
    <xf numFmtId="16" fontId="2" fillId="0" borderId="27" xfId="6" applyNumberFormat="1" applyBorder="1" applyAlignment="1">
      <alignment horizontal="center"/>
    </xf>
    <xf numFmtId="0" fontId="13" fillId="7" borderId="27" xfId="6" applyFont="1" applyFill="1" applyBorder="1" applyAlignment="1">
      <alignment horizontal="left"/>
    </xf>
    <xf numFmtId="0" fontId="10" fillId="0" borderId="28" xfId="8" applyFont="1" applyBorder="1"/>
    <xf numFmtId="44" fontId="2" fillId="0" borderId="26" xfId="7" quotePrefix="1" applyNumberFormat="1" applyBorder="1"/>
    <xf numFmtId="44" fontId="2" fillId="0" borderId="0" xfId="6" applyNumberFormat="1"/>
    <xf numFmtId="0" fontId="7" fillId="0" borderId="22" xfId="6" applyFont="1" applyBorder="1" applyAlignment="1">
      <alignment horizontal="center"/>
    </xf>
    <xf numFmtId="0" fontId="13" fillId="8" borderId="19" xfId="6" applyFont="1" applyFill="1" applyBorder="1" applyAlignment="1">
      <alignment horizontal="left"/>
    </xf>
    <xf numFmtId="0" fontId="2" fillId="0" borderId="23" xfId="7" applyBorder="1"/>
    <xf numFmtId="0" fontId="2" fillId="0" borderId="23" xfId="7" applyBorder="1" applyAlignment="1">
      <alignment horizontal="center"/>
    </xf>
    <xf numFmtId="44" fontId="2" fillId="0" borderId="29" xfId="7" applyNumberFormat="1" applyBorder="1"/>
    <xf numFmtId="0" fontId="13" fillId="0" borderId="0" xfId="5" applyFont="1" applyAlignment="1">
      <alignment horizontal="center"/>
    </xf>
    <xf numFmtId="0" fontId="13" fillId="8" borderId="24" xfId="6" applyFont="1" applyFill="1" applyBorder="1" applyAlignment="1">
      <alignment horizontal="left"/>
    </xf>
    <xf numFmtId="0" fontId="2" fillId="0" borderId="1" xfId="7" applyBorder="1"/>
    <xf numFmtId="44" fontId="2" fillId="0" borderId="1" xfId="7" quotePrefix="1" applyNumberFormat="1" applyBorder="1"/>
    <xf numFmtId="44" fontId="2" fillId="0" borderId="0" xfId="7" applyNumberFormat="1"/>
    <xf numFmtId="44" fontId="2" fillId="0" borderId="30" xfId="7" applyNumberFormat="1" applyBorder="1"/>
    <xf numFmtId="0" fontId="13" fillId="8" borderId="27" xfId="6" applyFont="1" applyFill="1" applyBorder="1" applyAlignment="1">
      <alignment horizontal="left"/>
    </xf>
    <xf numFmtId="0" fontId="2" fillId="0" borderId="23" xfId="7" applyBorder="1" applyAlignment="1">
      <alignment horizontal="left"/>
    </xf>
    <xf numFmtId="44" fontId="2" fillId="0" borderId="23" xfId="7" applyNumberFormat="1" applyBorder="1" applyAlignment="1">
      <alignment horizontal="center"/>
    </xf>
    <xf numFmtId="0" fontId="14" fillId="5" borderId="19" xfId="6" applyFont="1" applyFill="1" applyBorder="1" applyAlignment="1">
      <alignment horizontal="left"/>
    </xf>
    <xf numFmtId="0" fontId="14" fillId="5" borderId="24" xfId="6" applyFont="1" applyFill="1" applyBorder="1" applyAlignment="1">
      <alignment horizontal="left"/>
    </xf>
    <xf numFmtId="44" fontId="0" fillId="4" borderId="1" xfId="9" applyFont="1" applyFill="1" applyBorder="1" applyAlignment="1">
      <alignment horizontal="center"/>
    </xf>
    <xf numFmtId="0" fontId="7" fillId="0" borderId="23" xfId="7" applyFont="1" applyBorder="1"/>
    <xf numFmtId="44" fontId="15" fillId="4" borderId="23" xfId="7" applyNumberFormat="1" applyFont="1" applyFill="1" applyBorder="1"/>
    <xf numFmtId="44" fontId="0" fillId="0" borderId="17" xfId="9" applyFont="1" applyBorder="1" applyAlignment="1">
      <alignment horizontal="center"/>
    </xf>
    <xf numFmtId="0" fontId="14" fillId="5" borderId="27" xfId="6" applyFont="1" applyFill="1" applyBorder="1" applyAlignment="1">
      <alignment horizontal="left"/>
    </xf>
    <xf numFmtId="0" fontId="17" fillId="0" borderId="28" xfId="6" applyFont="1" applyBorder="1" applyAlignment="1">
      <alignment horizontal="left"/>
    </xf>
    <xf numFmtId="44" fontId="16" fillId="0" borderId="0" xfId="6" applyNumberFormat="1" applyFont="1"/>
    <xf numFmtId="0" fontId="2" fillId="9" borderId="33" xfId="7" applyFill="1" applyBorder="1"/>
    <xf numFmtId="44" fontId="2" fillId="0" borderId="34" xfId="7" applyNumberFormat="1" applyBorder="1"/>
    <xf numFmtId="17" fontId="2" fillId="0" borderId="0" xfId="7" applyNumberFormat="1"/>
    <xf numFmtId="44" fontId="16" fillId="7" borderId="0" xfId="6" applyNumberFormat="1" applyFont="1" applyFill="1"/>
    <xf numFmtId="44" fontId="0" fillId="0" borderId="0" xfId="9" applyFont="1"/>
    <xf numFmtId="0" fontId="16" fillId="9" borderId="11" xfId="6" applyFont="1" applyFill="1" applyBorder="1"/>
    <xf numFmtId="44" fontId="2" fillId="0" borderId="35" xfId="6" applyNumberFormat="1" applyBorder="1"/>
    <xf numFmtId="44" fontId="18" fillId="0" borderId="0" xfId="7" applyNumberFormat="1" applyFont="1"/>
    <xf numFmtId="0" fontId="7" fillId="0" borderId="0" xfId="6" applyFont="1"/>
    <xf numFmtId="0" fontId="2" fillId="0" borderId="0" xfId="7" applyAlignment="1">
      <alignment horizontal="center"/>
    </xf>
    <xf numFmtId="0" fontId="16" fillId="0" borderId="0" xfId="7" applyFont="1"/>
    <xf numFmtId="44" fontId="15" fillId="10" borderId="17" xfId="9" applyFont="1" applyFill="1" applyBorder="1"/>
    <xf numFmtId="44" fontId="2" fillId="0" borderId="0" xfId="7" quotePrefix="1" applyNumberFormat="1"/>
    <xf numFmtId="0" fontId="7" fillId="0" borderId="0" xfId="7" applyFont="1"/>
    <xf numFmtId="44" fontId="15" fillId="0" borderId="0" xfId="7" applyNumberFormat="1" applyFont="1"/>
    <xf numFmtId="0" fontId="2" fillId="0" borderId="40" xfId="6" applyBorder="1" applyAlignment="1">
      <alignment horizontal="center"/>
    </xf>
    <xf numFmtId="0" fontId="7" fillId="0" borderId="17" xfId="6" applyFont="1" applyBorder="1" applyAlignment="1">
      <alignment horizontal="center"/>
    </xf>
    <xf numFmtId="0" fontId="13" fillId="8" borderId="3" xfId="6" applyFont="1" applyFill="1" applyBorder="1" applyAlignment="1">
      <alignment horizontal="left"/>
    </xf>
    <xf numFmtId="44" fontId="15" fillId="0" borderId="0" xfId="9" applyFont="1" applyFill="1" applyBorder="1"/>
    <xf numFmtId="0" fontId="14" fillId="5" borderId="3" xfId="6" applyFont="1" applyFill="1" applyBorder="1" applyAlignment="1">
      <alignment horizontal="left"/>
    </xf>
    <xf numFmtId="16" fontId="2" fillId="0" borderId="41" xfId="6" applyNumberFormat="1" applyBorder="1" applyAlignment="1">
      <alignment horizontal="center"/>
    </xf>
    <xf numFmtId="0" fontId="17" fillId="0" borderId="24" xfId="6" applyFont="1" applyBorder="1" applyAlignment="1">
      <alignment horizontal="left"/>
    </xf>
    <xf numFmtId="0" fontId="13" fillId="7" borderId="3" xfId="6" applyFont="1" applyFill="1" applyBorder="1" applyAlignment="1">
      <alignment horizontal="left"/>
    </xf>
    <xf numFmtId="44" fontId="0" fillId="4" borderId="38" xfId="9" applyFont="1" applyFill="1" applyBorder="1" applyAlignment="1">
      <alignment horizontal="center"/>
    </xf>
    <xf numFmtId="44" fontId="0" fillId="0" borderId="38" xfId="9" applyFont="1" applyFill="1" applyBorder="1" applyAlignment="1">
      <alignment horizontal="center"/>
    </xf>
    <xf numFmtId="44" fontId="0" fillId="0" borderId="38" xfId="9" applyFont="1" applyBorder="1" applyAlignment="1">
      <alignment horizontal="center"/>
    </xf>
    <xf numFmtId="49" fontId="0" fillId="10" borderId="4" xfId="0" applyNumberFormat="1" applyFill="1" applyBorder="1" applyAlignment="1">
      <alignment horizontal="center"/>
    </xf>
    <xf numFmtId="49" fontId="0" fillId="10" borderId="4" xfId="0" applyNumberFormat="1" applyFill="1" applyBorder="1" applyAlignment="1">
      <alignment horizontal="left"/>
    </xf>
    <xf numFmtId="49" fontId="0" fillId="0" borderId="0" xfId="0" applyNumberFormat="1"/>
    <xf numFmtId="43" fontId="0" fillId="0" borderId="0" xfId="1" applyFont="1" applyFill="1"/>
    <xf numFmtId="0" fontId="10" fillId="0" borderId="0" xfId="2" applyFont="1" applyAlignment="1">
      <alignment horizontal="right"/>
    </xf>
    <xf numFmtId="49" fontId="0" fillId="0" borderId="0" xfId="0" applyNumberFormat="1" applyFill="1"/>
    <xf numFmtId="0" fontId="0" fillId="0" borderId="0" xfId="0" applyFill="1"/>
    <xf numFmtId="2" fontId="0" fillId="0" borderId="0" xfId="0" applyNumberFormat="1" applyFill="1"/>
    <xf numFmtId="0" fontId="1" fillId="0" borderId="4" xfId="7" applyFont="1" applyBorder="1" applyAlignment="1">
      <alignment wrapText="1"/>
    </xf>
    <xf numFmtId="0" fontId="1" fillId="0" borderId="4" xfId="7" applyFont="1" applyBorder="1" applyAlignment="1">
      <alignment horizontal="center"/>
    </xf>
    <xf numFmtId="0" fontId="10" fillId="0" borderId="0" xfId="2" applyFont="1" applyAlignment="1">
      <alignment horizontal="right"/>
    </xf>
    <xf numFmtId="0" fontId="7" fillId="0" borderId="0" xfId="3" applyFont="1" applyAlignment="1">
      <alignment horizontal="right"/>
    </xf>
    <xf numFmtId="0" fontId="2" fillId="0" borderId="0" xfId="7" applyAlignment="1">
      <alignment horizontal="center"/>
    </xf>
    <xf numFmtId="0" fontId="7" fillId="0" borderId="3" xfId="6" applyFont="1" applyBorder="1" applyAlignment="1">
      <alignment horizontal="center"/>
    </xf>
    <xf numFmtId="0" fontId="11" fillId="0" borderId="8" xfId="6" applyFont="1" applyBorder="1" applyAlignment="1">
      <alignment horizontal="center" vertical="center" wrapText="1"/>
    </xf>
    <xf numFmtId="0" fontId="11" fillId="0" borderId="11" xfId="6" applyFont="1" applyBorder="1" applyAlignment="1">
      <alignment horizontal="center" vertical="center" wrapText="1"/>
    </xf>
    <xf numFmtId="0" fontId="11" fillId="0" borderId="9" xfId="6" applyFont="1" applyBorder="1" applyAlignment="1">
      <alignment horizontal="center" vertical="center" wrapText="1"/>
    </xf>
    <xf numFmtId="0" fontId="11" fillId="0" borderId="12" xfId="6" applyFont="1" applyBorder="1" applyAlignment="1">
      <alignment horizontal="center" vertical="center" wrapText="1"/>
    </xf>
    <xf numFmtId="44" fontId="11" fillId="0" borderId="9" xfId="6" applyNumberFormat="1" applyFont="1" applyBorder="1" applyAlignment="1">
      <alignment horizontal="center" vertical="center" wrapText="1"/>
    </xf>
    <xf numFmtId="0" fontId="11" fillId="0" borderId="10" xfId="6" applyFont="1" applyBorder="1" applyAlignment="1">
      <alignment horizontal="center" vertical="center" wrapText="1"/>
    </xf>
    <xf numFmtId="0" fontId="11" fillId="0" borderId="13" xfId="6" applyFont="1" applyBorder="1" applyAlignment="1">
      <alignment horizontal="center" vertical="center" wrapText="1"/>
    </xf>
    <xf numFmtId="0" fontId="2" fillId="0" borderId="9" xfId="6" applyBorder="1" applyAlignment="1">
      <alignment horizontal="center" vertical="center" wrapText="1"/>
    </xf>
    <xf numFmtId="0" fontId="2" fillId="0" borderId="12" xfId="6" applyBorder="1" applyAlignment="1">
      <alignment horizontal="center" vertical="center" wrapText="1"/>
    </xf>
    <xf numFmtId="0" fontId="2" fillId="0" borderId="14" xfId="7" applyBorder="1" applyAlignment="1">
      <alignment horizontal="center"/>
    </xf>
    <xf numFmtId="0" fontId="2" fillId="0" borderId="5" xfId="7" applyBorder="1" applyAlignment="1">
      <alignment horizontal="center"/>
    </xf>
    <xf numFmtId="0" fontId="2" fillId="0" borderId="6" xfId="7" applyBorder="1" applyAlignment="1">
      <alignment horizontal="center"/>
    </xf>
    <xf numFmtId="0" fontId="2" fillId="0" borderId="21" xfId="7" applyBorder="1" applyAlignment="1">
      <alignment horizontal="center"/>
    </xf>
    <xf numFmtId="0" fontId="2" fillId="0" borderId="22" xfId="7" applyBorder="1" applyAlignment="1">
      <alignment horizontal="center"/>
    </xf>
    <xf numFmtId="0" fontId="2" fillId="0" borderId="18" xfId="7" applyBorder="1" applyAlignment="1">
      <alignment horizontal="center"/>
    </xf>
    <xf numFmtId="0" fontId="16" fillId="0" borderId="0" xfId="7" applyFont="1" applyAlignment="1">
      <alignment horizontal="center"/>
    </xf>
    <xf numFmtId="0" fontId="16" fillId="5" borderId="31" xfId="7" applyFont="1" applyFill="1" applyBorder="1" applyAlignment="1">
      <alignment horizontal="center"/>
    </xf>
    <xf numFmtId="0" fontId="16" fillId="5" borderId="32" xfId="7" applyFont="1" applyFill="1" applyBorder="1" applyAlignment="1">
      <alignment horizontal="center"/>
    </xf>
    <xf numFmtId="0" fontId="7" fillId="0" borderId="0" xfId="6" applyFont="1" applyAlignment="1">
      <alignment horizontal="center"/>
    </xf>
    <xf numFmtId="0" fontId="7" fillId="0" borderId="36" xfId="6" applyFont="1" applyBorder="1" applyAlignment="1">
      <alignment horizontal="center"/>
    </xf>
    <xf numFmtId="0" fontId="11" fillId="0" borderId="37" xfId="6" applyFont="1" applyBorder="1" applyAlignment="1">
      <alignment horizontal="center" vertical="center" wrapText="1"/>
    </xf>
    <xf numFmtId="0" fontId="11" fillId="0" borderId="38" xfId="6" applyFont="1" applyBorder="1" applyAlignment="1">
      <alignment horizontal="center" vertical="center" wrapText="1"/>
    </xf>
    <xf numFmtId="0" fontId="11" fillId="0" borderId="39" xfId="6" applyFont="1" applyBorder="1" applyAlignment="1">
      <alignment horizontal="center" vertical="center" wrapText="1"/>
    </xf>
    <xf numFmtId="0" fontId="2" fillId="0" borderId="38" xfId="6" applyBorder="1" applyAlignment="1">
      <alignment horizontal="center" vertical="center" wrapText="1"/>
    </xf>
  </cellXfs>
  <cellStyles count="10">
    <cellStyle name="Millares" xfId="1" builtinId="3"/>
    <cellStyle name="Moneda 2" xfId="4" xr:uid="{00000000-0005-0000-0000-000001000000}"/>
    <cellStyle name="Moneda 2 2 3" xfId="9" xr:uid="{00000000-0005-0000-0000-000002000000}"/>
    <cellStyle name="Normal" xfId="0" builtinId="0"/>
    <cellStyle name="Normal 2" xfId="3" xr:uid="{00000000-0005-0000-0000-000004000000}"/>
    <cellStyle name="Normal 2 2" xfId="8" xr:uid="{00000000-0005-0000-0000-000005000000}"/>
    <cellStyle name="Normal 2 2 2 3" xfId="6" xr:uid="{00000000-0005-0000-0000-000006000000}"/>
    <cellStyle name="Normal 3" xfId="5" xr:uid="{00000000-0005-0000-0000-000007000000}"/>
    <cellStyle name="Normal 3 4" xfId="7" xr:uid="{00000000-0005-0000-0000-000008000000}"/>
    <cellStyle name="Normal 5" xfId="2" xr:uid="{00000000-0005-0000-0000-000009000000}"/>
  </cellStyles>
  <dxfs count="2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66675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7175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opLeftCell="B16" zoomScaleNormal="100" workbookViewId="0">
      <selection activeCell="S31" sqref="S31"/>
    </sheetView>
  </sheetViews>
  <sheetFormatPr baseColWidth="10" defaultRowHeight="12.75" x14ac:dyDescent="0.2"/>
  <cols>
    <col min="8" max="8" width="11.42578125" style="7"/>
    <col min="16" max="16" width="27.28515625" customWidth="1"/>
  </cols>
  <sheetData>
    <row r="1" spans="1:19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217</v>
      </c>
      <c r="R1" s="4" t="s">
        <v>218</v>
      </c>
      <c r="S1" s="4" t="s">
        <v>219</v>
      </c>
    </row>
    <row r="2" spans="1:19" ht="12.75" customHeight="1" x14ac:dyDescent="0.2">
      <c r="A2" s="116" t="s">
        <v>16</v>
      </c>
      <c r="B2" s="117" t="s">
        <v>17</v>
      </c>
      <c r="C2" s="117" t="s">
        <v>18</v>
      </c>
      <c r="D2" s="117" t="s">
        <v>19</v>
      </c>
      <c r="E2" s="120" t="s">
        <v>20</v>
      </c>
      <c r="F2" s="121" t="s">
        <v>21</v>
      </c>
      <c r="G2" s="122" t="s">
        <v>22</v>
      </c>
      <c r="H2" s="118">
        <v>3648</v>
      </c>
      <c r="I2" s="121" t="s">
        <v>18</v>
      </c>
      <c r="J2" s="121" t="s">
        <v>23</v>
      </c>
      <c r="K2" s="121" t="s">
        <v>24</v>
      </c>
      <c r="L2" s="121" t="s">
        <v>25</v>
      </c>
      <c r="M2" s="121" t="s">
        <v>26</v>
      </c>
      <c r="N2" s="121" t="s">
        <v>27</v>
      </c>
      <c r="O2" s="121" t="s">
        <v>19</v>
      </c>
      <c r="P2" s="121" t="s">
        <v>28</v>
      </c>
      <c r="Q2" s="121" t="s">
        <v>226</v>
      </c>
      <c r="R2" s="121" t="s">
        <v>394</v>
      </c>
      <c r="S2" s="121" t="s">
        <v>375</v>
      </c>
    </row>
    <row r="3" spans="1:19" ht="12.75" customHeight="1" x14ac:dyDescent="0.2">
      <c r="A3" s="115" t="s">
        <v>29</v>
      </c>
      <c r="B3" s="117" t="s">
        <v>17</v>
      </c>
      <c r="C3" s="117" t="s">
        <v>18</v>
      </c>
      <c r="D3" s="117" t="s">
        <v>30</v>
      </c>
      <c r="E3" s="120" t="s">
        <v>20</v>
      </c>
      <c r="F3" s="121" t="s">
        <v>31</v>
      </c>
      <c r="G3" s="122" t="s">
        <v>22</v>
      </c>
      <c r="H3" s="118">
        <v>3880</v>
      </c>
      <c r="I3" s="121" t="s">
        <v>18</v>
      </c>
      <c r="J3" s="121" t="s">
        <v>23</v>
      </c>
      <c r="K3" s="121" t="s">
        <v>24</v>
      </c>
      <c r="L3" s="121" t="s">
        <v>32</v>
      </c>
      <c r="M3" s="121" t="s">
        <v>26</v>
      </c>
      <c r="N3" s="121" t="s">
        <v>27</v>
      </c>
      <c r="O3" s="121" t="s">
        <v>30</v>
      </c>
      <c r="P3" s="121" t="s">
        <v>33</v>
      </c>
      <c r="Q3" s="121" t="s">
        <v>277</v>
      </c>
      <c r="R3" s="121" t="s">
        <v>394</v>
      </c>
      <c r="S3" s="121" t="s">
        <v>363</v>
      </c>
    </row>
    <row r="4" spans="1:19" ht="12.75" customHeight="1" x14ac:dyDescent="0.2">
      <c r="A4" s="116" t="s">
        <v>34</v>
      </c>
      <c r="B4" s="117" t="s">
        <v>17</v>
      </c>
      <c r="C4" s="117" t="s">
        <v>18</v>
      </c>
      <c r="D4" s="117" t="s">
        <v>35</v>
      </c>
      <c r="E4" s="120" t="s">
        <v>20</v>
      </c>
      <c r="F4" s="121" t="s">
        <v>36</v>
      </c>
      <c r="G4" s="122" t="s">
        <v>22</v>
      </c>
      <c r="H4" s="118">
        <v>3647</v>
      </c>
      <c r="I4" s="121" t="s">
        <v>18</v>
      </c>
      <c r="J4" s="121" t="s">
        <v>23</v>
      </c>
      <c r="K4" s="121" t="s">
        <v>24</v>
      </c>
      <c r="L4" s="121" t="s">
        <v>37</v>
      </c>
      <c r="M4" s="121" t="s">
        <v>26</v>
      </c>
      <c r="N4" s="121" t="s">
        <v>27</v>
      </c>
      <c r="O4" s="121" t="s">
        <v>35</v>
      </c>
      <c r="P4" s="121" t="s">
        <v>38</v>
      </c>
      <c r="Q4" s="121" t="s">
        <v>382</v>
      </c>
      <c r="R4" s="121" t="s">
        <v>394</v>
      </c>
      <c r="S4" s="121" t="s">
        <v>385</v>
      </c>
    </row>
    <row r="5" spans="1:19" ht="12.75" customHeight="1" x14ac:dyDescent="0.2">
      <c r="A5" s="116" t="s">
        <v>39</v>
      </c>
      <c r="B5" s="117" t="s">
        <v>17</v>
      </c>
      <c r="C5" s="117" t="s">
        <v>18</v>
      </c>
      <c r="D5" s="117" t="s">
        <v>35</v>
      </c>
      <c r="E5" s="120" t="s">
        <v>20</v>
      </c>
      <c r="F5" s="121" t="s">
        <v>36</v>
      </c>
      <c r="G5" s="122" t="s">
        <v>22</v>
      </c>
      <c r="H5" s="118">
        <v>3647</v>
      </c>
      <c r="I5" s="121" t="s">
        <v>18</v>
      </c>
      <c r="J5" s="121" t="s">
        <v>23</v>
      </c>
      <c r="K5" s="121" t="s">
        <v>24</v>
      </c>
      <c r="L5" s="121" t="s">
        <v>40</v>
      </c>
      <c r="M5" s="121" t="s">
        <v>26</v>
      </c>
      <c r="N5" s="121" t="s">
        <v>27</v>
      </c>
      <c r="O5" s="121" t="s">
        <v>35</v>
      </c>
      <c r="P5" s="121" t="s">
        <v>38</v>
      </c>
      <c r="Q5" s="121" t="s">
        <v>382</v>
      </c>
      <c r="R5" s="121" t="s">
        <v>394</v>
      </c>
      <c r="S5" s="121" t="s">
        <v>384</v>
      </c>
    </row>
    <row r="6" spans="1:19" ht="12.75" customHeight="1" x14ac:dyDescent="0.2">
      <c r="A6" s="116" t="s">
        <v>41</v>
      </c>
      <c r="B6" s="117" t="s">
        <v>17</v>
      </c>
      <c r="C6" s="117" t="s">
        <v>18</v>
      </c>
      <c r="D6" s="117" t="s">
        <v>42</v>
      </c>
      <c r="E6" s="120" t="s">
        <v>20</v>
      </c>
      <c r="F6" s="121" t="s">
        <v>43</v>
      </c>
      <c r="G6" s="122" t="s">
        <v>22</v>
      </c>
      <c r="H6" s="118">
        <v>4324</v>
      </c>
      <c r="I6" s="121" t="s">
        <v>18</v>
      </c>
      <c r="J6" s="121" t="s">
        <v>23</v>
      </c>
      <c r="K6" s="121" t="s">
        <v>44</v>
      </c>
      <c r="L6" s="121" t="s">
        <v>45</v>
      </c>
      <c r="M6" s="121" t="s">
        <v>26</v>
      </c>
      <c r="N6" s="121" t="s">
        <v>27</v>
      </c>
      <c r="O6" s="121" t="s">
        <v>42</v>
      </c>
      <c r="P6" s="121" t="s">
        <v>46</v>
      </c>
      <c r="Q6" s="121" t="s">
        <v>277</v>
      </c>
      <c r="R6" s="121" t="s">
        <v>394</v>
      </c>
      <c r="S6" s="121" t="s">
        <v>364</v>
      </c>
    </row>
    <row r="7" spans="1:19" ht="12.75" customHeight="1" x14ac:dyDescent="0.2">
      <c r="A7" s="116" t="s">
        <v>47</v>
      </c>
      <c r="B7" s="117" t="s">
        <v>17</v>
      </c>
      <c r="C7" s="117" t="s">
        <v>18</v>
      </c>
      <c r="D7" s="117" t="s">
        <v>48</v>
      </c>
      <c r="E7" s="120" t="s">
        <v>49</v>
      </c>
      <c r="F7" s="121" t="s">
        <v>50</v>
      </c>
      <c r="G7" s="122" t="s">
        <v>22</v>
      </c>
      <c r="H7" s="118">
        <v>5734</v>
      </c>
      <c r="I7" s="121" t="s">
        <v>18</v>
      </c>
      <c r="J7" s="121" t="s">
        <v>23</v>
      </c>
      <c r="K7" s="121" t="s">
        <v>24</v>
      </c>
      <c r="L7" s="121" t="s">
        <v>51</v>
      </c>
      <c r="M7" s="121" t="s">
        <v>26</v>
      </c>
      <c r="N7" s="121" t="s">
        <v>27</v>
      </c>
      <c r="O7" s="121" t="s">
        <v>48</v>
      </c>
      <c r="P7" s="121" t="s">
        <v>52</v>
      </c>
      <c r="Q7" s="121" t="s">
        <v>238</v>
      </c>
      <c r="R7" s="121" t="s">
        <v>394</v>
      </c>
      <c r="S7" s="121" t="s">
        <v>396</v>
      </c>
    </row>
    <row r="8" spans="1:19" ht="12.75" customHeight="1" x14ac:dyDescent="0.2">
      <c r="A8" s="116" t="s">
        <v>53</v>
      </c>
      <c r="B8" s="117" t="s">
        <v>17</v>
      </c>
      <c r="C8" s="117" t="s">
        <v>18</v>
      </c>
      <c r="D8" s="117" t="s">
        <v>54</v>
      </c>
      <c r="E8" s="120" t="s">
        <v>49</v>
      </c>
      <c r="F8" s="121" t="s">
        <v>31</v>
      </c>
      <c r="G8" s="122" t="s">
        <v>22</v>
      </c>
      <c r="H8" s="118">
        <v>3880</v>
      </c>
      <c r="I8" s="121" t="s">
        <v>18</v>
      </c>
      <c r="J8" s="121" t="s">
        <v>23</v>
      </c>
      <c r="K8" s="121" t="s">
        <v>24</v>
      </c>
      <c r="L8" s="121" t="s">
        <v>55</v>
      </c>
      <c r="M8" s="121" t="s">
        <v>26</v>
      </c>
      <c r="N8" s="121" t="s">
        <v>27</v>
      </c>
      <c r="O8" s="121" t="s">
        <v>54</v>
      </c>
      <c r="P8" s="121" t="s">
        <v>56</v>
      </c>
      <c r="Q8" s="121" t="s">
        <v>244</v>
      </c>
      <c r="R8" s="121" t="s">
        <v>394</v>
      </c>
      <c r="S8" s="121" t="s">
        <v>371</v>
      </c>
    </row>
    <row r="9" spans="1:19" ht="12.75" customHeight="1" x14ac:dyDescent="0.2">
      <c r="A9" s="116" t="s">
        <v>57</v>
      </c>
      <c r="B9" s="117" t="s">
        <v>17</v>
      </c>
      <c r="C9" s="117" t="s">
        <v>18</v>
      </c>
      <c r="D9" s="117" t="s">
        <v>58</v>
      </c>
      <c r="E9" s="120" t="s">
        <v>49</v>
      </c>
      <c r="F9" s="121" t="s">
        <v>59</v>
      </c>
      <c r="G9" s="122" t="s">
        <v>22</v>
      </c>
      <c r="H9" s="118">
        <v>3948</v>
      </c>
      <c r="I9" s="121" t="s">
        <v>18</v>
      </c>
      <c r="J9" s="121" t="s">
        <v>60</v>
      </c>
      <c r="K9" s="121" t="s">
        <v>44</v>
      </c>
      <c r="L9" s="121" t="s">
        <v>61</v>
      </c>
      <c r="M9" s="121" t="s">
        <v>26</v>
      </c>
      <c r="N9" s="121" t="s">
        <v>27</v>
      </c>
      <c r="O9" s="121" t="s">
        <v>58</v>
      </c>
      <c r="P9" s="121" t="s">
        <v>62</v>
      </c>
      <c r="Q9" s="121" t="s">
        <v>290</v>
      </c>
      <c r="R9" s="121" t="s">
        <v>394</v>
      </c>
      <c r="S9" s="121" t="s">
        <v>390</v>
      </c>
    </row>
    <row r="10" spans="1:19" ht="12.75" customHeight="1" x14ac:dyDescent="0.2">
      <c r="A10" s="116" t="s">
        <v>63</v>
      </c>
      <c r="B10" s="117" t="s">
        <v>17</v>
      </c>
      <c r="C10" s="117" t="s">
        <v>18</v>
      </c>
      <c r="D10" s="117" t="s">
        <v>64</v>
      </c>
      <c r="E10" s="120" t="s">
        <v>49</v>
      </c>
      <c r="F10" s="121" t="s">
        <v>65</v>
      </c>
      <c r="G10" s="122" t="s">
        <v>22</v>
      </c>
      <c r="H10" s="118">
        <v>1974</v>
      </c>
      <c r="I10" s="121" t="s">
        <v>18</v>
      </c>
      <c r="J10" s="121" t="s">
        <v>23</v>
      </c>
      <c r="K10" s="121" t="s">
        <v>24</v>
      </c>
      <c r="L10" s="121" t="s">
        <v>66</v>
      </c>
      <c r="M10" s="121" t="s">
        <v>26</v>
      </c>
      <c r="N10" s="121" t="s">
        <v>27</v>
      </c>
      <c r="O10" s="121" t="s">
        <v>64</v>
      </c>
      <c r="P10" s="121" t="s">
        <v>67</v>
      </c>
      <c r="Q10" s="121" t="s">
        <v>290</v>
      </c>
      <c r="R10" s="121" t="s">
        <v>394</v>
      </c>
      <c r="S10" s="121" t="s">
        <v>387</v>
      </c>
    </row>
    <row r="11" spans="1:19" ht="12.75" customHeight="1" x14ac:dyDescent="0.2">
      <c r="A11" s="116" t="s">
        <v>68</v>
      </c>
      <c r="B11" s="117" t="s">
        <v>17</v>
      </c>
      <c r="C11" s="117" t="s">
        <v>18</v>
      </c>
      <c r="D11" s="117" t="s">
        <v>69</v>
      </c>
      <c r="E11" s="120" t="s">
        <v>49</v>
      </c>
      <c r="F11" s="121" t="s">
        <v>50</v>
      </c>
      <c r="G11" s="122" t="s">
        <v>22</v>
      </c>
      <c r="H11" s="118">
        <v>5734</v>
      </c>
      <c r="I11" s="121" t="s">
        <v>18</v>
      </c>
      <c r="J11" s="121" t="s">
        <v>23</v>
      </c>
      <c r="K11" s="121" t="s">
        <v>24</v>
      </c>
      <c r="L11" s="121" t="s">
        <v>70</v>
      </c>
      <c r="M11" s="121" t="s">
        <v>26</v>
      </c>
      <c r="N11" s="121" t="s">
        <v>27</v>
      </c>
      <c r="O11" s="121" t="s">
        <v>69</v>
      </c>
      <c r="P11" s="121" t="s">
        <v>71</v>
      </c>
      <c r="Q11" s="121" t="s">
        <v>238</v>
      </c>
      <c r="R11" s="121" t="s">
        <v>394</v>
      </c>
      <c r="S11" s="121" t="s">
        <v>359</v>
      </c>
    </row>
    <row r="12" spans="1:19" ht="12.75" customHeight="1" x14ac:dyDescent="0.2">
      <c r="A12" s="116" t="s">
        <v>72</v>
      </c>
      <c r="B12" s="117" t="s">
        <v>17</v>
      </c>
      <c r="C12" s="117" t="s">
        <v>18</v>
      </c>
      <c r="D12" s="117" t="s">
        <v>69</v>
      </c>
      <c r="E12" s="120" t="s">
        <v>49</v>
      </c>
      <c r="F12" s="121" t="s">
        <v>50</v>
      </c>
      <c r="G12" s="122" t="s">
        <v>22</v>
      </c>
      <c r="H12" s="118">
        <v>5734</v>
      </c>
      <c r="I12" s="121" t="s">
        <v>18</v>
      </c>
      <c r="J12" s="121" t="s">
        <v>23</v>
      </c>
      <c r="K12" s="121" t="s">
        <v>24</v>
      </c>
      <c r="L12" s="121" t="s">
        <v>73</v>
      </c>
      <c r="M12" s="121" t="s">
        <v>26</v>
      </c>
      <c r="N12" s="121" t="s">
        <v>27</v>
      </c>
      <c r="O12" s="121" t="s">
        <v>69</v>
      </c>
      <c r="P12" s="121" t="s">
        <v>74</v>
      </c>
      <c r="Q12" s="121" t="s">
        <v>238</v>
      </c>
      <c r="R12" s="121" t="s">
        <v>394</v>
      </c>
      <c r="S12" s="121" t="s">
        <v>360</v>
      </c>
    </row>
    <row r="13" spans="1:19" ht="12.75" customHeight="1" x14ac:dyDescent="0.2">
      <c r="A13" s="116" t="s">
        <v>75</v>
      </c>
      <c r="B13" s="117" t="s">
        <v>17</v>
      </c>
      <c r="C13" s="117" t="s">
        <v>18</v>
      </c>
      <c r="D13" s="117" t="s">
        <v>76</v>
      </c>
      <c r="E13" s="120" t="s">
        <v>49</v>
      </c>
      <c r="F13" s="121" t="s">
        <v>59</v>
      </c>
      <c r="G13" s="122" t="s">
        <v>22</v>
      </c>
      <c r="H13" s="118">
        <v>3948</v>
      </c>
      <c r="I13" s="121" t="s">
        <v>18</v>
      </c>
      <c r="J13" s="121" t="s">
        <v>77</v>
      </c>
      <c r="K13" s="121" t="s">
        <v>78</v>
      </c>
      <c r="L13" s="121" t="s">
        <v>79</v>
      </c>
      <c r="M13" s="121" t="s">
        <v>26</v>
      </c>
      <c r="N13" s="121" t="s">
        <v>27</v>
      </c>
      <c r="O13" s="121" t="s">
        <v>76</v>
      </c>
      <c r="P13" s="121" t="s">
        <v>80</v>
      </c>
      <c r="Q13" s="121" t="s">
        <v>290</v>
      </c>
      <c r="R13" s="121" t="s">
        <v>394</v>
      </c>
      <c r="S13" s="121" t="s">
        <v>388</v>
      </c>
    </row>
    <row r="14" spans="1:19" ht="12.75" customHeight="1" x14ac:dyDescent="0.2">
      <c r="A14" s="116" t="s">
        <v>81</v>
      </c>
      <c r="B14" s="117" t="s">
        <v>17</v>
      </c>
      <c r="C14" s="117" t="s">
        <v>18</v>
      </c>
      <c r="D14" s="117" t="s">
        <v>82</v>
      </c>
      <c r="E14" s="120" t="s">
        <v>83</v>
      </c>
      <c r="F14" s="121" t="s">
        <v>84</v>
      </c>
      <c r="G14" s="122" t="s">
        <v>22</v>
      </c>
      <c r="H14" s="118">
        <v>5452</v>
      </c>
      <c r="I14" s="121" t="s">
        <v>18</v>
      </c>
      <c r="J14" s="121" t="s">
        <v>23</v>
      </c>
      <c r="K14" s="121" t="s">
        <v>24</v>
      </c>
      <c r="L14" s="121" t="s">
        <v>85</v>
      </c>
      <c r="M14" s="121" t="s">
        <v>26</v>
      </c>
      <c r="N14" s="121" t="s">
        <v>27</v>
      </c>
      <c r="O14" s="121" t="s">
        <v>82</v>
      </c>
      <c r="P14" s="121" t="s">
        <v>86</v>
      </c>
      <c r="Q14" s="121" t="s">
        <v>382</v>
      </c>
      <c r="R14" s="121" t="s">
        <v>394</v>
      </c>
      <c r="S14" s="121" t="s">
        <v>386</v>
      </c>
    </row>
    <row r="15" spans="1:19" ht="12.75" customHeight="1" x14ac:dyDescent="0.2">
      <c r="A15" s="116" t="s">
        <v>87</v>
      </c>
      <c r="B15" s="117" t="s">
        <v>17</v>
      </c>
      <c r="C15" s="117" t="s">
        <v>18</v>
      </c>
      <c r="D15" s="117" t="s">
        <v>88</v>
      </c>
      <c r="E15" s="120" t="s">
        <v>83</v>
      </c>
      <c r="F15" s="121" t="s">
        <v>36</v>
      </c>
      <c r="G15" s="122" t="s">
        <v>89</v>
      </c>
      <c r="H15" s="118">
        <v>3647.2</v>
      </c>
      <c r="I15" s="121" t="s">
        <v>18</v>
      </c>
      <c r="J15" s="121" t="s">
        <v>23</v>
      </c>
      <c r="K15" s="121" t="s">
        <v>24</v>
      </c>
      <c r="L15" s="121" t="s">
        <v>90</v>
      </c>
      <c r="M15" s="121" t="s">
        <v>26</v>
      </c>
      <c r="N15" s="121" t="s">
        <v>27</v>
      </c>
      <c r="O15" s="121" t="s">
        <v>88</v>
      </c>
      <c r="P15" s="121" t="s">
        <v>91</v>
      </c>
      <c r="Q15" s="121" t="s">
        <v>226</v>
      </c>
      <c r="R15" s="121" t="s">
        <v>394</v>
      </c>
      <c r="S15" s="121" t="s">
        <v>377</v>
      </c>
    </row>
    <row r="16" spans="1:19" ht="12.75" customHeight="1" x14ac:dyDescent="0.2">
      <c r="A16" s="116" t="s">
        <v>92</v>
      </c>
      <c r="B16" s="117" t="s">
        <v>17</v>
      </c>
      <c r="C16" s="117" t="s">
        <v>18</v>
      </c>
      <c r="D16" s="117" t="s">
        <v>93</v>
      </c>
      <c r="E16" s="120" t="s">
        <v>83</v>
      </c>
      <c r="F16" s="121" t="s">
        <v>21</v>
      </c>
      <c r="G16" s="122" t="s">
        <v>22</v>
      </c>
      <c r="H16" s="118">
        <v>3648</v>
      </c>
      <c r="I16" s="121" t="s">
        <v>18</v>
      </c>
      <c r="J16" s="121" t="s">
        <v>23</v>
      </c>
      <c r="K16" s="121" t="s">
        <v>24</v>
      </c>
      <c r="L16" s="121" t="s">
        <v>94</v>
      </c>
      <c r="M16" s="121" t="s">
        <v>26</v>
      </c>
      <c r="N16" s="121" t="s">
        <v>27</v>
      </c>
      <c r="O16" s="121" t="s">
        <v>93</v>
      </c>
      <c r="P16" s="121" t="s">
        <v>95</v>
      </c>
      <c r="Q16" s="121" t="s">
        <v>382</v>
      </c>
      <c r="R16" s="121" t="s">
        <v>394</v>
      </c>
      <c r="S16" s="121" t="s">
        <v>383</v>
      </c>
    </row>
    <row r="17" spans="1:19" ht="12.75" customHeight="1" x14ac:dyDescent="0.2">
      <c r="A17" s="116" t="s">
        <v>96</v>
      </c>
      <c r="B17" s="117" t="s">
        <v>17</v>
      </c>
      <c r="C17" s="117" t="s">
        <v>18</v>
      </c>
      <c r="D17" s="117" t="s">
        <v>58</v>
      </c>
      <c r="E17" s="120" t="s">
        <v>83</v>
      </c>
      <c r="F17" s="121" t="s">
        <v>97</v>
      </c>
      <c r="G17" s="122" t="s">
        <v>22</v>
      </c>
      <c r="H17" s="118">
        <v>5724</v>
      </c>
      <c r="I17" s="121" t="s">
        <v>18</v>
      </c>
      <c r="J17" s="121" t="s">
        <v>98</v>
      </c>
      <c r="K17" s="121" t="s">
        <v>99</v>
      </c>
      <c r="L17" s="121" t="s">
        <v>100</v>
      </c>
      <c r="M17" s="121" t="s">
        <v>26</v>
      </c>
      <c r="N17" s="121" t="s">
        <v>27</v>
      </c>
      <c r="O17" s="121" t="s">
        <v>58</v>
      </c>
      <c r="P17" s="121" t="s">
        <v>62</v>
      </c>
      <c r="Q17" s="121" t="s">
        <v>290</v>
      </c>
      <c r="R17" s="121" t="s">
        <v>394</v>
      </c>
      <c r="S17" s="121" t="s">
        <v>389</v>
      </c>
    </row>
    <row r="18" spans="1:19" ht="12.75" customHeight="1" x14ac:dyDescent="0.2">
      <c r="A18" s="116" t="s">
        <v>101</v>
      </c>
      <c r="B18" s="117" t="s">
        <v>17</v>
      </c>
      <c r="C18" s="117" t="s">
        <v>18</v>
      </c>
      <c r="D18" s="117" t="s">
        <v>93</v>
      </c>
      <c r="E18" s="120" t="s">
        <v>83</v>
      </c>
      <c r="F18" s="121" t="s">
        <v>36</v>
      </c>
      <c r="G18" s="122" t="s">
        <v>89</v>
      </c>
      <c r="H18" s="118">
        <v>3647.2</v>
      </c>
      <c r="I18" s="121" t="s">
        <v>18</v>
      </c>
      <c r="J18" s="121" t="s">
        <v>23</v>
      </c>
      <c r="K18" s="121" t="s">
        <v>24</v>
      </c>
      <c r="L18" s="121" t="s">
        <v>102</v>
      </c>
      <c r="M18" s="121" t="s">
        <v>26</v>
      </c>
      <c r="N18" s="121" t="s">
        <v>27</v>
      </c>
      <c r="O18" s="121" t="s">
        <v>93</v>
      </c>
      <c r="P18" s="121" t="s">
        <v>103</v>
      </c>
      <c r="Q18" s="121" t="s">
        <v>226</v>
      </c>
      <c r="R18" s="121" t="s">
        <v>235</v>
      </c>
      <c r="S18" s="121" t="s">
        <v>393</v>
      </c>
    </row>
    <row r="19" spans="1:19" ht="12.75" customHeight="1" x14ac:dyDescent="0.2">
      <c r="A19" s="116" t="s">
        <v>104</v>
      </c>
      <c r="B19" s="117" t="s">
        <v>17</v>
      </c>
      <c r="C19" s="117" t="s">
        <v>18</v>
      </c>
      <c r="D19" s="117" t="s">
        <v>93</v>
      </c>
      <c r="E19" s="120" t="s">
        <v>83</v>
      </c>
      <c r="F19" s="121" t="s">
        <v>21</v>
      </c>
      <c r="G19" s="122" t="s">
        <v>22</v>
      </c>
      <c r="H19" s="118">
        <v>3648</v>
      </c>
      <c r="I19" s="121" t="s">
        <v>18</v>
      </c>
      <c r="J19" s="121" t="s">
        <v>23</v>
      </c>
      <c r="K19" s="121" t="s">
        <v>24</v>
      </c>
      <c r="L19" s="121" t="s">
        <v>105</v>
      </c>
      <c r="M19" s="121" t="s">
        <v>26</v>
      </c>
      <c r="N19" s="121" t="s">
        <v>27</v>
      </c>
      <c r="O19" s="121" t="s">
        <v>93</v>
      </c>
      <c r="P19" s="121" t="s">
        <v>106</v>
      </c>
      <c r="Q19" s="121" t="s">
        <v>226</v>
      </c>
      <c r="R19" s="121" t="s">
        <v>394</v>
      </c>
      <c r="S19" s="121" t="s">
        <v>376</v>
      </c>
    </row>
    <row r="20" spans="1:19" ht="12.75" customHeight="1" x14ac:dyDescent="0.2">
      <c r="A20" s="116" t="s">
        <v>107</v>
      </c>
      <c r="B20" s="117" t="s">
        <v>17</v>
      </c>
      <c r="C20" s="117" t="s">
        <v>18</v>
      </c>
      <c r="D20" s="117" t="s">
        <v>108</v>
      </c>
      <c r="E20" s="120" t="s">
        <v>83</v>
      </c>
      <c r="F20" s="121" t="s">
        <v>21</v>
      </c>
      <c r="G20" s="122" t="s">
        <v>22</v>
      </c>
      <c r="H20" s="118">
        <v>3648</v>
      </c>
      <c r="I20" s="121" t="s">
        <v>18</v>
      </c>
      <c r="J20" s="121" t="s">
        <v>109</v>
      </c>
      <c r="K20" s="121" t="s">
        <v>110</v>
      </c>
      <c r="L20" s="121" t="s">
        <v>111</v>
      </c>
      <c r="M20" s="121" t="s">
        <v>26</v>
      </c>
      <c r="N20" s="121" t="s">
        <v>27</v>
      </c>
      <c r="O20" s="121" t="s">
        <v>108</v>
      </c>
      <c r="P20" s="121" t="s">
        <v>112</v>
      </c>
      <c r="Q20" s="121" t="s">
        <v>277</v>
      </c>
      <c r="R20" s="121" t="s">
        <v>394</v>
      </c>
      <c r="S20" s="121" t="s">
        <v>369</v>
      </c>
    </row>
    <row r="21" spans="1:19" ht="12.75" customHeight="1" x14ac:dyDescent="0.2">
      <c r="A21" s="116" t="s">
        <v>113</v>
      </c>
      <c r="B21" s="117" t="s">
        <v>17</v>
      </c>
      <c r="C21" s="117" t="s">
        <v>18</v>
      </c>
      <c r="D21" s="117" t="s">
        <v>58</v>
      </c>
      <c r="E21" s="120" t="s">
        <v>114</v>
      </c>
      <c r="F21" s="121" t="s">
        <v>115</v>
      </c>
      <c r="G21" s="122" t="s">
        <v>22</v>
      </c>
      <c r="H21" s="118">
        <v>3686</v>
      </c>
      <c r="I21" s="121" t="s">
        <v>18</v>
      </c>
      <c r="J21" s="121" t="s">
        <v>109</v>
      </c>
      <c r="K21" s="121" t="s">
        <v>110</v>
      </c>
      <c r="L21" s="121" t="s">
        <v>116</v>
      </c>
      <c r="M21" s="121" t="s">
        <v>26</v>
      </c>
      <c r="N21" s="121" t="s">
        <v>27</v>
      </c>
      <c r="O21" s="121" t="s">
        <v>58</v>
      </c>
      <c r="P21" s="121" t="s">
        <v>62</v>
      </c>
      <c r="Q21" s="121" t="s">
        <v>277</v>
      </c>
      <c r="R21" s="121" t="s">
        <v>394</v>
      </c>
      <c r="S21" s="121" t="s">
        <v>366</v>
      </c>
    </row>
    <row r="22" spans="1:19" ht="12.75" customHeight="1" x14ac:dyDescent="0.2">
      <c r="A22" s="116" t="s">
        <v>117</v>
      </c>
      <c r="B22" s="117" t="s">
        <v>17</v>
      </c>
      <c r="C22" s="117" t="s">
        <v>18</v>
      </c>
      <c r="D22" s="117" t="s">
        <v>118</v>
      </c>
      <c r="E22" s="120" t="s">
        <v>114</v>
      </c>
      <c r="F22" s="121" t="s">
        <v>84</v>
      </c>
      <c r="G22" s="122" t="s">
        <v>22</v>
      </c>
      <c r="H22" s="118">
        <v>5452</v>
      </c>
      <c r="I22" s="121" t="s">
        <v>18</v>
      </c>
      <c r="J22" s="121" t="s">
        <v>23</v>
      </c>
      <c r="K22" s="121" t="s">
        <v>24</v>
      </c>
      <c r="L22" s="121" t="s">
        <v>119</v>
      </c>
      <c r="M22" s="121" t="s">
        <v>26</v>
      </c>
      <c r="N22" s="121" t="s">
        <v>27</v>
      </c>
      <c r="O22" s="121" t="s">
        <v>118</v>
      </c>
      <c r="P22" s="121" t="s">
        <v>120</v>
      </c>
      <c r="Q22" s="121" t="s">
        <v>277</v>
      </c>
      <c r="R22" s="121" t="s">
        <v>394</v>
      </c>
      <c r="S22" s="121" t="s">
        <v>365</v>
      </c>
    </row>
    <row r="23" spans="1:19" ht="12.75" customHeight="1" x14ac:dyDescent="0.2">
      <c r="A23" s="116" t="s">
        <v>121</v>
      </c>
      <c r="B23" s="117" t="s">
        <v>17</v>
      </c>
      <c r="C23" s="117" t="s">
        <v>18</v>
      </c>
      <c r="D23" s="117" t="s">
        <v>122</v>
      </c>
      <c r="E23" s="120" t="s">
        <v>114</v>
      </c>
      <c r="F23" s="121" t="s">
        <v>123</v>
      </c>
      <c r="G23" s="122" t="s">
        <v>22</v>
      </c>
      <c r="H23" s="118">
        <v>4224</v>
      </c>
      <c r="I23" s="121" t="s">
        <v>18</v>
      </c>
      <c r="J23" s="121" t="s">
        <v>23</v>
      </c>
      <c r="K23" s="121" t="s">
        <v>24</v>
      </c>
      <c r="L23" s="121" t="s">
        <v>124</v>
      </c>
      <c r="M23" s="121" t="s">
        <v>26</v>
      </c>
      <c r="N23" s="121" t="s">
        <v>27</v>
      </c>
      <c r="O23" s="121" t="s">
        <v>122</v>
      </c>
      <c r="P23" s="121" t="s">
        <v>125</v>
      </c>
      <c r="Q23" s="121" t="s">
        <v>244</v>
      </c>
      <c r="R23" s="121" t="s">
        <v>236</v>
      </c>
      <c r="S23" s="121" t="s">
        <v>372</v>
      </c>
    </row>
    <row r="24" spans="1:19" ht="12.75" customHeight="1" x14ac:dyDescent="0.2">
      <c r="A24" s="116" t="s">
        <v>126</v>
      </c>
      <c r="B24" s="117" t="s">
        <v>17</v>
      </c>
      <c r="C24" s="117" t="s">
        <v>18</v>
      </c>
      <c r="D24" s="117" t="s">
        <v>127</v>
      </c>
      <c r="E24" s="120" t="s">
        <v>128</v>
      </c>
      <c r="F24" s="121" t="s">
        <v>129</v>
      </c>
      <c r="G24" s="122" t="s">
        <v>22</v>
      </c>
      <c r="H24" s="118">
        <v>1900</v>
      </c>
      <c r="I24" s="121" t="s">
        <v>18</v>
      </c>
      <c r="J24" s="121" t="s">
        <v>23</v>
      </c>
      <c r="K24" s="121" t="s">
        <v>44</v>
      </c>
      <c r="L24" s="121" t="s">
        <v>130</v>
      </c>
      <c r="M24" s="121" t="s">
        <v>26</v>
      </c>
      <c r="N24" s="121" t="s">
        <v>27</v>
      </c>
      <c r="O24" s="121" t="s">
        <v>127</v>
      </c>
      <c r="P24" s="121" t="s">
        <v>131</v>
      </c>
      <c r="Q24" s="121" t="s">
        <v>277</v>
      </c>
      <c r="R24" s="121" t="s">
        <v>394</v>
      </c>
      <c r="S24" s="121" t="s">
        <v>367</v>
      </c>
    </row>
    <row r="25" spans="1:19" ht="12.75" customHeight="1" x14ac:dyDescent="0.2">
      <c r="A25" s="116" t="s">
        <v>132</v>
      </c>
      <c r="B25" s="117" t="s">
        <v>17</v>
      </c>
      <c r="C25" s="117" t="s">
        <v>18</v>
      </c>
      <c r="D25" s="117" t="s">
        <v>133</v>
      </c>
      <c r="E25" s="120" t="s">
        <v>128</v>
      </c>
      <c r="F25" s="121" t="s">
        <v>129</v>
      </c>
      <c r="G25" s="122" t="s">
        <v>22</v>
      </c>
      <c r="H25" s="118">
        <v>1900</v>
      </c>
      <c r="I25" s="121" t="s">
        <v>18</v>
      </c>
      <c r="J25" s="121" t="s">
        <v>23</v>
      </c>
      <c r="K25" s="121" t="s">
        <v>44</v>
      </c>
      <c r="L25" s="121" t="s">
        <v>134</v>
      </c>
      <c r="M25" s="121" t="s">
        <v>26</v>
      </c>
      <c r="N25" s="121" t="s">
        <v>27</v>
      </c>
      <c r="O25" s="121" t="s">
        <v>133</v>
      </c>
      <c r="P25" s="121" t="s">
        <v>131</v>
      </c>
      <c r="Q25" s="121" t="s">
        <v>277</v>
      </c>
      <c r="R25" s="121" t="s">
        <v>394</v>
      </c>
      <c r="S25" s="121" t="s">
        <v>367</v>
      </c>
    </row>
    <row r="26" spans="1:19" ht="12.75" customHeight="1" x14ac:dyDescent="0.2">
      <c r="A26" s="116" t="s">
        <v>135</v>
      </c>
      <c r="B26" s="117" t="s">
        <v>17</v>
      </c>
      <c r="C26" s="117" t="s">
        <v>18</v>
      </c>
      <c r="D26" s="117" t="s">
        <v>136</v>
      </c>
      <c r="E26" s="120" t="s">
        <v>137</v>
      </c>
      <c r="F26" s="121" t="s">
        <v>138</v>
      </c>
      <c r="G26" s="122" t="s">
        <v>22</v>
      </c>
      <c r="H26" s="118">
        <v>776</v>
      </c>
      <c r="I26" s="121" t="s">
        <v>18</v>
      </c>
      <c r="J26" s="121" t="s">
        <v>23</v>
      </c>
      <c r="K26" s="121" t="s">
        <v>24</v>
      </c>
      <c r="L26" s="121" t="s">
        <v>139</v>
      </c>
      <c r="M26" s="121" t="s">
        <v>26</v>
      </c>
      <c r="N26" s="121" t="s">
        <v>27</v>
      </c>
      <c r="O26" s="121" t="s">
        <v>136</v>
      </c>
      <c r="P26" s="121" t="s">
        <v>140</v>
      </c>
      <c r="Q26" s="121" t="s">
        <v>277</v>
      </c>
      <c r="R26" s="121" t="s">
        <v>394</v>
      </c>
      <c r="S26" s="121" t="s">
        <v>368</v>
      </c>
    </row>
    <row r="27" spans="1:19" ht="12.75" customHeight="1" x14ac:dyDescent="0.2">
      <c r="A27" s="116" t="s">
        <v>141</v>
      </c>
      <c r="B27" s="117" t="s">
        <v>17</v>
      </c>
      <c r="C27" s="117" t="s">
        <v>18</v>
      </c>
      <c r="D27" s="117" t="s">
        <v>142</v>
      </c>
      <c r="E27" s="120" t="s">
        <v>137</v>
      </c>
      <c r="F27" s="121" t="s">
        <v>138</v>
      </c>
      <c r="G27" s="122" t="s">
        <v>22</v>
      </c>
      <c r="H27" s="118">
        <v>776</v>
      </c>
      <c r="I27" s="121" t="s">
        <v>18</v>
      </c>
      <c r="J27" s="121" t="s">
        <v>23</v>
      </c>
      <c r="K27" s="121" t="s">
        <v>24</v>
      </c>
      <c r="L27" s="121" t="s">
        <v>143</v>
      </c>
      <c r="M27" s="121" t="s">
        <v>26</v>
      </c>
      <c r="N27" s="121" t="s">
        <v>27</v>
      </c>
      <c r="O27" s="121" t="s">
        <v>142</v>
      </c>
      <c r="P27" s="121" t="s">
        <v>144</v>
      </c>
      <c r="Q27" s="121" t="s">
        <v>244</v>
      </c>
      <c r="R27" s="121" t="s">
        <v>394</v>
      </c>
      <c r="S27" s="121" t="s">
        <v>373</v>
      </c>
    </row>
    <row r="28" spans="1:19" ht="12.75" customHeight="1" x14ac:dyDescent="0.2">
      <c r="A28" s="116" t="s">
        <v>145</v>
      </c>
      <c r="B28" s="117" t="s">
        <v>17</v>
      </c>
      <c r="C28" s="117" t="s">
        <v>18</v>
      </c>
      <c r="D28" s="117" t="s">
        <v>142</v>
      </c>
      <c r="E28" s="120" t="s">
        <v>137</v>
      </c>
      <c r="F28" s="121" t="s">
        <v>146</v>
      </c>
      <c r="G28" s="122" t="s">
        <v>22</v>
      </c>
      <c r="H28" s="118">
        <v>3104</v>
      </c>
      <c r="I28" s="121" t="s">
        <v>18</v>
      </c>
      <c r="J28" s="121" t="s">
        <v>23</v>
      </c>
      <c r="K28" s="121" t="s">
        <v>24</v>
      </c>
      <c r="L28" s="121" t="s">
        <v>147</v>
      </c>
      <c r="M28" s="121" t="s">
        <v>26</v>
      </c>
      <c r="N28" s="121" t="s">
        <v>27</v>
      </c>
      <c r="O28" s="121" t="s">
        <v>142</v>
      </c>
      <c r="P28" s="121" t="s">
        <v>144</v>
      </c>
      <c r="Q28" s="121" t="s">
        <v>244</v>
      </c>
      <c r="R28" s="121" t="s">
        <v>394</v>
      </c>
      <c r="S28" s="121" t="s">
        <v>373</v>
      </c>
    </row>
    <row r="29" spans="1:19" ht="12.75" customHeight="1" x14ac:dyDescent="0.2">
      <c r="A29" s="116" t="s">
        <v>148</v>
      </c>
      <c r="B29" s="117" t="s">
        <v>17</v>
      </c>
      <c r="C29" s="117" t="s">
        <v>18</v>
      </c>
      <c r="D29" s="117" t="s">
        <v>149</v>
      </c>
      <c r="E29" s="120" t="s">
        <v>150</v>
      </c>
      <c r="F29" s="121" t="s">
        <v>151</v>
      </c>
      <c r="G29" s="122" t="s">
        <v>22</v>
      </c>
      <c r="H29" s="118">
        <v>3298</v>
      </c>
      <c r="I29" s="121" t="s">
        <v>18</v>
      </c>
      <c r="J29" s="121" t="s">
        <v>23</v>
      </c>
      <c r="K29" s="121" t="s">
        <v>24</v>
      </c>
      <c r="L29" s="121" t="s">
        <v>152</v>
      </c>
      <c r="M29" s="121" t="s">
        <v>26</v>
      </c>
      <c r="N29" s="121" t="s">
        <v>27</v>
      </c>
      <c r="O29" s="121" t="s">
        <v>149</v>
      </c>
      <c r="P29" s="121" t="s">
        <v>153</v>
      </c>
      <c r="Q29" s="121" t="s">
        <v>226</v>
      </c>
      <c r="R29" s="121" t="s">
        <v>394</v>
      </c>
      <c r="S29" s="121" t="s">
        <v>378</v>
      </c>
    </row>
    <row r="30" spans="1:19" ht="12.75" customHeight="1" x14ac:dyDescent="0.2">
      <c r="A30" s="116" t="s">
        <v>154</v>
      </c>
      <c r="B30" s="117" t="s">
        <v>17</v>
      </c>
      <c r="C30" s="117" t="s">
        <v>18</v>
      </c>
      <c r="D30" s="117" t="s">
        <v>149</v>
      </c>
      <c r="E30" s="120" t="s">
        <v>150</v>
      </c>
      <c r="F30" s="121" t="s">
        <v>155</v>
      </c>
      <c r="G30" s="122" t="s">
        <v>22</v>
      </c>
      <c r="H30" s="118">
        <v>582</v>
      </c>
      <c r="I30" s="121" t="s">
        <v>18</v>
      </c>
      <c r="J30" s="121" t="s">
        <v>23</v>
      </c>
      <c r="K30" s="121" t="s">
        <v>24</v>
      </c>
      <c r="L30" s="121" t="s">
        <v>156</v>
      </c>
      <c r="M30" s="121" t="s">
        <v>26</v>
      </c>
      <c r="N30" s="121" t="s">
        <v>27</v>
      </c>
      <c r="O30" s="121" t="s">
        <v>149</v>
      </c>
      <c r="P30" s="121" t="s">
        <v>153</v>
      </c>
      <c r="Q30" s="121" t="s">
        <v>226</v>
      </c>
      <c r="R30" s="121" t="s">
        <v>394</v>
      </c>
      <c r="S30" s="121" t="s">
        <v>378</v>
      </c>
    </row>
    <row r="31" spans="1:19" ht="12.75" customHeight="1" x14ac:dyDescent="0.2">
      <c r="A31" s="116" t="s">
        <v>157</v>
      </c>
      <c r="B31" s="117" t="s">
        <v>17</v>
      </c>
      <c r="C31" s="117" t="s">
        <v>18</v>
      </c>
      <c r="D31" s="117" t="s">
        <v>158</v>
      </c>
      <c r="E31" s="120" t="s">
        <v>159</v>
      </c>
      <c r="F31" s="121" t="s">
        <v>160</v>
      </c>
      <c r="G31" s="122" t="s">
        <v>22</v>
      </c>
      <c r="H31" s="118">
        <v>4350</v>
      </c>
      <c r="I31" s="121" t="s">
        <v>18</v>
      </c>
      <c r="J31" s="121" t="s">
        <v>23</v>
      </c>
      <c r="K31" s="121" t="s">
        <v>24</v>
      </c>
      <c r="L31" s="121" t="s">
        <v>161</v>
      </c>
      <c r="M31" s="121" t="s">
        <v>26</v>
      </c>
      <c r="N31" s="121" t="s">
        <v>27</v>
      </c>
      <c r="O31" s="121" t="s">
        <v>158</v>
      </c>
      <c r="P31" s="121" t="s">
        <v>162</v>
      </c>
      <c r="Q31" s="121" t="s">
        <v>297</v>
      </c>
      <c r="R31" s="121" t="s">
        <v>394</v>
      </c>
      <c r="S31" s="121" t="s">
        <v>391</v>
      </c>
    </row>
    <row r="32" spans="1:19" ht="12.75" customHeight="1" x14ac:dyDescent="0.2">
      <c r="A32" s="116" t="s">
        <v>163</v>
      </c>
      <c r="B32" s="117" t="s">
        <v>17</v>
      </c>
      <c r="C32" s="117" t="s">
        <v>18</v>
      </c>
      <c r="D32" s="117" t="s">
        <v>164</v>
      </c>
      <c r="E32" s="120" t="s">
        <v>165</v>
      </c>
      <c r="F32" s="121" t="s">
        <v>166</v>
      </c>
      <c r="G32" s="122" t="s">
        <v>22</v>
      </c>
      <c r="H32" s="118">
        <v>4030</v>
      </c>
      <c r="I32" s="121" t="s">
        <v>18</v>
      </c>
      <c r="J32" s="121" t="s">
        <v>23</v>
      </c>
      <c r="K32" s="121" t="s">
        <v>24</v>
      </c>
      <c r="L32" s="121" t="s">
        <v>167</v>
      </c>
      <c r="M32" s="121" t="s">
        <v>26</v>
      </c>
      <c r="N32" s="121" t="s">
        <v>27</v>
      </c>
      <c r="O32" s="121" t="s">
        <v>164</v>
      </c>
      <c r="P32" s="121" t="s">
        <v>168</v>
      </c>
      <c r="Q32" s="121" t="s">
        <v>226</v>
      </c>
      <c r="R32" s="121" t="s">
        <v>394</v>
      </c>
      <c r="S32" s="121" t="s">
        <v>379</v>
      </c>
    </row>
    <row r="33" spans="1:19" ht="12.75" customHeight="1" x14ac:dyDescent="0.2">
      <c r="A33" s="116" t="s">
        <v>169</v>
      </c>
      <c r="B33" s="117" t="s">
        <v>17</v>
      </c>
      <c r="C33" s="117" t="s">
        <v>18</v>
      </c>
      <c r="D33" s="117" t="s">
        <v>170</v>
      </c>
      <c r="E33" s="120" t="s">
        <v>165</v>
      </c>
      <c r="F33" s="121" t="s">
        <v>171</v>
      </c>
      <c r="G33" s="122" t="s">
        <v>22</v>
      </c>
      <c r="H33" s="118">
        <v>1000</v>
      </c>
      <c r="I33" s="121" t="s">
        <v>18</v>
      </c>
      <c r="J33" s="121" t="s">
        <v>23</v>
      </c>
      <c r="K33" s="121" t="s">
        <v>24</v>
      </c>
      <c r="L33" s="121" t="s">
        <v>172</v>
      </c>
      <c r="M33" s="121" t="s">
        <v>26</v>
      </c>
      <c r="N33" s="121" t="s">
        <v>27</v>
      </c>
      <c r="O33" s="121" t="s">
        <v>170</v>
      </c>
      <c r="P33" s="121" t="s">
        <v>173</v>
      </c>
      <c r="Q33" s="121" t="s">
        <v>277</v>
      </c>
      <c r="R33" s="121" t="s">
        <v>397</v>
      </c>
      <c r="S33" s="121" t="s">
        <v>368</v>
      </c>
    </row>
    <row r="34" spans="1:19" ht="12.75" customHeight="1" x14ac:dyDescent="0.2">
      <c r="A34" s="116" t="s">
        <v>174</v>
      </c>
      <c r="B34" s="117" t="s">
        <v>17</v>
      </c>
      <c r="C34" s="117" t="s">
        <v>18</v>
      </c>
      <c r="D34" s="117" t="s">
        <v>58</v>
      </c>
      <c r="E34" s="120" t="s">
        <v>175</v>
      </c>
      <c r="F34" s="121" t="s">
        <v>176</v>
      </c>
      <c r="G34" s="122" t="s">
        <v>22</v>
      </c>
      <c r="H34" s="118">
        <v>10</v>
      </c>
      <c r="I34" s="121" t="s">
        <v>18</v>
      </c>
      <c r="J34" s="121" t="s">
        <v>98</v>
      </c>
      <c r="K34" s="121" t="s">
        <v>177</v>
      </c>
      <c r="L34" s="121" t="s">
        <v>178</v>
      </c>
      <c r="M34" s="121" t="s">
        <v>26</v>
      </c>
      <c r="N34" s="121" t="s">
        <v>27</v>
      </c>
      <c r="O34" s="121" t="s">
        <v>58</v>
      </c>
      <c r="P34" s="121" t="s">
        <v>62</v>
      </c>
      <c r="Q34" s="121"/>
      <c r="R34" s="121"/>
      <c r="S34" s="121"/>
    </row>
    <row r="35" spans="1:19" ht="12.75" customHeight="1" x14ac:dyDescent="0.2">
      <c r="A35" s="116" t="s">
        <v>179</v>
      </c>
      <c r="B35" s="117" t="s">
        <v>17</v>
      </c>
      <c r="C35" s="117" t="s">
        <v>18</v>
      </c>
      <c r="D35" s="117" t="s">
        <v>180</v>
      </c>
      <c r="E35" s="120" t="s">
        <v>181</v>
      </c>
      <c r="F35" s="121" t="s">
        <v>182</v>
      </c>
      <c r="G35" s="122" t="s">
        <v>22</v>
      </c>
      <c r="H35" s="118">
        <v>1770</v>
      </c>
      <c r="I35" s="121" t="s">
        <v>18</v>
      </c>
      <c r="J35" s="121" t="s">
        <v>23</v>
      </c>
      <c r="K35" s="121" t="s">
        <v>24</v>
      </c>
      <c r="L35" s="121" t="s">
        <v>183</v>
      </c>
      <c r="M35" s="121" t="s">
        <v>26</v>
      </c>
      <c r="N35" s="121" t="s">
        <v>27</v>
      </c>
      <c r="O35" s="121" t="s">
        <v>180</v>
      </c>
      <c r="P35" s="121" t="s">
        <v>184</v>
      </c>
      <c r="Q35" s="121" t="s">
        <v>226</v>
      </c>
      <c r="R35" s="121" t="s">
        <v>394</v>
      </c>
      <c r="S35" s="121" t="s">
        <v>379</v>
      </c>
    </row>
    <row r="36" spans="1:19" ht="12.75" customHeight="1" x14ac:dyDescent="0.2">
      <c r="A36" s="116" t="s">
        <v>185</v>
      </c>
      <c r="B36" s="117" t="s">
        <v>17</v>
      </c>
      <c r="C36" s="117" t="s">
        <v>18</v>
      </c>
      <c r="D36" s="120" t="s">
        <v>186</v>
      </c>
      <c r="E36" s="120" t="s">
        <v>187</v>
      </c>
      <c r="F36" s="121" t="s">
        <v>188</v>
      </c>
      <c r="G36" s="122" t="s">
        <v>22</v>
      </c>
      <c r="H36" s="118">
        <v>760</v>
      </c>
      <c r="I36" s="121" t="s">
        <v>18</v>
      </c>
      <c r="J36" s="121" t="s">
        <v>23</v>
      </c>
      <c r="K36" s="121" t="s">
        <v>24</v>
      </c>
      <c r="L36" s="121" t="s">
        <v>189</v>
      </c>
      <c r="M36" s="121" t="s">
        <v>26</v>
      </c>
      <c r="N36" s="121" t="s">
        <v>27</v>
      </c>
      <c r="O36" s="121" t="s">
        <v>186</v>
      </c>
      <c r="P36" s="121" t="s">
        <v>190</v>
      </c>
      <c r="Q36" s="121" t="s">
        <v>226</v>
      </c>
      <c r="R36" s="121" t="s">
        <v>394</v>
      </c>
      <c r="S36" s="121" t="s">
        <v>392</v>
      </c>
    </row>
    <row r="37" spans="1:19" ht="12.75" customHeight="1" x14ac:dyDescent="0.2">
      <c r="A37" s="116" t="s">
        <v>191</v>
      </c>
      <c r="B37" s="117" t="s">
        <v>17</v>
      </c>
      <c r="C37" s="117" t="s">
        <v>18</v>
      </c>
      <c r="D37" s="117" t="s">
        <v>192</v>
      </c>
      <c r="E37" s="120" t="s">
        <v>193</v>
      </c>
      <c r="F37" s="121" t="s">
        <v>31</v>
      </c>
      <c r="G37" s="122" t="s">
        <v>22</v>
      </c>
      <c r="H37" s="118">
        <v>3880</v>
      </c>
      <c r="I37" s="121" t="s">
        <v>18</v>
      </c>
      <c r="J37" s="121" t="s">
        <v>23</v>
      </c>
      <c r="K37" s="121" t="s">
        <v>24</v>
      </c>
      <c r="L37" s="121" t="s">
        <v>194</v>
      </c>
      <c r="M37" s="121" t="s">
        <v>26</v>
      </c>
      <c r="N37" s="121" t="s">
        <v>27</v>
      </c>
      <c r="O37" s="121" t="s">
        <v>192</v>
      </c>
      <c r="P37" s="121" t="s">
        <v>195</v>
      </c>
      <c r="Q37" s="121" t="s">
        <v>277</v>
      </c>
      <c r="R37" s="121" t="s">
        <v>394</v>
      </c>
      <c r="S37" s="121" t="s">
        <v>370</v>
      </c>
    </row>
    <row r="38" spans="1:19" ht="12.75" customHeight="1" x14ac:dyDescent="0.2">
      <c r="A38" s="116" t="s">
        <v>196</v>
      </c>
      <c r="B38" s="117" t="s">
        <v>17</v>
      </c>
      <c r="C38" s="117" t="s">
        <v>18</v>
      </c>
      <c r="D38" s="117" t="s">
        <v>192</v>
      </c>
      <c r="E38" s="120" t="s">
        <v>193</v>
      </c>
      <c r="F38" s="121" t="s">
        <v>197</v>
      </c>
      <c r="G38" s="122" t="s">
        <v>22</v>
      </c>
      <c r="H38" s="118">
        <v>150</v>
      </c>
      <c r="I38" s="121" t="s">
        <v>18</v>
      </c>
      <c r="J38" s="121" t="s">
        <v>23</v>
      </c>
      <c r="K38" s="121" t="s">
        <v>24</v>
      </c>
      <c r="L38" s="121" t="s">
        <v>198</v>
      </c>
      <c r="M38" s="121" t="s">
        <v>26</v>
      </c>
      <c r="N38" s="121" t="s">
        <v>27</v>
      </c>
      <c r="O38" s="121" t="s">
        <v>192</v>
      </c>
      <c r="P38" s="121" t="s">
        <v>199</v>
      </c>
      <c r="Q38" s="121" t="s">
        <v>277</v>
      </c>
      <c r="R38" s="121" t="s">
        <v>394</v>
      </c>
      <c r="S38" s="121" t="s">
        <v>370</v>
      </c>
    </row>
    <row r="39" spans="1:19" ht="12.75" customHeight="1" x14ac:dyDescent="0.2">
      <c r="A39" s="116" t="s">
        <v>200</v>
      </c>
      <c r="B39" s="117" t="s">
        <v>17</v>
      </c>
      <c r="C39" s="117" t="s">
        <v>18</v>
      </c>
      <c r="D39" s="117" t="s">
        <v>201</v>
      </c>
      <c r="E39" s="120" t="s">
        <v>202</v>
      </c>
      <c r="F39" s="121" t="s">
        <v>166</v>
      </c>
      <c r="G39" s="122" t="s">
        <v>22</v>
      </c>
      <c r="H39" s="118">
        <v>4030</v>
      </c>
      <c r="I39" s="121" t="s">
        <v>18</v>
      </c>
      <c r="J39" s="121" t="s">
        <v>23</v>
      </c>
      <c r="K39" s="121" t="s">
        <v>24</v>
      </c>
      <c r="L39" s="121" t="s">
        <v>203</v>
      </c>
      <c r="M39" s="121" t="s">
        <v>26</v>
      </c>
      <c r="N39" s="121" t="s">
        <v>27</v>
      </c>
      <c r="O39" s="121" t="s">
        <v>201</v>
      </c>
      <c r="P39" s="121" t="s">
        <v>204</v>
      </c>
      <c r="Q39" s="121" t="s">
        <v>226</v>
      </c>
      <c r="R39" s="121" t="s">
        <v>394</v>
      </c>
      <c r="S39" s="121" t="s">
        <v>380</v>
      </c>
    </row>
    <row r="40" spans="1:19" ht="12.75" customHeight="1" x14ac:dyDescent="0.2">
      <c r="A40" s="116" t="s">
        <v>205</v>
      </c>
      <c r="B40" s="117" t="s">
        <v>17</v>
      </c>
      <c r="C40" s="117" t="s">
        <v>18</v>
      </c>
      <c r="D40" s="117" t="s">
        <v>206</v>
      </c>
      <c r="E40" s="120" t="s">
        <v>202</v>
      </c>
      <c r="F40" s="121" t="s">
        <v>160</v>
      </c>
      <c r="G40" s="122" t="s">
        <v>22</v>
      </c>
      <c r="H40" s="118">
        <v>4350</v>
      </c>
      <c r="I40" s="121" t="s">
        <v>18</v>
      </c>
      <c r="J40" s="121" t="s">
        <v>23</v>
      </c>
      <c r="K40" s="121" t="s">
        <v>24</v>
      </c>
      <c r="L40" s="121" t="s">
        <v>207</v>
      </c>
      <c r="M40" s="121" t="s">
        <v>26</v>
      </c>
      <c r="N40" s="121" t="s">
        <v>27</v>
      </c>
      <c r="O40" s="121" t="s">
        <v>206</v>
      </c>
      <c r="P40" s="121" t="s">
        <v>208</v>
      </c>
      <c r="Q40" s="121" t="s">
        <v>238</v>
      </c>
      <c r="R40" s="121" t="s">
        <v>394</v>
      </c>
      <c r="S40" s="121" t="s">
        <v>362</v>
      </c>
    </row>
    <row r="41" spans="1:19" ht="12.75" customHeight="1" x14ac:dyDescent="0.2">
      <c r="A41" s="116" t="s">
        <v>209</v>
      </c>
      <c r="B41" s="117" t="s">
        <v>17</v>
      </c>
      <c r="C41" s="117" t="s">
        <v>18</v>
      </c>
      <c r="D41" s="117" t="s">
        <v>201</v>
      </c>
      <c r="E41" s="120" t="s">
        <v>202</v>
      </c>
      <c r="F41" s="121" t="s">
        <v>210</v>
      </c>
      <c r="G41" s="122" t="s">
        <v>22</v>
      </c>
      <c r="H41" s="118">
        <v>6250</v>
      </c>
      <c r="I41" s="121" t="s">
        <v>18</v>
      </c>
      <c r="J41" s="121" t="s">
        <v>23</v>
      </c>
      <c r="K41" s="121" t="s">
        <v>24</v>
      </c>
      <c r="L41" s="121" t="s">
        <v>211</v>
      </c>
      <c r="M41" s="121" t="s">
        <v>26</v>
      </c>
      <c r="N41" s="121" t="s">
        <v>27</v>
      </c>
      <c r="O41" s="121" t="s">
        <v>201</v>
      </c>
      <c r="P41" s="121" t="s">
        <v>212</v>
      </c>
      <c r="Q41" s="121" t="s">
        <v>238</v>
      </c>
      <c r="R41" s="121" t="s">
        <v>394</v>
      </c>
      <c r="S41" s="121" t="s">
        <v>361</v>
      </c>
    </row>
    <row r="42" spans="1:19" ht="12.75" customHeight="1" x14ac:dyDescent="0.2">
      <c r="A42" s="116" t="s">
        <v>213</v>
      </c>
      <c r="B42" s="117" t="s">
        <v>17</v>
      </c>
      <c r="C42" s="117" t="s">
        <v>18</v>
      </c>
      <c r="D42" s="117" t="s">
        <v>58</v>
      </c>
      <c r="E42" s="120" t="s">
        <v>202</v>
      </c>
      <c r="F42" s="121" t="s">
        <v>166</v>
      </c>
      <c r="G42" s="122" t="s">
        <v>22</v>
      </c>
      <c r="H42" s="118">
        <v>4030</v>
      </c>
      <c r="I42" s="121" t="s">
        <v>18</v>
      </c>
      <c r="J42" s="121" t="s">
        <v>109</v>
      </c>
      <c r="K42" s="121" t="s">
        <v>110</v>
      </c>
      <c r="L42" s="121" t="s">
        <v>214</v>
      </c>
      <c r="M42" s="121" t="s">
        <v>26</v>
      </c>
      <c r="N42" s="121" t="s">
        <v>27</v>
      </c>
      <c r="O42" s="121" t="s">
        <v>58</v>
      </c>
      <c r="P42" s="121" t="s">
        <v>62</v>
      </c>
      <c r="Q42" s="121" t="s">
        <v>244</v>
      </c>
      <c r="R42" s="121" t="s">
        <v>394</v>
      </c>
      <c r="S42" s="121" t="s">
        <v>374</v>
      </c>
    </row>
    <row r="43" spans="1:19" ht="12.75" customHeight="1" x14ac:dyDescent="0.2">
      <c r="A43" s="116" t="s">
        <v>215</v>
      </c>
      <c r="B43" s="117" t="s">
        <v>17</v>
      </c>
      <c r="C43" s="117" t="s">
        <v>18</v>
      </c>
      <c r="D43" s="117" t="s">
        <v>58</v>
      </c>
      <c r="E43" s="120" t="s">
        <v>202</v>
      </c>
      <c r="F43" s="121" t="s">
        <v>188</v>
      </c>
      <c r="G43" s="122" t="s">
        <v>22</v>
      </c>
      <c r="H43" s="118">
        <v>760</v>
      </c>
      <c r="I43" s="121" t="s">
        <v>18</v>
      </c>
      <c r="J43" s="121" t="s">
        <v>109</v>
      </c>
      <c r="K43" s="121" t="s">
        <v>110</v>
      </c>
      <c r="L43" s="121" t="s">
        <v>216</v>
      </c>
      <c r="M43" s="121" t="s">
        <v>26</v>
      </c>
      <c r="N43" s="121" t="s">
        <v>27</v>
      </c>
      <c r="O43" s="121" t="s">
        <v>58</v>
      </c>
      <c r="P43" s="121" t="s">
        <v>62</v>
      </c>
      <c r="Q43" s="121" t="s">
        <v>226</v>
      </c>
      <c r="R43" s="121" t="s">
        <v>395</v>
      </c>
      <c r="S43" s="121" t="s">
        <v>381</v>
      </c>
    </row>
    <row r="46" spans="1:19" x14ac:dyDescent="0.2">
      <c r="H46" s="7">
        <f>SUM(H2:H45)</f>
        <v>140580.4</v>
      </c>
    </row>
  </sheetData>
  <autoFilter ref="A1:S43" xr:uid="{00000000-0009-0000-0000-000000000000}"/>
  <phoneticPr fontId="5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2"/>
  <sheetViews>
    <sheetView zoomScale="86" zoomScaleNormal="86" workbookViewId="0">
      <selection activeCell="E17" sqref="E17"/>
    </sheetView>
  </sheetViews>
  <sheetFormatPr baseColWidth="10" defaultColWidth="11.42578125" defaultRowHeight="15" x14ac:dyDescent="0.25"/>
  <cols>
    <col min="1" max="2" width="11.42578125" style="10"/>
    <col min="3" max="3" width="49.28515625" style="10" bestFit="1" customWidth="1"/>
    <col min="4" max="4" width="28.28515625" style="10" bestFit="1" customWidth="1"/>
    <col min="5" max="5" width="27.28515625" style="10" customWidth="1"/>
    <col min="6" max="6" width="11.42578125" style="10"/>
    <col min="7" max="7" width="17.5703125" style="10" customWidth="1"/>
    <col min="8" max="8" width="11.42578125" style="10"/>
    <col min="9" max="9" width="30.28515625" style="10" customWidth="1"/>
    <col min="10" max="10" width="11.42578125" style="10"/>
    <col min="11" max="11" width="17.42578125" style="10" customWidth="1"/>
    <col min="12" max="12" width="16.85546875" style="10" customWidth="1"/>
    <col min="13" max="16384" width="11.42578125" style="10"/>
  </cols>
  <sheetData>
    <row r="1" spans="1:9" x14ac:dyDescent="0.25">
      <c r="A1" s="8"/>
      <c r="B1" s="8"/>
      <c r="C1" s="9" t="s">
        <v>220</v>
      </c>
      <c r="D1" s="9"/>
      <c r="E1" s="9"/>
      <c r="F1" s="9"/>
      <c r="G1" s="8"/>
      <c r="H1" s="8"/>
      <c r="I1" s="8"/>
    </row>
    <row r="2" spans="1:9" x14ac:dyDescent="0.25">
      <c r="A2" s="8"/>
      <c r="B2" s="11" t="s">
        <v>221</v>
      </c>
      <c r="C2" s="12" t="s">
        <v>399</v>
      </c>
      <c r="D2" s="12"/>
      <c r="E2" s="12"/>
      <c r="F2" s="12"/>
      <c r="G2" s="8"/>
      <c r="H2" s="8"/>
      <c r="I2" s="8"/>
    </row>
    <row r="3" spans="1:9" x14ac:dyDescent="0.25">
      <c r="A3" s="8"/>
      <c r="B3" s="11" t="s">
        <v>222</v>
      </c>
      <c r="C3" s="9" t="s">
        <v>223</v>
      </c>
      <c r="D3" s="9"/>
      <c r="E3" s="9"/>
      <c r="F3" s="9"/>
      <c r="G3" s="8"/>
      <c r="H3" s="8"/>
      <c r="I3" s="8"/>
    </row>
    <row r="4" spans="1:9" x14ac:dyDescent="0.25">
      <c r="A4" s="8"/>
      <c r="B4" s="11" t="s">
        <v>224</v>
      </c>
      <c r="C4" s="9" t="s">
        <v>225</v>
      </c>
      <c r="D4" s="9"/>
      <c r="E4" s="9"/>
      <c r="F4" s="9"/>
      <c r="G4" s="8"/>
      <c r="H4" s="8"/>
      <c r="I4" s="8"/>
    </row>
    <row r="6" spans="1:9" ht="15.75" thickBot="1" x14ac:dyDescent="0.3">
      <c r="A6" s="8"/>
      <c r="B6" s="13" t="s">
        <v>226</v>
      </c>
      <c r="C6" s="8"/>
      <c r="D6" s="8"/>
      <c r="E6" s="8"/>
      <c r="F6" s="8"/>
      <c r="G6" s="8"/>
      <c r="H6" s="8"/>
      <c r="I6" s="8"/>
    </row>
    <row r="7" spans="1:9" ht="30" x14ac:dyDescent="0.25">
      <c r="A7" s="14" t="s">
        <v>227</v>
      </c>
      <c r="B7" s="15" t="s">
        <v>228</v>
      </c>
      <c r="C7" s="16" t="s">
        <v>229</v>
      </c>
      <c r="D7" s="17" t="s">
        <v>230</v>
      </c>
      <c r="E7" s="14" t="s">
        <v>218</v>
      </c>
      <c r="F7" s="14" t="s">
        <v>231</v>
      </c>
      <c r="G7" s="18" t="s">
        <v>232</v>
      </c>
      <c r="H7" s="16" t="s">
        <v>221</v>
      </c>
      <c r="I7" s="19" t="s">
        <v>233</v>
      </c>
    </row>
    <row r="8" spans="1:9" x14ac:dyDescent="0.25">
      <c r="A8" s="20">
        <v>1</v>
      </c>
      <c r="B8" s="20"/>
      <c r="C8" s="20" t="s">
        <v>375</v>
      </c>
      <c r="D8" s="21" t="s">
        <v>234</v>
      </c>
      <c r="E8" s="21" t="s">
        <v>394</v>
      </c>
      <c r="F8" s="20"/>
      <c r="G8" s="22">
        <v>3648</v>
      </c>
      <c r="H8" s="23" t="s">
        <v>20</v>
      </c>
      <c r="I8" s="20"/>
    </row>
    <row r="9" spans="1:9" x14ac:dyDescent="0.25">
      <c r="A9" s="20">
        <v>2</v>
      </c>
      <c r="B9" s="20"/>
      <c r="C9" s="20" t="s">
        <v>377</v>
      </c>
      <c r="D9" s="21" t="s">
        <v>234</v>
      </c>
      <c r="E9" s="21" t="s">
        <v>394</v>
      </c>
      <c r="F9" s="20"/>
      <c r="G9" s="22">
        <v>3647.2</v>
      </c>
      <c r="H9" s="23" t="s">
        <v>83</v>
      </c>
      <c r="I9" s="20"/>
    </row>
    <row r="10" spans="1:9" x14ac:dyDescent="0.25">
      <c r="A10" s="20">
        <v>3</v>
      </c>
      <c r="B10" s="20"/>
      <c r="C10" s="20" t="s">
        <v>393</v>
      </c>
      <c r="D10" s="21" t="s">
        <v>234</v>
      </c>
      <c r="E10" s="21" t="s">
        <v>237</v>
      </c>
      <c r="F10" s="20"/>
      <c r="G10" s="22">
        <v>3647.2</v>
      </c>
      <c r="H10" s="23" t="s">
        <v>83</v>
      </c>
      <c r="I10" s="20"/>
    </row>
    <row r="11" spans="1:9" x14ac:dyDescent="0.25">
      <c r="A11" s="20">
        <v>4</v>
      </c>
      <c r="B11" s="20"/>
      <c r="C11" s="20" t="s">
        <v>376</v>
      </c>
      <c r="D11" s="21" t="s">
        <v>234</v>
      </c>
      <c r="E11" s="21" t="s">
        <v>394</v>
      </c>
      <c r="F11" s="20"/>
      <c r="G11" s="22">
        <v>3648</v>
      </c>
      <c r="H11" s="23" t="s">
        <v>83</v>
      </c>
      <c r="I11" s="20"/>
    </row>
    <row r="12" spans="1:9" x14ac:dyDescent="0.25">
      <c r="A12" s="20">
        <v>5</v>
      </c>
      <c r="B12" s="20"/>
      <c r="C12" s="20" t="s">
        <v>378</v>
      </c>
      <c r="D12" s="21" t="s">
        <v>234</v>
      </c>
      <c r="E12" s="21" t="s">
        <v>394</v>
      </c>
      <c r="F12" s="20"/>
      <c r="G12" s="22">
        <v>3298</v>
      </c>
      <c r="H12" s="23" t="s">
        <v>150</v>
      </c>
      <c r="I12" s="20"/>
    </row>
    <row r="13" spans="1:9" x14ac:dyDescent="0.25">
      <c r="A13" s="20">
        <v>6</v>
      </c>
      <c r="B13" s="20"/>
      <c r="C13" s="20" t="s">
        <v>378</v>
      </c>
      <c r="D13" s="21" t="s">
        <v>234</v>
      </c>
      <c r="E13" s="21" t="s">
        <v>394</v>
      </c>
      <c r="F13" s="20"/>
      <c r="G13" s="22">
        <v>582</v>
      </c>
      <c r="H13" s="23" t="s">
        <v>150</v>
      </c>
      <c r="I13" s="20"/>
    </row>
    <row r="14" spans="1:9" x14ac:dyDescent="0.25">
      <c r="A14" s="20">
        <v>7</v>
      </c>
      <c r="B14" s="20"/>
      <c r="C14" s="20" t="s">
        <v>379</v>
      </c>
      <c r="D14" s="21" t="s">
        <v>234</v>
      </c>
      <c r="E14" s="21" t="s">
        <v>394</v>
      </c>
      <c r="F14" s="20"/>
      <c r="G14" s="22">
        <v>4030</v>
      </c>
      <c r="H14" s="23" t="s">
        <v>165</v>
      </c>
      <c r="I14" s="20"/>
    </row>
    <row r="15" spans="1:9" x14ac:dyDescent="0.25">
      <c r="A15" s="20">
        <v>8</v>
      </c>
      <c r="B15" s="20"/>
      <c r="C15" s="20" t="s">
        <v>379</v>
      </c>
      <c r="D15" s="21" t="s">
        <v>234</v>
      </c>
      <c r="E15" s="21" t="s">
        <v>394</v>
      </c>
      <c r="F15" s="24"/>
      <c r="G15" s="22">
        <v>1770</v>
      </c>
      <c r="H15" s="23" t="s">
        <v>181</v>
      </c>
      <c r="I15" s="24"/>
    </row>
    <row r="16" spans="1:9" x14ac:dyDescent="0.25">
      <c r="A16" s="20">
        <v>9</v>
      </c>
      <c r="B16" s="20"/>
      <c r="C16" s="20" t="s">
        <v>392</v>
      </c>
      <c r="D16" s="21" t="s">
        <v>234</v>
      </c>
      <c r="E16" s="21" t="s">
        <v>394</v>
      </c>
      <c r="F16" s="20"/>
      <c r="G16" s="22">
        <v>760</v>
      </c>
      <c r="H16" s="23" t="s">
        <v>187</v>
      </c>
      <c r="I16" s="20"/>
    </row>
    <row r="17" spans="1:12" x14ac:dyDescent="0.25">
      <c r="A17" s="20">
        <v>10</v>
      </c>
      <c r="B17" s="20"/>
      <c r="C17" s="20" t="s">
        <v>380</v>
      </c>
      <c r="D17" s="21" t="s">
        <v>234</v>
      </c>
      <c r="E17" s="21" t="s">
        <v>394</v>
      </c>
      <c r="F17" s="20"/>
      <c r="G17" s="22">
        <v>4030</v>
      </c>
      <c r="H17" s="23" t="s">
        <v>202</v>
      </c>
      <c r="I17" s="20"/>
    </row>
    <row r="18" spans="1:12" x14ac:dyDescent="0.25">
      <c r="A18" s="20">
        <v>11</v>
      </c>
      <c r="B18" s="20"/>
      <c r="C18" s="20" t="s">
        <v>381</v>
      </c>
      <c r="D18" s="21" t="s">
        <v>234</v>
      </c>
      <c r="E18" s="21" t="s">
        <v>395</v>
      </c>
      <c r="F18" s="20"/>
      <c r="G18" s="22">
        <v>760</v>
      </c>
      <c r="H18" s="23" t="s">
        <v>202</v>
      </c>
      <c r="I18" s="20"/>
    </row>
    <row r="19" spans="1:12" x14ac:dyDescent="0.25">
      <c r="A19" s="8"/>
      <c r="B19" s="8"/>
      <c r="C19" s="8"/>
      <c r="D19" s="8"/>
      <c r="E19" s="8"/>
      <c r="F19" s="8"/>
      <c r="G19" s="25"/>
      <c r="H19" s="26"/>
      <c r="I19" s="8"/>
    </row>
    <row r="20" spans="1:12" x14ac:dyDescent="0.25">
      <c r="A20" s="8"/>
      <c r="B20" s="8"/>
      <c r="C20" s="8"/>
      <c r="D20" s="8"/>
      <c r="E20" s="8"/>
      <c r="F20" s="8"/>
      <c r="G20" s="27">
        <f>SUM(G8:G18)</f>
        <v>29820.400000000001</v>
      </c>
      <c r="H20" s="8"/>
      <c r="I20" s="8"/>
      <c r="L20" s="28"/>
    </row>
    <row r="21" spans="1:12" x14ac:dyDescent="0.25">
      <c r="A21" s="8"/>
      <c r="B21" s="8"/>
      <c r="C21" s="8"/>
      <c r="D21" s="8"/>
      <c r="E21" s="8"/>
      <c r="F21" s="8"/>
      <c r="G21" s="29"/>
      <c r="H21" s="8"/>
      <c r="I21" s="8"/>
    </row>
    <row r="22" spans="1:12" x14ac:dyDescent="0.25">
      <c r="A22" s="8"/>
      <c r="B22" s="8"/>
      <c r="C22" s="8"/>
      <c r="D22" s="8"/>
      <c r="E22" s="8"/>
      <c r="F22" s="8"/>
      <c r="G22" s="29"/>
      <c r="H22" s="8"/>
      <c r="I22" s="8"/>
    </row>
    <row r="23" spans="1:12" x14ac:dyDescent="0.25">
      <c r="A23" s="8"/>
      <c r="B23" s="8"/>
      <c r="C23" s="8"/>
      <c r="D23" s="8"/>
      <c r="E23" s="8"/>
      <c r="F23" s="8"/>
      <c r="G23" s="29"/>
      <c r="H23" s="8"/>
      <c r="I23" s="8"/>
    </row>
    <row r="24" spans="1:12" ht="15.75" thickBot="1" x14ac:dyDescent="0.3">
      <c r="A24" s="8"/>
      <c r="B24" s="13" t="s">
        <v>238</v>
      </c>
      <c r="C24" s="8"/>
      <c r="D24" s="8"/>
      <c r="E24" s="8"/>
      <c r="F24" s="8"/>
      <c r="G24" s="8"/>
      <c r="H24" s="8"/>
      <c r="I24" s="8"/>
    </row>
    <row r="25" spans="1:12" ht="30" x14ac:dyDescent="0.25">
      <c r="A25" s="14" t="s">
        <v>227</v>
      </c>
      <c r="B25" s="15" t="s">
        <v>228</v>
      </c>
      <c r="C25" s="16" t="s">
        <v>229</v>
      </c>
      <c r="D25" s="17" t="s">
        <v>230</v>
      </c>
      <c r="E25" s="14" t="s">
        <v>218</v>
      </c>
      <c r="F25" s="14" t="s">
        <v>231</v>
      </c>
      <c r="G25" s="18" t="s">
        <v>232</v>
      </c>
      <c r="H25" s="16" t="s">
        <v>221</v>
      </c>
      <c r="I25" s="19" t="s">
        <v>233</v>
      </c>
    </row>
    <row r="26" spans="1:12" x14ac:dyDescent="0.25">
      <c r="A26" s="20">
        <v>1</v>
      </c>
      <c r="B26" s="20"/>
      <c r="C26" s="20" t="s">
        <v>396</v>
      </c>
      <c r="D26" s="21" t="s">
        <v>234</v>
      </c>
      <c r="E26" s="21" t="s">
        <v>394</v>
      </c>
      <c r="F26" s="20"/>
      <c r="G26" s="22">
        <v>5734</v>
      </c>
      <c r="H26" s="23" t="s">
        <v>49</v>
      </c>
      <c r="I26" s="20"/>
    </row>
    <row r="27" spans="1:12" x14ac:dyDescent="0.25">
      <c r="A27" s="20">
        <v>2</v>
      </c>
      <c r="B27" s="20"/>
      <c r="C27" s="20" t="s">
        <v>359</v>
      </c>
      <c r="D27" s="21" t="s">
        <v>234</v>
      </c>
      <c r="E27" s="21" t="s">
        <v>394</v>
      </c>
      <c r="F27" s="20"/>
      <c r="G27" s="22">
        <v>5734</v>
      </c>
      <c r="H27" s="23" t="s">
        <v>49</v>
      </c>
      <c r="I27" s="20"/>
    </row>
    <row r="28" spans="1:12" x14ac:dyDescent="0.25">
      <c r="A28" s="20">
        <v>3</v>
      </c>
      <c r="B28" s="20"/>
      <c r="C28" s="20" t="s">
        <v>360</v>
      </c>
      <c r="D28" s="21" t="s">
        <v>234</v>
      </c>
      <c r="E28" s="21" t="s">
        <v>394</v>
      </c>
      <c r="F28" s="20"/>
      <c r="G28" s="22">
        <v>5734</v>
      </c>
      <c r="H28" s="23" t="s">
        <v>49</v>
      </c>
      <c r="I28" s="20"/>
    </row>
    <row r="29" spans="1:12" x14ac:dyDescent="0.25">
      <c r="A29" s="20">
        <v>4</v>
      </c>
      <c r="B29" s="20"/>
      <c r="C29" s="20" t="s">
        <v>362</v>
      </c>
      <c r="D29" s="21" t="s">
        <v>234</v>
      </c>
      <c r="E29" s="21" t="s">
        <v>394</v>
      </c>
      <c r="F29" s="20"/>
      <c r="G29" s="22">
        <v>4350</v>
      </c>
      <c r="H29" s="23" t="s">
        <v>202</v>
      </c>
      <c r="I29" s="20"/>
    </row>
    <row r="30" spans="1:12" x14ac:dyDescent="0.25">
      <c r="A30" s="20">
        <v>5</v>
      </c>
      <c r="B30" s="20"/>
      <c r="C30" s="20" t="s">
        <v>361</v>
      </c>
      <c r="D30" s="21" t="s">
        <v>234</v>
      </c>
      <c r="E30" s="21" t="s">
        <v>394</v>
      </c>
      <c r="F30" s="20"/>
      <c r="G30" s="22">
        <v>6250</v>
      </c>
      <c r="H30" s="23" t="s">
        <v>202</v>
      </c>
      <c r="I30" s="20"/>
    </row>
    <row r="31" spans="1:12" x14ac:dyDescent="0.25">
      <c r="A31" s="8"/>
      <c r="B31" s="8"/>
      <c r="C31" s="8"/>
      <c r="D31" s="8"/>
      <c r="E31" s="8"/>
      <c r="F31" s="8"/>
      <c r="G31" s="29"/>
      <c r="H31" s="8"/>
      <c r="I31" s="8"/>
    </row>
    <row r="32" spans="1:12" x14ac:dyDescent="0.25">
      <c r="A32" s="8"/>
      <c r="B32" s="8"/>
      <c r="C32" s="8"/>
      <c r="D32" s="8"/>
      <c r="E32" s="8"/>
      <c r="F32" s="8"/>
      <c r="G32" s="27">
        <f>SUM(G26:G30)</f>
        <v>27802</v>
      </c>
      <c r="H32" s="8"/>
      <c r="I32" s="8"/>
    </row>
    <row r="33" spans="1:9" x14ac:dyDescent="0.25">
      <c r="A33" s="8"/>
      <c r="B33" s="8"/>
      <c r="C33" s="8"/>
      <c r="D33" s="8"/>
      <c r="E33" s="8"/>
      <c r="F33" s="8"/>
      <c r="G33" s="29"/>
      <c r="H33" s="8"/>
      <c r="I33" s="8"/>
    </row>
    <row r="34" spans="1:9" x14ac:dyDescent="0.25">
      <c r="A34" s="8"/>
      <c r="B34" s="8"/>
      <c r="C34" s="8"/>
      <c r="D34" s="8"/>
      <c r="E34" s="8"/>
      <c r="F34" s="8"/>
      <c r="G34" s="29"/>
      <c r="H34" s="8"/>
      <c r="I34" s="8"/>
    </row>
    <row r="35" spans="1:9" x14ac:dyDescent="0.25">
      <c r="A35" s="8"/>
      <c r="B35" s="8"/>
      <c r="C35" s="8"/>
      <c r="D35" s="8"/>
      <c r="E35" s="8"/>
      <c r="F35" s="8"/>
      <c r="G35" s="32"/>
      <c r="H35" s="8"/>
      <c r="I35" s="8"/>
    </row>
    <row r="36" spans="1:9" ht="15.75" thickBot="1" x14ac:dyDescent="0.3">
      <c r="A36" s="8"/>
      <c r="B36" s="13" t="s">
        <v>239</v>
      </c>
      <c r="C36" s="8"/>
      <c r="D36" s="8"/>
      <c r="E36" s="8"/>
      <c r="F36" s="8"/>
      <c r="G36" s="8"/>
      <c r="H36" s="8"/>
      <c r="I36" s="8"/>
    </row>
    <row r="37" spans="1:9" ht="30" x14ac:dyDescent="0.25">
      <c r="A37" s="14" t="s">
        <v>227</v>
      </c>
      <c r="B37" s="15" t="s">
        <v>228</v>
      </c>
      <c r="C37" s="16" t="s">
        <v>229</v>
      </c>
      <c r="D37" s="17" t="s">
        <v>230</v>
      </c>
      <c r="E37" s="14" t="s">
        <v>218</v>
      </c>
      <c r="F37" s="14" t="s">
        <v>231</v>
      </c>
      <c r="G37" s="18" t="s">
        <v>232</v>
      </c>
      <c r="H37" s="16" t="s">
        <v>221</v>
      </c>
      <c r="I37" s="19" t="s">
        <v>233</v>
      </c>
    </row>
    <row r="38" spans="1:9" x14ac:dyDescent="0.25">
      <c r="A38" s="30">
        <v>1</v>
      </c>
      <c r="B38" s="20"/>
      <c r="C38" s="20" t="s">
        <v>385</v>
      </c>
      <c r="D38" s="20" t="s">
        <v>234</v>
      </c>
      <c r="E38" s="21" t="s">
        <v>394</v>
      </c>
      <c r="F38" s="20"/>
      <c r="G38" s="31">
        <v>3647</v>
      </c>
      <c r="H38" s="20" t="s">
        <v>20</v>
      </c>
      <c r="I38" s="20"/>
    </row>
    <row r="39" spans="1:9" x14ac:dyDescent="0.25">
      <c r="A39" s="30">
        <v>2</v>
      </c>
      <c r="B39" s="20"/>
      <c r="C39" s="20" t="s">
        <v>384</v>
      </c>
      <c r="D39" s="20" t="s">
        <v>234</v>
      </c>
      <c r="E39" s="21" t="s">
        <v>394</v>
      </c>
      <c r="F39" s="20"/>
      <c r="G39" s="31">
        <v>3647</v>
      </c>
      <c r="H39" s="20" t="s">
        <v>20</v>
      </c>
      <c r="I39" s="20"/>
    </row>
    <row r="40" spans="1:9" x14ac:dyDescent="0.25">
      <c r="A40" s="30">
        <v>3</v>
      </c>
      <c r="B40" s="20"/>
      <c r="C40" s="20" t="s">
        <v>386</v>
      </c>
      <c r="D40" s="20" t="s">
        <v>234</v>
      </c>
      <c r="E40" s="21" t="s">
        <v>394</v>
      </c>
      <c r="F40" s="20"/>
      <c r="G40" s="31">
        <v>5452</v>
      </c>
      <c r="H40" s="20" t="s">
        <v>83</v>
      </c>
      <c r="I40" s="20"/>
    </row>
    <row r="41" spans="1:9" x14ac:dyDescent="0.25">
      <c r="A41" s="30">
        <v>4</v>
      </c>
      <c r="B41" s="20"/>
      <c r="C41" s="20" t="s">
        <v>383</v>
      </c>
      <c r="D41" s="20" t="s">
        <v>234</v>
      </c>
      <c r="E41" s="21" t="s">
        <v>394</v>
      </c>
      <c r="F41" s="20"/>
      <c r="G41" s="31">
        <v>3648</v>
      </c>
      <c r="H41" s="20" t="s">
        <v>83</v>
      </c>
      <c r="I41" s="20"/>
    </row>
    <row r="42" spans="1:9" x14ac:dyDescent="0.25">
      <c r="A42" s="33"/>
      <c r="B42" s="8"/>
      <c r="C42" s="8"/>
      <c r="D42" s="8"/>
      <c r="E42" s="34"/>
      <c r="F42" s="8"/>
      <c r="G42" s="25"/>
      <c r="H42" s="26"/>
      <c r="I42" s="8"/>
    </row>
    <row r="43" spans="1:9" x14ac:dyDescent="0.25">
      <c r="A43" s="8"/>
      <c r="B43" s="8"/>
      <c r="C43" s="8"/>
      <c r="D43" s="8"/>
      <c r="E43" s="8"/>
      <c r="F43" s="8"/>
      <c r="G43" s="27">
        <f>SUM(G38:G41)</f>
        <v>16394</v>
      </c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29"/>
      <c r="H44" s="8"/>
      <c r="I44" s="8"/>
    </row>
    <row r="45" spans="1:9" x14ac:dyDescent="0.25">
      <c r="A45" s="8"/>
      <c r="B45" s="8"/>
      <c r="C45" s="8"/>
      <c r="D45" s="8"/>
      <c r="E45" s="8"/>
      <c r="F45" s="8"/>
      <c r="G45" s="29"/>
      <c r="H45" s="8"/>
      <c r="I45" s="8"/>
    </row>
    <row r="46" spans="1:9" x14ac:dyDescent="0.25">
      <c r="A46" s="8"/>
      <c r="B46" s="8"/>
      <c r="C46" s="8"/>
      <c r="D46" s="8"/>
      <c r="E46" s="8"/>
      <c r="F46" s="8"/>
      <c r="G46" s="29"/>
      <c r="H46" s="8"/>
      <c r="I46" s="8"/>
    </row>
    <row r="47" spans="1:9" ht="15.75" thickBot="1" x14ac:dyDescent="0.3">
      <c r="A47" s="8"/>
      <c r="B47" s="13" t="s">
        <v>240</v>
      </c>
      <c r="C47" s="8"/>
      <c r="D47" s="8"/>
      <c r="E47" s="8"/>
      <c r="F47" s="8"/>
      <c r="G47" s="8"/>
      <c r="H47" s="8"/>
      <c r="I47" s="8"/>
    </row>
    <row r="48" spans="1:9" ht="30" x14ac:dyDescent="0.25">
      <c r="A48" s="14" t="s">
        <v>227</v>
      </c>
      <c r="B48" s="15" t="s">
        <v>228</v>
      </c>
      <c r="C48" s="16" t="s">
        <v>229</v>
      </c>
      <c r="D48" s="17" t="s">
        <v>230</v>
      </c>
      <c r="E48" s="14" t="s">
        <v>218</v>
      </c>
      <c r="F48" s="14" t="s">
        <v>231</v>
      </c>
      <c r="G48" s="18" t="s">
        <v>232</v>
      </c>
      <c r="H48" s="16" t="s">
        <v>221</v>
      </c>
      <c r="I48" s="19" t="s">
        <v>233</v>
      </c>
    </row>
    <row r="49" spans="1:11" x14ac:dyDescent="0.25">
      <c r="A49" s="30">
        <v>1</v>
      </c>
      <c r="B49" s="20"/>
      <c r="C49" s="20" t="s">
        <v>390</v>
      </c>
      <c r="D49" s="20" t="s">
        <v>234</v>
      </c>
      <c r="E49" s="21" t="s">
        <v>394</v>
      </c>
      <c r="F49" s="20"/>
      <c r="G49" s="31">
        <v>3948</v>
      </c>
      <c r="H49" s="20" t="s">
        <v>49</v>
      </c>
      <c r="I49" s="20"/>
    </row>
    <row r="50" spans="1:11" x14ac:dyDescent="0.25">
      <c r="A50" s="30">
        <v>2</v>
      </c>
      <c r="B50" s="20"/>
      <c r="C50" s="20" t="s">
        <v>387</v>
      </c>
      <c r="D50" s="20" t="s">
        <v>234</v>
      </c>
      <c r="E50" s="21" t="s">
        <v>394</v>
      </c>
      <c r="F50" s="20"/>
      <c r="G50" s="31">
        <v>1974</v>
      </c>
      <c r="H50" s="20" t="s">
        <v>49</v>
      </c>
      <c r="I50" s="20"/>
    </row>
    <row r="51" spans="1:11" x14ac:dyDescent="0.25">
      <c r="A51" s="30">
        <v>3</v>
      </c>
      <c r="B51" s="20"/>
      <c r="C51" s="20" t="s">
        <v>388</v>
      </c>
      <c r="D51" s="20" t="s">
        <v>234</v>
      </c>
      <c r="E51" s="21" t="s">
        <v>394</v>
      </c>
      <c r="F51" s="20"/>
      <c r="G51" s="31">
        <v>3948</v>
      </c>
      <c r="H51" s="20" t="s">
        <v>49</v>
      </c>
      <c r="I51" s="20"/>
    </row>
    <row r="52" spans="1:11" x14ac:dyDescent="0.25">
      <c r="A52" s="30">
        <v>4</v>
      </c>
      <c r="B52" s="20"/>
      <c r="C52" s="20" t="s">
        <v>389</v>
      </c>
      <c r="D52" s="20" t="s">
        <v>234</v>
      </c>
      <c r="E52" s="21" t="s">
        <v>394</v>
      </c>
      <c r="F52" s="20"/>
      <c r="G52" s="31">
        <v>5724</v>
      </c>
      <c r="H52" s="20" t="s">
        <v>83</v>
      </c>
      <c r="I52" s="20"/>
    </row>
    <row r="53" spans="1:11" x14ac:dyDescent="0.25">
      <c r="A53" s="33"/>
      <c r="B53" s="8"/>
      <c r="C53" s="8"/>
      <c r="D53" s="8"/>
      <c r="E53" s="34"/>
      <c r="F53" s="8"/>
      <c r="G53" s="25"/>
      <c r="H53" s="26"/>
      <c r="I53" s="8"/>
    </row>
    <row r="54" spans="1:11" x14ac:dyDescent="0.25">
      <c r="A54" s="8"/>
      <c r="B54" s="8"/>
      <c r="C54" s="8"/>
      <c r="D54" s="8"/>
      <c r="E54" s="8"/>
      <c r="F54" s="8"/>
      <c r="G54" s="27">
        <f>SUM(G49:G52)</f>
        <v>15594</v>
      </c>
      <c r="H54" s="8"/>
      <c r="I54" s="8"/>
    </row>
    <row r="55" spans="1:11" x14ac:dyDescent="0.25">
      <c r="E55" s="35"/>
      <c r="F55" s="35"/>
      <c r="G55" s="29"/>
      <c r="K55" s="28"/>
    </row>
    <row r="56" spans="1:11" x14ac:dyDescent="0.25">
      <c r="E56" s="119"/>
      <c r="F56" s="119"/>
      <c r="G56" s="29"/>
      <c r="K56" s="28"/>
    </row>
    <row r="57" spans="1:11" x14ac:dyDescent="0.25">
      <c r="E57" s="35"/>
      <c r="F57" s="35"/>
      <c r="G57" s="29"/>
      <c r="K57" s="28"/>
    </row>
    <row r="58" spans="1:11" ht="15.75" thickBot="1" x14ac:dyDescent="0.3">
      <c r="B58" s="13" t="s">
        <v>241</v>
      </c>
    </row>
    <row r="59" spans="1:11" ht="30" x14ac:dyDescent="0.25">
      <c r="A59" s="14" t="s">
        <v>227</v>
      </c>
      <c r="B59" s="15" t="s">
        <v>228</v>
      </c>
      <c r="C59" s="16" t="s">
        <v>229</v>
      </c>
      <c r="D59" s="17" t="s">
        <v>230</v>
      </c>
      <c r="E59" s="14" t="s">
        <v>218</v>
      </c>
      <c r="F59" s="14" t="s">
        <v>231</v>
      </c>
      <c r="G59" s="18" t="s">
        <v>232</v>
      </c>
      <c r="H59" s="16" t="s">
        <v>221</v>
      </c>
      <c r="I59" s="19" t="s">
        <v>233</v>
      </c>
      <c r="K59" s="28"/>
    </row>
    <row r="60" spans="1:11" x14ac:dyDescent="0.25">
      <c r="A60" s="30">
        <v>1</v>
      </c>
      <c r="B60" s="20"/>
      <c r="C60" s="20" t="s">
        <v>363</v>
      </c>
      <c r="D60" s="21" t="s">
        <v>234</v>
      </c>
      <c r="E60" s="21" t="s">
        <v>394</v>
      </c>
      <c r="F60" s="20"/>
      <c r="G60" s="22">
        <v>3880</v>
      </c>
      <c r="H60" s="23" t="s">
        <v>20</v>
      </c>
      <c r="I60" s="20"/>
    </row>
    <row r="61" spans="1:11" x14ac:dyDescent="0.25">
      <c r="A61" s="30">
        <v>2</v>
      </c>
      <c r="B61" s="20"/>
      <c r="C61" s="20" t="s">
        <v>364</v>
      </c>
      <c r="D61" s="21" t="s">
        <v>234</v>
      </c>
      <c r="E61" s="21" t="s">
        <v>394</v>
      </c>
      <c r="F61" s="20"/>
      <c r="G61" s="22">
        <v>4324</v>
      </c>
      <c r="H61" s="23" t="s">
        <v>20</v>
      </c>
      <c r="I61" s="20"/>
    </row>
    <row r="62" spans="1:11" x14ac:dyDescent="0.25">
      <c r="A62" s="30">
        <v>3</v>
      </c>
      <c r="B62" s="20"/>
      <c r="C62" s="20" t="s">
        <v>369</v>
      </c>
      <c r="D62" s="21" t="s">
        <v>234</v>
      </c>
      <c r="E62" s="21" t="s">
        <v>394</v>
      </c>
      <c r="F62" s="20"/>
      <c r="G62" s="22">
        <v>3648</v>
      </c>
      <c r="H62" s="23" t="s">
        <v>83</v>
      </c>
      <c r="I62" s="20"/>
    </row>
    <row r="63" spans="1:11" x14ac:dyDescent="0.25">
      <c r="A63" s="30">
        <v>4</v>
      </c>
      <c r="B63" s="20"/>
      <c r="C63" s="20" t="s">
        <v>366</v>
      </c>
      <c r="D63" s="21" t="s">
        <v>234</v>
      </c>
      <c r="E63" s="21" t="s">
        <v>394</v>
      </c>
      <c r="F63" s="20"/>
      <c r="G63" s="22">
        <v>3686</v>
      </c>
      <c r="H63" s="23" t="s">
        <v>114</v>
      </c>
      <c r="I63" s="20"/>
    </row>
    <row r="64" spans="1:11" x14ac:dyDescent="0.25">
      <c r="A64" s="30">
        <v>5</v>
      </c>
      <c r="B64" s="20"/>
      <c r="C64" s="20" t="s">
        <v>365</v>
      </c>
      <c r="D64" s="21" t="s">
        <v>234</v>
      </c>
      <c r="E64" s="21" t="s">
        <v>394</v>
      </c>
      <c r="F64" s="20"/>
      <c r="G64" s="22">
        <v>5452</v>
      </c>
      <c r="H64" s="23" t="s">
        <v>114</v>
      </c>
      <c r="I64" s="20"/>
    </row>
    <row r="65" spans="1:11" x14ac:dyDescent="0.25">
      <c r="A65" s="30">
        <v>6</v>
      </c>
      <c r="B65" s="20"/>
      <c r="C65" s="20" t="s">
        <v>367</v>
      </c>
      <c r="D65" s="21" t="s">
        <v>234</v>
      </c>
      <c r="E65" s="21" t="s">
        <v>394</v>
      </c>
      <c r="F65" s="20"/>
      <c r="G65" s="22">
        <v>1900</v>
      </c>
      <c r="H65" s="23" t="s">
        <v>128</v>
      </c>
      <c r="I65" s="20"/>
    </row>
    <row r="66" spans="1:11" x14ac:dyDescent="0.25">
      <c r="A66" s="30">
        <v>7</v>
      </c>
      <c r="B66" s="20"/>
      <c r="C66" s="20" t="s">
        <v>367</v>
      </c>
      <c r="D66" s="21" t="s">
        <v>234</v>
      </c>
      <c r="E66" s="21" t="s">
        <v>394</v>
      </c>
      <c r="F66" s="20"/>
      <c r="G66" s="36">
        <v>1900</v>
      </c>
      <c r="H66" s="23" t="s">
        <v>128</v>
      </c>
      <c r="I66" s="37"/>
    </row>
    <row r="67" spans="1:11" x14ac:dyDescent="0.25">
      <c r="A67" s="30">
        <v>8</v>
      </c>
      <c r="B67" s="20"/>
      <c r="C67" s="20" t="s">
        <v>368</v>
      </c>
      <c r="D67" s="21" t="s">
        <v>234</v>
      </c>
      <c r="E67" s="21" t="s">
        <v>394</v>
      </c>
      <c r="F67" s="20"/>
      <c r="G67" s="22">
        <v>776</v>
      </c>
      <c r="H67" s="23" t="s">
        <v>137</v>
      </c>
      <c r="I67" s="37"/>
    </row>
    <row r="68" spans="1:11" x14ac:dyDescent="0.25">
      <c r="A68" s="30">
        <v>9</v>
      </c>
      <c r="B68" s="20"/>
      <c r="C68" s="20" t="s">
        <v>370</v>
      </c>
      <c r="D68" s="21" t="s">
        <v>234</v>
      </c>
      <c r="E68" s="21" t="s">
        <v>237</v>
      </c>
      <c r="F68" s="21"/>
      <c r="G68" s="22">
        <v>3880</v>
      </c>
      <c r="H68" s="21" t="s">
        <v>193</v>
      </c>
      <c r="I68" s="21"/>
    </row>
    <row r="69" spans="1:11" x14ac:dyDescent="0.25">
      <c r="A69" s="30">
        <v>10</v>
      </c>
      <c r="B69" s="20"/>
      <c r="C69" s="20" t="s">
        <v>370</v>
      </c>
      <c r="D69" s="21" t="s">
        <v>234</v>
      </c>
      <c r="E69" s="21" t="s">
        <v>237</v>
      </c>
      <c r="F69" s="21"/>
      <c r="G69" s="22">
        <v>150</v>
      </c>
      <c r="H69" s="21" t="s">
        <v>193</v>
      </c>
      <c r="I69" s="21"/>
    </row>
    <row r="70" spans="1:11" x14ac:dyDescent="0.25">
      <c r="A70" s="33"/>
      <c r="B70" s="8"/>
      <c r="C70" s="8"/>
      <c r="D70" s="38"/>
      <c r="E70" s="8"/>
      <c r="F70" s="8"/>
      <c r="G70" s="25"/>
      <c r="H70" s="26"/>
      <c r="I70" s="8"/>
      <c r="K70" s="28"/>
    </row>
    <row r="71" spans="1:11" x14ac:dyDescent="0.25">
      <c r="A71" s="8"/>
      <c r="B71" s="8"/>
      <c r="C71" s="8"/>
      <c r="D71" s="8"/>
      <c r="E71" s="125" t="s">
        <v>242</v>
      </c>
      <c r="F71" s="125"/>
      <c r="G71" s="27">
        <f>SUM(G60:G69)</f>
        <v>29596</v>
      </c>
      <c r="H71" s="8"/>
      <c r="I71" s="32"/>
    </row>
    <row r="75" spans="1:11" x14ac:dyDescent="0.25">
      <c r="A75" s="33"/>
      <c r="B75" s="13" t="s">
        <v>398</v>
      </c>
      <c r="C75" s="8"/>
      <c r="D75" s="38"/>
      <c r="E75" s="8"/>
      <c r="F75" s="8"/>
      <c r="G75" s="25"/>
      <c r="H75" s="26"/>
      <c r="I75" s="8"/>
      <c r="K75" s="28"/>
    </row>
    <row r="76" spans="1:11" x14ac:dyDescent="0.25">
      <c r="A76" s="30">
        <v>1</v>
      </c>
      <c r="B76" s="20"/>
      <c r="C76" s="20" t="s">
        <v>368</v>
      </c>
      <c r="D76" s="21" t="s">
        <v>234</v>
      </c>
      <c r="E76" s="21" t="s">
        <v>397</v>
      </c>
      <c r="F76" s="21"/>
      <c r="G76" s="22">
        <v>1000</v>
      </c>
      <c r="H76" s="21" t="s">
        <v>165</v>
      </c>
      <c r="I76" s="21"/>
      <c r="K76" s="28"/>
    </row>
    <row r="78" spans="1:11" x14ac:dyDescent="0.25">
      <c r="G78" s="27">
        <f>SUM(G76)</f>
        <v>1000</v>
      </c>
    </row>
    <row r="82" spans="1:11" ht="15.75" thickBot="1" x14ac:dyDescent="0.3">
      <c r="B82" s="13" t="s">
        <v>243</v>
      </c>
    </row>
    <row r="83" spans="1:11" ht="30" x14ac:dyDescent="0.25">
      <c r="A83" s="14" t="s">
        <v>227</v>
      </c>
      <c r="B83" s="15" t="s">
        <v>228</v>
      </c>
      <c r="C83" s="16" t="s">
        <v>229</v>
      </c>
      <c r="D83" s="17" t="s">
        <v>230</v>
      </c>
      <c r="E83" s="14" t="s">
        <v>218</v>
      </c>
      <c r="F83" s="14" t="s">
        <v>231</v>
      </c>
      <c r="G83" s="18" t="s">
        <v>232</v>
      </c>
      <c r="H83" s="16" t="s">
        <v>221</v>
      </c>
      <c r="I83" s="19" t="s">
        <v>233</v>
      </c>
      <c r="K83" s="28"/>
    </row>
    <row r="84" spans="1:11" x14ac:dyDescent="0.25">
      <c r="A84" s="30"/>
      <c r="B84" s="20"/>
      <c r="C84" s="20"/>
      <c r="D84" s="21"/>
      <c r="E84" s="21"/>
      <c r="F84" s="20"/>
      <c r="G84" s="22"/>
      <c r="H84" s="23"/>
      <c r="I84" s="20"/>
    </row>
    <row r="86" spans="1:11" x14ac:dyDescent="0.25">
      <c r="E86" s="125" t="s">
        <v>242</v>
      </c>
      <c r="F86" s="125"/>
      <c r="G86" s="27">
        <f>SUM(G84)+G84</f>
        <v>0</v>
      </c>
    </row>
    <row r="90" spans="1:11" ht="15.75" thickBot="1" x14ac:dyDescent="0.3">
      <c r="A90" s="8"/>
      <c r="B90" s="13" t="s">
        <v>244</v>
      </c>
      <c r="C90" s="8"/>
      <c r="D90" s="8"/>
      <c r="E90" s="8"/>
      <c r="F90" s="8"/>
      <c r="G90" s="8"/>
      <c r="H90" s="8"/>
      <c r="I90" s="8"/>
    </row>
    <row r="91" spans="1:11" ht="30" x14ac:dyDescent="0.25">
      <c r="A91" s="14" t="s">
        <v>227</v>
      </c>
      <c r="B91" s="15" t="s">
        <v>228</v>
      </c>
      <c r="C91" s="16" t="s">
        <v>229</v>
      </c>
      <c r="D91" s="17" t="s">
        <v>230</v>
      </c>
      <c r="E91" s="14" t="s">
        <v>218</v>
      </c>
      <c r="F91" s="14" t="s">
        <v>231</v>
      </c>
      <c r="G91" s="18" t="s">
        <v>232</v>
      </c>
      <c r="H91" s="16" t="s">
        <v>221</v>
      </c>
      <c r="I91" s="19" t="s">
        <v>233</v>
      </c>
    </row>
    <row r="92" spans="1:11" x14ac:dyDescent="0.25">
      <c r="A92" s="30">
        <v>1</v>
      </c>
      <c r="B92" s="20"/>
      <c r="C92" s="20" t="s">
        <v>371</v>
      </c>
      <c r="D92" s="20" t="s">
        <v>234</v>
      </c>
      <c r="E92" s="21" t="s">
        <v>394</v>
      </c>
      <c r="F92" s="20"/>
      <c r="G92" s="31">
        <v>3880</v>
      </c>
      <c r="H92" s="20" t="s">
        <v>49</v>
      </c>
      <c r="I92" s="20"/>
    </row>
    <row r="93" spans="1:11" x14ac:dyDescent="0.25">
      <c r="A93" s="30">
        <v>2</v>
      </c>
      <c r="B93" s="20"/>
      <c r="C93" s="20" t="s">
        <v>372</v>
      </c>
      <c r="D93" s="20" t="s">
        <v>234</v>
      </c>
      <c r="E93" s="21" t="s">
        <v>236</v>
      </c>
      <c r="F93" s="20"/>
      <c r="G93" s="31">
        <v>4224</v>
      </c>
      <c r="H93" s="20" t="s">
        <v>114</v>
      </c>
      <c r="I93" s="20"/>
    </row>
    <row r="94" spans="1:11" x14ac:dyDescent="0.25">
      <c r="A94" s="30">
        <v>3</v>
      </c>
      <c r="B94" s="20"/>
      <c r="C94" s="20" t="s">
        <v>373</v>
      </c>
      <c r="D94" s="20" t="s">
        <v>234</v>
      </c>
      <c r="E94" s="21" t="s">
        <v>394</v>
      </c>
      <c r="F94" s="20"/>
      <c r="G94" s="31">
        <v>776</v>
      </c>
      <c r="H94" s="20" t="s">
        <v>137</v>
      </c>
      <c r="I94" s="20"/>
    </row>
    <row r="95" spans="1:11" x14ac:dyDescent="0.25">
      <c r="A95" s="30">
        <v>4</v>
      </c>
      <c r="B95" s="20"/>
      <c r="C95" s="20" t="s">
        <v>373</v>
      </c>
      <c r="D95" s="20" t="s">
        <v>234</v>
      </c>
      <c r="E95" s="21" t="s">
        <v>394</v>
      </c>
      <c r="F95" s="20"/>
      <c r="G95" s="31">
        <v>3104</v>
      </c>
      <c r="H95" s="20" t="s">
        <v>137</v>
      </c>
      <c r="I95" s="20"/>
    </row>
    <row r="96" spans="1:11" x14ac:dyDescent="0.25">
      <c r="A96" s="30">
        <v>5</v>
      </c>
      <c r="B96" s="20"/>
      <c r="C96" s="20" t="s">
        <v>374</v>
      </c>
      <c r="D96" s="20" t="s">
        <v>234</v>
      </c>
      <c r="E96" s="21" t="s">
        <v>394</v>
      </c>
      <c r="F96" s="20"/>
      <c r="G96" s="31">
        <v>4030</v>
      </c>
      <c r="H96" s="20" t="s">
        <v>202</v>
      </c>
      <c r="I96" s="20"/>
    </row>
    <row r="97" spans="1:9" x14ac:dyDescent="0.25">
      <c r="A97" s="33"/>
      <c r="B97" s="8"/>
      <c r="C97" s="8"/>
      <c r="D97" s="8"/>
      <c r="E97" s="8"/>
      <c r="F97" s="8"/>
      <c r="G97" s="25"/>
      <c r="H97" s="26"/>
      <c r="I97" s="8"/>
    </row>
    <row r="98" spans="1:9" x14ac:dyDescent="0.25">
      <c r="A98" s="33"/>
      <c r="B98" s="8"/>
      <c r="C98" s="8"/>
      <c r="D98" s="8"/>
      <c r="E98" s="126" t="s">
        <v>242</v>
      </c>
      <c r="F98" s="126"/>
      <c r="G98" s="27">
        <f>SUM(G92:G96)</f>
        <v>16014</v>
      </c>
      <c r="H98" s="26"/>
      <c r="I98" s="32"/>
    </row>
    <row r="99" spans="1:9" x14ac:dyDescent="0.25">
      <c r="A99" s="33"/>
      <c r="B99" s="8"/>
      <c r="C99" s="8"/>
      <c r="D99" s="8"/>
      <c r="E99" s="8"/>
      <c r="F99" s="8"/>
      <c r="G99" s="25"/>
      <c r="H99" s="26"/>
      <c r="I99" s="8"/>
    </row>
    <row r="101" spans="1:9" x14ac:dyDescent="0.25">
      <c r="E101" s="39"/>
      <c r="F101" s="39"/>
      <c r="G101" s="29"/>
    </row>
    <row r="102" spans="1:9" ht="15.75" thickBot="1" x14ac:dyDescent="0.3">
      <c r="A102" s="8"/>
      <c r="B102" s="13" t="s">
        <v>297</v>
      </c>
      <c r="C102" s="8"/>
      <c r="D102" s="8"/>
      <c r="E102" s="8"/>
      <c r="F102" s="8"/>
      <c r="G102" s="8"/>
      <c r="H102" s="8"/>
      <c r="I102" s="8"/>
    </row>
    <row r="103" spans="1:9" ht="30" x14ac:dyDescent="0.25">
      <c r="A103" s="14" t="s">
        <v>227</v>
      </c>
      <c r="B103" s="15" t="s">
        <v>228</v>
      </c>
      <c r="C103" s="16" t="s">
        <v>229</v>
      </c>
      <c r="D103" s="17" t="s">
        <v>230</v>
      </c>
      <c r="E103" s="14" t="s">
        <v>218</v>
      </c>
      <c r="F103" s="14" t="s">
        <v>231</v>
      </c>
      <c r="G103" s="18" t="s">
        <v>232</v>
      </c>
      <c r="H103" s="16" t="s">
        <v>221</v>
      </c>
      <c r="I103" s="19" t="s">
        <v>233</v>
      </c>
    </row>
    <row r="104" spans="1:9" x14ac:dyDescent="0.25">
      <c r="A104" s="30">
        <v>1</v>
      </c>
      <c r="B104" s="20"/>
      <c r="C104" s="20" t="s">
        <v>391</v>
      </c>
      <c r="D104" s="20" t="s">
        <v>234</v>
      </c>
      <c r="E104" s="21" t="s">
        <v>237</v>
      </c>
      <c r="F104" s="20"/>
      <c r="G104" s="31">
        <v>4350</v>
      </c>
      <c r="H104" s="20" t="s">
        <v>159</v>
      </c>
      <c r="I104" s="20"/>
    </row>
    <row r="105" spans="1:9" x14ac:dyDescent="0.25">
      <c r="A105" s="33"/>
      <c r="B105" s="8"/>
      <c r="C105" s="8"/>
      <c r="D105" s="8"/>
      <c r="E105" s="8"/>
      <c r="F105" s="8"/>
      <c r="G105" s="25"/>
      <c r="H105" s="26"/>
      <c r="I105" s="8"/>
    </row>
    <row r="106" spans="1:9" x14ac:dyDescent="0.25">
      <c r="A106" s="33"/>
      <c r="B106" s="8"/>
      <c r="C106" s="8"/>
      <c r="D106" s="8"/>
      <c r="E106" s="126" t="s">
        <v>242</v>
      </c>
      <c r="F106" s="126"/>
      <c r="G106" s="27">
        <f>SUM(G104:G104)</f>
        <v>4350</v>
      </c>
      <c r="H106" s="26"/>
      <c r="I106" s="8"/>
    </row>
    <row r="107" spans="1:9" x14ac:dyDescent="0.25">
      <c r="G107" s="28"/>
    </row>
    <row r="108" spans="1:9" x14ac:dyDescent="0.25">
      <c r="G108" s="28"/>
    </row>
    <row r="109" spans="1:9" x14ac:dyDescent="0.25">
      <c r="G109" s="28"/>
    </row>
    <row r="112" spans="1:9" x14ac:dyDescent="0.25">
      <c r="G112" s="28"/>
    </row>
    <row r="121" spans="7:7" x14ac:dyDescent="0.25">
      <c r="G121" s="28"/>
    </row>
    <row r="122" spans="7:7" x14ac:dyDescent="0.25">
      <c r="G122" s="28"/>
    </row>
  </sheetData>
  <mergeCells count="4">
    <mergeCell ref="E71:F71"/>
    <mergeCell ref="E98:F98"/>
    <mergeCell ref="E106:F106"/>
    <mergeCell ref="E86:F8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249"/>
  <sheetViews>
    <sheetView tabSelected="1" topLeftCell="A142" zoomScale="90" zoomScaleNormal="90" workbookViewId="0">
      <selection activeCell="J244" sqref="J244"/>
    </sheetView>
  </sheetViews>
  <sheetFormatPr baseColWidth="10" defaultColWidth="11.42578125" defaultRowHeight="15" x14ac:dyDescent="0.25"/>
  <cols>
    <col min="1" max="1" width="11.42578125" style="41"/>
    <col min="2" max="2" width="25.28515625" style="41" customWidth="1"/>
    <col min="3" max="3" width="16.28515625" style="41" customWidth="1"/>
    <col min="4" max="5" width="11.42578125" style="41"/>
    <col min="6" max="6" width="29.7109375" style="41" customWidth="1"/>
    <col min="7" max="7" width="29.140625" style="41" customWidth="1"/>
    <col min="8" max="9" width="11.42578125" style="41"/>
    <col min="10" max="10" width="18.5703125" style="41" customWidth="1"/>
    <col min="11" max="11" width="17.5703125" style="41" customWidth="1"/>
    <col min="12" max="13" width="20.28515625" style="41" customWidth="1"/>
    <col min="14" max="14" width="12.5703125" style="41" bestFit="1" customWidth="1"/>
    <col min="15" max="16384" width="11.42578125" style="41"/>
  </cols>
  <sheetData>
    <row r="3" spans="1:15" s="40" customFormat="1" x14ac:dyDescent="0.25">
      <c r="A3" s="128" t="s">
        <v>225</v>
      </c>
      <c r="B3" s="128"/>
      <c r="C3" s="128"/>
      <c r="D3" s="128"/>
      <c r="E3" s="128"/>
      <c r="F3" s="128"/>
      <c r="G3" s="128"/>
    </row>
    <row r="4" spans="1:15" s="40" customFormat="1" x14ac:dyDescent="0.25">
      <c r="A4" s="128" t="s">
        <v>245</v>
      </c>
      <c r="B4" s="128"/>
      <c r="C4" s="128"/>
      <c r="D4" s="128"/>
      <c r="E4" s="128"/>
      <c r="F4" s="128"/>
      <c r="G4" s="128"/>
    </row>
    <row r="5" spans="1:15" s="40" customFormat="1" ht="15.75" thickBot="1" x14ac:dyDescent="0.3">
      <c r="A5" s="129" t="s">
        <v>217</v>
      </c>
      <c r="B5" s="131" t="s">
        <v>246</v>
      </c>
      <c r="C5" s="133" t="s">
        <v>247</v>
      </c>
      <c r="D5" s="134" t="s">
        <v>248</v>
      </c>
      <c r="E5" s="131" t="s">
        <v>249</v>
      </c>
      <c r="F5" s="136" t="s">
        <v>250</v>
      </c>
      <c r="G5" s="131" t="s">
        <v>251</v>
      </c>
      <c r="J5" s="41"/>
      <c r="K5" s="41"/>
      <c r="L5" s="41"/>
      <c r="M5" s="41"/>
      <c r="N5" s="41"/>
      <c r="O5" s="41"/>
    </row>
    <row r="6" spans="1:15" s="40" customFormat="1" ht="15.75" thickBot="1" x14ac:dyDescent="0.3">
      <c r="A6" s="130"/>
      <c r="B6" s="132"/>
      <c r="C6" s="133"/>
      <c r="D6" s="135"/>
      <c r="E6" s="131"/>
      <c r="F6" s="137"/>
      <c r="G6" s="131"/>
      <c r="J6" s="41"/>
      <c r="K6" s="138" t="s">
        <v>252</v>
      </c>
      <c r="L6" s="139"/>
      <c r="M6" s="140"/>
      <c r="N6" s="41"/>
      <c r="O6" s="41"/>
    </row>
    <row r="7" spans="1:15" s="40" customFormat="1" ht="16.5" thickBot="1" x14ac:dyDescent="0.3">
      <c r="A7" s="42" t="s">
        <v>226</v>
      </c>
      <c r="B7" s="43"/>
      <c r="C7" s="44" t="s">
        <v>253</v>
      </c>
      <c r="D7" s="45" t="s">
        <v>254</v>
      </c>
      <c r="E7" s="46" t="s">
        <v>255</v>
      </c>
      <c r="F7" s="47" t="s">
        <v>256</v>
      </c>
      <c r="G7" s="48" t="s">
        <v>257</v>
      </c>
      <c r="J7" s="41"/>
      <c r="K7" s="141" t="s">
        <v>258</v>
      </c>
      <c r="L7" s="142"/>
      <c r="M7" s="143"/>
      <c r="N7" s="41"/>
      <c r="O7" s="41"/>
    </row>
    <row r="8" spans="1:15" s="40" customFormat="1" ht="16.5" thickBot="1" x14ac:dyDescent="0.3">
      <c r="A8" s="49" t="s">
        <v>259</v>
      </c>
      <c r="C8" s="50" t="s">
        <v>253</v>
      </c>
      <c r="E8" s="51" t="s">
        <v>260</v>
      </c>
      <c r="F8" s="52" t="s">
        <v>261</v>
      </c>
      <c r="G8" s="53" t="s">
        <v>262</v>
      </c>
      <c r="J8" s="41"/>
      <c r="K8" s="54" t="s">
        <v>263</v>
      </c>
      <c r="L8" s="54" t="s">
        <v>264</v>
      </c>
      <c r="M8" s="54" t="s">
        <v>265</v>
      </c>
      <c r="N8" s="41"/>
      <c r="O8" s="41"/>
    </row>
    <row r="9" spans="1:15" s="40" customFormat="1" ht="16.5" thickBot="1" x14ac:dyDescent="0.3">
      <c r="C9" s="50" t="s">
        <v>253</v>
      </c>
      <c r="E9" s="51" t="s">
        <v>266</v>
      </c>
      <c r="F9" s="52" t="s">
        <v>267</v>
      </c>
      <c r="G9" s="53" t="s">
        <v>268</v>
      </c>
      <c r="J9" s="41"/>
      <c r="K9" s="55" t="s">
        <v>269</v>
      </c>
      <c r="L9" s="56">
        <v>14</v>
      </c>
      <c r="M9" s="57">
        <f>C29</f>
        <v>7007.2270370370379</v>
      </c>
      <c r="N9" s="41"/>
      <c r="O9" s="41"/>
    </row>
    <row r="10" spans="1:15" s="40" customFormat="1" ht="16.5" thickBot="1" x14ac:dyDescent="0.3">
      <c r="C10" s="50" t="s">
        <v>253</v>
      </c>
      <c r="E10" s="51" t="s">
        <v>270</v>
      </c>
      <c r="F10" s="52" t="s">
        <v>271</v>
      </c>
      <c r="G10" s="53" t="s">
        <v>272</v>
      </c>
      <c r="J10" s="41"/>
      <c r="K10" s="58" t="s">
        <v>273</v>
      </c>
      <c r="L10" s="59">
        <v>14</v>
      </c>
      <c r="M10" s="60">
        <f>C61</f>
        <v>5359.7907407407392</v>
      </c>
      <c r="N10" s="41"/>
      <c r="O10" s="41"/>
    </row>
    <row r="11" spans="1:15" s="40" customFormat="1" ht="16.5" thickBot="1" x14ac:dyDescent="0.3">
      <c r="C11" s="44" t="s">
        <v>253</v>
      </c>
      <c r="E11" s="61" t="s">
        <v>274</v>
      </c>
      <c r="F11" s="62" t="s">
        <v>275</v>
      </c>
      <c r="G11" s="63" t="s">
        <v>276</v>
      </c>
      <c r="J11" s="41"/>
      <c r="K11" s="58" t="s">
        <v>277</v>
      </c>
      <c r="L11" s="59">
        <v>7</v>
      </c>
      <c r="M11" s="64">
        <f>C90</f>
        <v>10557.428518518518</v>
      </c>
      <c r="N11" s="65"/>
      <c r="O11" s="41"/>
    </row>
    <row r="12" spans="1:15" s="40" customFormat="1" ht="16.5" thickBot="1" x14ac:dyDescent="0.3">
      <c r="C12" s="44" t="s">
        <v>253</v>
      </c>
      <c r="D12" s="66" t="s">
        <v>278</v>
      </c>
      <c r="E12" s="46" t="s">
        <v>279</v>
      </c>
      <c r="F12" s="67" t="s">
        <v>280</v>
      </c>
      <c r="G12" s="48" t="s">
        <v>281</v>
      </c>
      <c r="J12" s="41"/>
      <c r="K12" s="68" t="s">
        <v>282</v>
      </c>
      <c r="L12" s="69">
        <v>7</v>
      </c>
      <c r="M12" s="70">
        <f>C116</f>
        <v>-458.22000000000116</v>
      </c>
      <c r="N12" s="65"/>
    </row>
    <row r="13" spans="1:15" s="40" customFormat="1" ht="16.5" thickBot="1" x14ac:dyDescent="0.3">
      <c r="B13" s="71"/>
      <c r="C13" s="44" t="s">
        <v>253</v>
      </c>
      <c r="E13" s="51" t="s">
        <v>283</v>
      </c>
      <c r="F13" s="72" t="s">
        <v>284</v>
      </c>
      <c r="G13" s="53" t="s">
        <v>285</v>
      </c>
      <c r="J13" s="41"/>
      <c r="K13" s="73" t="s">
        <v>286</v>
      </c>
      <c r="L13" s="56">
        <v>2</v>
      </c>
      <c r="M13" s="74">
        <f>C152</f>
        <v>14575.185185185184</v>
      </c>
      <c r="N13" s="75"/>
      <c r="O13" s="65"/>
    </row>
    <row r="14" spans="1:15" s="40" customFormat="1" ht="16.5" thickBot="1" x14ac:dyDescent="0.3">
      <c r="B14" s="71"/>
      <c r="C14" s="44" t="s">
        <v>253</v>
      </c>
      <c r="E14" s="51" t="s">
        <v>287</v>
      </c>
      <c r="F14" s="72" t="s">
        <v>288</v>
      </c>
      <c r="G14" s="53" t="s">
        <v>289</v>
      </c>
      <c r="J14" s="41"/>
      <c r="K14" s="58" t="s">
        <v>290</v>
      </c>
      <c r="L14" s="59">
        <v>2</v>
      </c>
      <c r="M14" s="76">
        <f>C185</f>
        <v>5672.1422222222209</v>
      </c>
      <c r="N14" s="75"/>
      <c r="O14" s="65"/>
    </row>
    <row r="15" spans="1:15" s="40" customFormat="1" ht="16.5" thickBot="1" x14ac:dyDescent="0.3">
      <c r="C15" s="44" t="s">
        <v>253</v>
      </c>
      <c r="E15" s="51" t="s">
        <v>291</v>
      </c>
      <c r="F15" s="72" t="s">
        <v>292</v>
      </c>
      <c r="G15" s="53" t="s">
        <v>293</v>
      </c>
      <c r="J15" s="41"/>
      <c r="K15" s="58" t="s">
        <v>243</v>
      </c>
      <c r="L15" s="59">
        <v>2</v>
      </c>
      <c r="M15" s="76">
        <f>C213</f>
        <v>-5930</v>
      </c>
      <c r="N15" s="41"/>
      <c r="O15" s="75"/>
    </row>
    <row r="16" spans="1:15" s="40" customFormat="1" ht="16.5" thickBot="1" x14ac:dyDescent="0.3">
      <c r="B16" s="71"/>
      <c r="C16" s="44" t="s">
        <v>253</v>
      </c>
      <c r="E16" s="61" t="s">
        <v>294</v>
      </c>
      <c r="F16" s="77" t="s">
        <v>295</v>
      </c>
      <c r="G16" s="53" t="s">
        <v>296</v>
      </c>
      <c r="J16" s="41"/>
      <c r="K16" s="78" t="s">
        <v>297</v>
      </c>
      <c r="L16" s="69">
        <v>2</v>
      </c>
      <c r="M16" s="79">
        <f>C249</f>
        <v>2681.8233333333333</v>
      </c>
      <c r="N16" s="41"/>
      <c r="O16" s="41"/>
    </row>
    <row r="17" spans="1:15" s="40" customFormat="1" ht="16.5" thickBot="1" x14ac:dyDescent="0.3">
      <c r="C17" s="44" t="s">
        <v>253</v>
      </c>
      <c r="D17" s="45" t="s">
        <v>298</v>
      </c>
      <c r="E17" s="46" t="s">
        <v>299</v>
      </c>
      <c r="F17" s="80" t="s">
        <v>300</v>
      </c>
      <c r="G17" s="53" t="s">
        <v>301</v>
      </c>
      <c r="J17" s="41"/>
      <c r="K17" s="123"/>
      <c r="L17" s="124"/>
      <c r="M17" s="64"/>
      <c r="N17" s="41"/>
      <c r="O17" s="41"/>
    </row>
    <row r="18" spans="1:15" s="40" customFormat="1" ht="16.5" thickBot="1" x14ac:dyDescent="0.3">
      <c r="B18" s="71"/>
      <c r="C18" s="44" t="s">
        <v>253</v>
      </c>
      <c r="E18" s="51" t="s">
        <v>302</v>
      </c>
      <c r="F18" s="81" t="s">
        <v>303</v>
      </c>
      <c r="G18" s="53" t="s">
        <v>304</v>
      </c>
      <c r="J18" s="41"/>
      <c r="K18" s="68" t="s">
        <v>305</v>
      </c>
      <c r="L18" s="69" t="s">
        <v>305</v>
      </c>
      <c r="M18" s="70"/>
      <c r="N18" s="41"/>
      <c r="O18" s="41"/>
    </row>
    <row r="19" spans="1:15" s="40" customFormat="1" ht="19.5" thickBot="1" x14ac:dyDescent="0.35">
      <c r="B19" s="71"/>
      <c r="C19" s="44" t="s">
        <v>253</v>
      </c>
      <c r="E19" s="51" t="s">
        <v>307</v>
      </c>
      <c r="F19" s="81" t="s">
        <v>400</v>
      </c>
      <c r="G19" s="53" t="s">
        <v>402</v>
      </c>
      <c r="J19" s="41"/>
      <c r="K19" s="83" t="s">
        <v>308</v>
      </c>
      <c r="L19" s="41"/>
      <c r="M19" s="84">
        <f>SUM(M9:M18)</f>
        <v>39465.377037037033</v>
      </c>
      <c r="N19" s="41"/>
      <c r="O19" s="41"/>
    </row>
    <row r="20" spans="1:15" s="40" customFormat="1" ht="16.5" thickBot="1" x14ac:dyDescent="0.3">
      <c r="B20" s="71" t="s">
        <v>306</v>
      </c>
      <c r="C20" s="82">
        <v>23296.43</v>
      </c>
      <c r="E20" s="51" t="s">
        <v>309</v>
      </c>
      <c r="F20" s="81" t="s">
        <v>406</v>
      </c>
      <c r="G20" s="53" t="s">
        <v>407</v>
      </c>
      <c r="J20" s="144"/>
      <c r="K20" s="144"/>
      <c r="O20" s="41"/>
    </row>
    <row r="21" spans="1:15" s="40" customFormat="1" ht="16.5" thickBot="1" x14ac:dyDescent="0.3">
      <c r="C21" s="85">
        <v>23296.43</v>
      </c>
      <c r="E21" s="61" t="s">
        <v>310</v>
      </c>
      <c r="F21" s="86"/>
      <c r="G21" s="87"/>
      <c r="J21" s="41"/>
      <c r="K21" s="75"/>
      <c r="O21" s="41"/>
    </row>
    <row r="22" spans="1:15" s="40" customFormat="1" ht="15.75" x14ac:dyDescent="0.25">
      <c r="C22" s="88">
        <f>SUM(C7:C21)</f>
        <v>46592.86</v>
      </c>
      <c r="J22" s="145" t="s">
        <v>311</v>
      </c>
      <c r="K22" s="146"/>
      <c r="M22" s="65"/>
      <c r="O22" s="41"/>
    </row>
    <row r="23" spans="1:15" s="40" customFormat="1" ht="15.75" x14ac:dyDescent="0.25">
      <c r="C23" s="88"/>
      <c r="J23" s="89" t="s">
        <v>312</v>
      </c>
      <c r="K23" s="90">
        <f>M19/1.16</f>
        <v>34021.876756066413</v>
      </c>
      <c r="M23" s="65"/>
    </row>
    <row r="24" spans="1:15" s="40" customFormat="1" ht="15.75" x14ac:dyDescent="0.25">
      <c r="A24" s="41"/>
      <c r="B24" s="91" t="s">
        <v>313</v>
      </c>
      <c r="C24" s="92">
        <f>'DATOS ALUMNOS'!G20</f>
        <v>29820.400000000001</v>
      </c>
      <c r="J24" s="89" t="s">
        <v>314</v>
      </c>
      <c r="K24" s="90">
        <f>K23*0.16</f>
        <v>5443.5002809706266</v>
      </c>
      <c r="M24" s="65"/>
    </row>
    <row r="25" spans="1:15" s="40" customFormat="1" ht="16.5" thickBot="1" x14ac:dyDescent="0.3">
      <c r="A25" s="41"/>
      <c r="B25" s="41"/>
      <c r="C25" s="93"/>
      <c r="J25" s="94" t="s">
        <v>315</v>
      </c>
      <c r="K25" s="95">
        <f>SUM(K23:K24)</f>
        <v>39465.37703703704</v>
      </c>
    </row>
    <row r="26" spans="1:15" s="40" customFormat="1" x14ac:dyDescent="0.25">
      <c r="A26" s="41"/>
      <c r="B26" s="41" t="s">
        <v>316</v>
      </c>
      <c r="C26" s="75">
        <f>+C24-C20</f>
        <v>6523.9700000000012</v>
      </c>
      <c r="J26" s="41"/>
      <c r="K26" s="41"/>
      <c r="L26" s="41"/>
      <c r="M26" s="41"/>
    </row>
    <row r="27" spans="1:15" s="40" customFormat="1" x14ac:dyDescent="0.25">
      <c r="A27" s="41"/>
      <c r="B27" s="41" t="s">
        <v>317</v>
      </c>
      <c r="C27" s="96">
        <f>+C26/1.08</f>
        <v>6040.7129629629635</v>
      </c>
      <c r="J27" s="97"/>
      <c r="K27" s="127"/>
      <c r="L27" s="127"/>
      <c r="M27" s="127"/>
    </row>
    <row r="28" spans="1:15" s="40" customFormat="1" ht="15.75" thickBot="1" x14ac:dyDescent="0.3">
      <c r="A28" s="41"/>
      <c r="B28" s="41" t="s">
        <v>318</v>
      </c>
      <c r="C28" s="75">
        <f>+C27*0.16</f>
        <v>966.51407407407419</v>
      </c>
      <c r="K28" s="127"/>
      <c r="L28" s="127"/>
      <c r="M28" s="127"/>
    </row>
    <row r="29" spans="1:15" s="40" customFormat="1" ht="19.5" thickBot="1" x14ac:dyDescent="0.35">
      <c r="A29" s="41"/>
      <c r="B29" s="99" t="s">
        <v>319</v>
      </c>
      <c r="C29" s="100">
        <f>+C27+C28</f>
        <v>7007.2270370370379</v>
      </c>
      <c r="K29" s="98"/>
      <c r="L29" s="98"/>
      <c r="M29" s="98"/>
    </row>
    <row r="30" spans="1:15" s="40" customFormat="1" x14ac:dyDescent="0.25">
      <c r="C30" s="65"/>
      <c r="K30" s="41"/>
      <c r="L30" s="98"/>
      <c r="M30" s="75"/>
    </row>
    <row r="31" spans="1:15" s="40" customFormat="1" x14ac:dyDescent="0.25">
      <c r="C31" s="65"/>
      <c r="K31" s="41"/>
      <c r="L31" s="98"/>
      <c r="M31" s="75"/>
    </row>
    <row r="32" spans="1:15" s="40" customFormat="1" x14ac:dyDescent="0.25">
      <c r="C32" s="65"/>
      <c r="K32" s="41"/>
      <c r="L32" s="98"/>
      <c r="M32" s="101"/>
    </row>
    <row r="33" spans="1:14" s="40" customFormat="1" x14ac:dyDescent="0.25">
      <c r="C33" s="65"/>
      <c r="K33" s="41"/>
      <c r="L33" s="98"/>
      <c r="M33" s="75"/>
    </row>
    <row r="34" spans="1:14" s="40" customFormat="1" x14ac:dyDescent="0.25">
      <c r="C34" s="65"/>
      <c r="K34" s="41"/>
      <c r="L34" s="98"/>
      <c r="M34" s="75"/>
      <c r="N34" s="41"/>
    </row>
    <row r="35" spans="1:14" s="40" customFormat="1" x14ac:dyDescent="0.25">
      <c r="A35" s="147" t="s">
        <v>225</v>
      </c>
      <c r="B35" s="147"/>
      <c r="C35" s="147"/>
      <c r="D35" s="147"/>
      <c r="E35" s="147"/>
      <c r="F35" s="147"/>
      <c r="G35" s="147"/>
      <c r="J35" s="41"/>
      <c r="K35" s="41"/>
      <c r="L35" s="98"/>
      <c r="M35" s="75"/>
      <c r="N35" s="41"/>
    </row>
    <row r="36" spans="1:14" ht="19.5" thickBot="1" x14ac:dyDescent="0.35">
      <c r="A36" s="148" t="s">
        <v>320</v>
      </c>
      <c r="B36" s="148"/>
      <c r="C36" s="148"/>
      <c r="D36" s="148"/>
      <c r="E36" s="148"/>
      <c r="F36" s="148"/>
      <c r="G36" s="148"/>
      <c r="K36" s="102"/>
      <c r="M36" s="103"/>
    </row>
    <row r="37" spans="1:14" x14ac:dyDescent="0.25">
      <c r="A37" s="149" t="s">
        <v>217</v>
      </c>
      <c r="B37" s="150" t="s">
        <v>246</v>
      </c>
      <c r="C37" s="150" t="s">
        <v>247</v>
      </c>
      <c r="D37" s="151" t="s">
        <v>248</v>
      </c>
      <c r="E37" s="150" t="s">
        <v>249</v>
      </c>
      <c r="F37" s="152" t="s">
        <v>250</v>
      </c>
      <c r="G37" s="150" t="s">
        <v>251</v>
      </c>
      <c r="K37" s="75"/>
    </row>
    <row r="38" spans="1:14" ht="15.75" thickBot="1" x14ac:dyDescent="0.3">
      <c r="A38" s="130"/>
      <c r="B38" s="132"/>
      <c r="C38" s="132"/>
      <c r="D38" s="135"/>
      <c r="E38" s="131"/>
      <c r="F38" s="137"/>
      <c r="G38" s="131"/>
    </row>
    <row r="39" spans="1:14" ht="16.5" thickBot="1" x14ac:dyDescent="0.3">
      <c r="A39" s="42" t="s">
        <v>273</v>
      </c>
      <c r="B39" s="104"/>
      <c r="C39" s="44" t="s">
        <v>253</v>
      </c>
      <c r="D39" s="105" t="s">
        <v>254</v>
      </c>
      <c r="E39" s="46" t="s">
        <v>255</v>
      </c>
      <c r="F39" s="47" t="s">
        <v>321</v>
      </c>
      <c r="G39" s="48" t="s">
        <v>257</v>
      </c>
    </row>
    <row r="40" spans="1:14" ht="16.5" thickBot="1" x14ac:dyDescent="0.3">
      <c r="A40" s="49" t="s">
        <v>259</v>
      </c>
      <c r="B40" s="40"/>
      <c r="C40" s="50" t="s">
        <v>253</v>
      </c>
      <c r="D40" s="40"/>
      <c r="E40" s="51" t="s">
        <v>260</v>
      </c>
      <c r="F40" s="52" t="s">
        <v>322</v>
      </c>
      <c r="G40" s="53" t="s">
        <v>262</v>
      </c>
    </row>
    <row r="41" spans="1:14" ht="16.5" thickBot="1" x14ac:dyDescent="0.3">
      <c r="A41" s="40"/>
      <c r="B41" s="40"/>
      <c r="C41" s="50" t="s">
        <v>253</v>
      </c>
      <c r="D41" s="40"/>
      <c r="E41" s="51" t="s">
        <v>266</v>
      </c>
      <c r="F41" s="52" t="s">
        <v>323</v>
      </c>
      <c r="G41" s="53" t="s">
        <v>268</v>
      </c>
    </row>
    <row r="42" spans="1:14" ht="16.5" thickBot="1" x14ac:dyDescent="0.3">
      <c r="A42" s="40"/>
      <c r="B42" s="40"/>
      <c r="C42" s="50" t="s">
        <v>253</v>
      </c>
      <c r="D42" s="40"/>
      <c r="E42" s="51" t="s">
        <v>270</v>
      </c>
      <c r="F42" s="52" t="s">
        <v>324</v>
      </c>
      <c r="G42" s="53" t="s">
        <v>272</v>
      </c>
    </row>
    <row r="43" spans="1:14" ht="16.5" thickBot="1" x14ac:dyDescent="0.3">
      <c r="A43" s="40"/>
      <c r="B43" s="40"/>
      <c r="C43" s="44" t="s">
        <v>253</v>
      </c>
      <c r="D43" s="40"/>
      <c r="E43" s="61" t="s">
        <v>274</v>
      </c>
      <c r="F43" s="62" t="s">
        <v>325</v>
      </c>
      <c r="G43" s="63" t="s">
        <v>276</v>
      </c>
      <c r="N43" s="102"/>
    </row>
    <row r="44" spans="1:14" ht="16.5" thickBot="1" x14ac:dyDescent="0.3">
      <c r="A44" s="40"/>
      <c r="B44" s="40"/>
      <c r="C44" s="44" t="s">
        <v>253</v>
      </c>
      <c r="D44" s="66" t="s">
        <v>278</v>
      </c>
      <c r="E44" s="46" t="s">
        <v>279</v>
      </c>
      <c r="F44" s="67" t="s">
        <v>326</v>
      </c>
      <c r="G44" s="48" t="s">
        <v>281</v>
      </c>
      <c r="K44" s="75"/>
    </row>
    <row r="45" spans="1:14" ht="16.5" thickBot="1" x14ac:dyDescent="0.3">
      <c r="A45" s="40"/>
      <c r="B45" s="71"/>
      <c r="C45" s="44" t="s">
        <v>253</v>
      </c>
      <c r="D45" s="40"/>
      <c r="E45" s="51" t="s">
        <v>283</v>
      </c>
      <c r="F45" s="106" t="s">
        <v>327</v>
      </c>
      <c r="G45" s="53" t="s">
        <v>285</v>
      </c>
      <c r="K45" s="75"/>
    </row>
    <row r="46" spans="1:14" ht="16.5" thickBot="1" x14ac:dyDescent="0.3">
      <c r="A46" s="40"/>
      <c r="B46" s="71"/>
      <c r="C46" s="44" t="s">
        <v>253</v>
      </c>
      <c r="D46" s="40"/>
      <c r="E46" s="51" t="s">
        <v>287</v>
      </c>
      <c r="F46" s="106" t="s">
        <v>328</v>
      </c>
      <c r="G46" s="53" t="s">
        <v>289</v>
      </c>
      <c r="K46" s="93"/>
    </row>
    <row r="47" spans="1:14" ht="16.5" thickBot="1" x14ac:dyDescent="0.3">
      <c r="A47" s="40"/>
      <c r="C47" s="44" t="s">
        <v>253</v>
      </c>
      <c r="D47" s="40"/>
      <c r="E47" s="51" t="s">
        <v>291</v>
      </c>
      <c r="F47" s="106" t="s">
        <v>329</v>
      </c>
      <c r="G47" s="53" t="s">
        <v>330</v>
      </c>
      <c r="K47" s="93"/>
    </row>
    <row r="48" spans="1:14" ht="19.5" thickBot="1" x14ac:dyDescent="0.35">
      <c r="A48" s="40"/>
      <c r="C48" s="44" t="s">
        <v>253</v>
      </c>
      <c r="D48" s="45"/>
      <c r="E48" s="51" t="s">
        <v>294</v>
      </c>
      <c r="F48" s="106" t="s">
        <v>331</v>
      </c>
      <c r="G48" s="53" t="s">
        <v>296</v>
      </c>
      <c r="J48" s="99"/>
      <c r="K48" s="107"/>
    </row>
    <row r="49" spans="1:7" ht="16.5" thickBot="1" x14ac:dyDescent="0.3">
      <c r="A49" s="40"/>
      <c r="C49" s="44" t="s">
        <v>253</v>
      </c>
      <c r="D49" s="45" t="s">
        <v>298</v>
      </c>
      <c r="E49" s="61" t="s">
        <v>299</v>
      </c>
      <c r="F49" s="108" t="s">
        <v>332</v>
      </c>
      <c r="G49" s="53" t="s">
        <v>301</v>
      </c>
    </row>
    <row r="50" spans="1:7" ht="16.5" thickBot="1" x14ac:dyDescent="0.3">
      <c r="A50" s="40"/>
      <c r="B50" s="71"/>
      <c r="C50" s="44" t="s">
        <v>253</v>
      </c>
      <c r="D50" s="40"/>
      <c r="E50" s="109" t="s">
        <v>302</v>
      </c>
      <c r="F50" s="108" t="s">
        <v>333</v>
      </c>
      <c r="G50" s="53" t="s">
        <v>304</v>
      </c>
    </row>
    <row r="51" spans="1:7" ht="16.5" thickBot="1" x14ac:dyDescent="0.3">
      <c r="A51" s="40"/>
      <c r="C51" s="44" t="s">
        <v>253</v>
      </c>
      <c r="D51" s="40"/>
      <c r="E51" s="51" t="s">
        <v>307</v>
      </c>
      <c r="F51" s="108" t="s">
        <v>401</v>
      </c>
      <c r="G51" s="53" t="s">
        <v>402</v>
      </c>
    </row>
    <row r="52" spans="1:7" ht="16.5" thickBot="1" x14ac:dyDescent="0.3">
      <c r="A52" s="40"/>
      <c r="B52" s="71" t="s">
        <v>306</v>
      </c>
      <c r="C52" s="82">
        <v>11403.85</v>
      </c>
      <c r="D52" s="40"/>
      <c r="E52" s="51" t="s">
        <v>309</v>
      </c>
      <c r="F52" s="108" t="s">
        <v>408</v>
      </c>
      <c r="G52" s="53" t="s">
        <v>407</v>
      </c>
    </row>
    <row r="53" spans="1:7" ht="16.5" thickBot="1" x14ac:dyDescent="0.3">
      <c r="A53" s="40"/>
      <c r="B53" s="40"/>
      <c r="C53" s="85">
        <v>11403.85</v>
      </c>
      <c r="D53" s="40"/>
      <c r="E53" s="61" t="s">
        <v>310</v>
      </c>
      <c r="F53" s="108"/>
      <c r="G53" s="110"/>
    </row>
    <row r="54" spans="1:7" ht="15.75" x14ac:dyDescent="0.25">
      <c r="A54" s="40"/>
      <c r="B54" s="40"/>
      <c r="C54" s="88">
        <f>SUM(C39:C53)</f>
        <v>22807.7</v>
      </c>
      <c r="D54" s="40"/>
      <c r="E54" s="40"/>
      <c r="F54" s="40"/>
      <c r="G54" s="40"/>
    </row>
    <row r="55" spans="1:7" ht="15.75" x14ac:dyDescent="0.25">
      <c r="A55" s="40"/>
      <c r="B55" s="40"/>
      <c r="C55" s="88"/>
      <c r="D55" s="40"/>
      <c r="E55" s="40"/>
      <c r="F55" s="40"/>
      <c r="G55" s="40"/>
    </row>
    <row r="56" spans="1:7" x14ac:dyDescent="0.25">
      <c r="A56" s="91"/>
      <c r="C56" s="40"/>
      <c r="D56" s="40"/>
      <c r="E56" s="40"/>
      <c r="F56" s="40"/>
      <c r="G56" s="40"/>
    </row>
    <row r="57" spans="1:7" ht="15.75" x14ac:dyDescent="0.25">
      <c r="B57" s="91" t="s">
        <v>334</v>
      </c>
      <c r="C57" s="92">
        <f>'DATOS ALUMNOS'!G43</f>
        <v>16394</v>
      </c>
      <c r="D57" s="40"/>
      <c r="E57" s="40"/>
      <c r="F57" s="40"/>
      <c r="G57" s="40"/>
    </row>
    <row r="58" spans="1:7" x14ac:dyDescent="0.25">
      <c r="B58" s="41" t="s">
        <v>316</v>
      </c>
      <c r="C58" s="65">
        <f>+C57-C52</f>
        <v>4990.1499999999996</v>
      </c>
      <c r="D58" s="40"/>
      <c r="E58" s="40"/>
      <c r="F58" s="40"/>
      <c r="G58" s="40"/>
    </row>
    <row r="59" spans="1:7" x14ac:dyDescent="0.25">
      <c r="B59" s="41" t="s">
        <v>317</v>
      </c>
      <c r="C59" s="93">
        <f>+C58/1.08</f>
        <v>4620.5092592592582</v>
      </c>
      <c r="D59" s="40"/>
      <c r="E59" s="40"/>
      <c r="F59" s="40"/>
      <c r="G59" s="40"/>
    </row>
    <row r="60" spans="1:7" ht="15.75" thickBot="1" x14ac:dyDescent="0.3">
      <c r="B60" s="41" t="s">
        <v>318</v>
      </c>
      <c r="C60" s="93">
        <f>+C59*0.16</f>
        <v>739.28148148148136</v>
      </c>
      <c r="D60" s="40"/>
      <c r="E60" s="40"/>
      <c r="F60" s="40"/>
      <c r="G60" s="40"/>
    </row>
    <row r="61" spans="1:7" ht="19.5" thickBot="1" x14ac:dyDescent="0.35">
      <c r="A61" s="99"/>
      <c r="B61" s="99" t="s">
        <v>319</v>
      </c>
      <c r="C61" s="100">
        <f>+C59+C60</f>
        <v>5359.7907407407392</v>
      </c>
      <c r="D61" s="40"/>
      <c r="E61" s="40"/>
      <c r="F61" s="40"/>
      <c r="G61" s="40"/>
    </row>
    <row r="65" spans="1:11" ht="15.75" thickBot="1" x14ac:dyDescent="0.3">
      <c r="A65" s="148" t="s">
        <v>335</v>
      </c>
      <c r="B65" s="148"/>
      <c r="C65" s="148"/>
      <c r="D65" s="148"/>
      <c r="E65" s="148"/>
      <c r="F65" s="148"/>
      <c r="G65" s="148"/>
    </row>
    <row r="66" spans="1:11" x14ac:dyDescent="0.25">
      <c r="A66" s="149" t="s">
        <v>217</v>
      </c>
      <c r="B66" s="150" t="s">
        <v>246</v>
      </c>
      <c r="C66" s="150" t="s">
        <v>247</v>
      </c>
      <c r="D66" s="151" t="s">
        <v>248</v>
      </c>
      <c r="E66" s="150" t="s">
        <v>249</v>
      </c>
      <c r="F66" s="152" t="s">
        <v>250</v>
      </c>
      <c r="G66" s="150" t="s">
        <v>251</v>
      </c>
    </row>
    <row r="67" spans="1:11" ht="15.75" thickBot="1" x14ac:dyDescent="0.3">
      <c r="A67" s="130"/>
      <c r="B67" s="132"/>
      <c r="C67" s="132"/>
      <c r="D67" s="135"/>
      <c r="E67" s="131"/>
      <c r="F67" s="137"/>
      <c r="G67" s="131"/>
    </row>
    <row r="68" spans="1:11" ht="16.5" thickBot="1" x14ac:dyDescent="0.3">
      <c r="A68" s="42" t="s">
        <v>277</v>
      </c>
      <c r="B68" s="71"/>
      <c r="C68" s="44" t="s">
        <v>253</v>
      </c>
      <c r="D68" s="105" t="s">
        <v>254</v>
      </c>
      <c r="E68" s="51" t="s">
        <v>255</v>
      </c>
      <c r="F68" s="111" t="s">
        <v>336</v>
      </c>
      <c r="G68" s="53" t="s">
        <v>337</v>
      </c>
    </row>
    <row r="69" spans="1:11" ht="16.5" thickBot="1" x14ac:dyDescent="0.3">
      <c r="A69" s="49" t="s">
        <v>259</v>
      </c>
      <c r="C69" s="44" t="s">
        <v>253</v>
      </c>
      <c r="D69" s="40"/>
      <c r="E69" s="51" t="s">
        <v>260</v>
      </c>
      <c r="F69" s="111" t="s">
        <v>338</v>
      </c>
      <c r="G69" s="53" t="s">
        <v>289</v>
      </c>
      <c r="K69" s="75"/>
    </row>
    <row r="70" spans="1:11" ht="16.5" thickBot="1" x14ac:dyDescent="0.3">
      <c r="A70" s="40"/>
      <c r="C70" s="44" t="s">
        <v>253</v>
      </c>
      <c r="D70" s="40"/>
      <c r="E70" s="51" t="s">
        <v>266</v>
      </c>
      <c r="F70" s="111" t="s">
        <v>339</v>
      </c>
      <c r="G70" s="53" t="s">
        <v>330</v>
      </c>
      <c r="K70" s="75"/>
    </row>
    <row r="71" spans="1:11" ht="16.5" thickBot="1" x14ac:dyDescent="0.3">
      <c r="A71" s="40"/>
      <c r="C71" s="44" t="s">
        <v>253</v>
      </c>
      <c r="D71" s="40"/>
      <c r="E71" s="51" t="s">
        <v>270</v>
      </c>
      <c r="F71" s="111" t="s">
        <v>340</v>
      </c>
      <c r="G71" s="53" t="s">
        <v>296</v>
      </c>
      <c r="K71" s="93"/>
    </row>
    <row r="72" spans="1:11" ht="16.5" thickBot="1" x14ac:dyDescent="0.3">
      <c r="A72" s="40"/>
      <c r="B72" s="71"/>
      <c r="C72" s="44" t="s">
        <v>253</v>
      </c>
      <c r="D72" s="40"/>
      <c r="E72" s="61" t="s">
        <v>274</v>
      </c>
      <c r="F72" s="111" t="s">
        <v>341</v>
      </c>
      <c r="G72" s="53" t="s">
        <v>301</v>
      </c>
      <c r="K72" s="93"/>
    </row>
    <row r="73" spans="1:11" ht="19.5" thickBot="1" x14ac:dyDescent="0.35">
      <c r="A73" s="40"/>
      <c r="C73" s="44" t="s">
        <v>253</v>
      </c>
      <c r="D73" s="66" t="s">
        <v>278</v>
      </c>
      <c r="E73" s="46" t="s">
        <v>279</v>
      </c>
      <c r="F73" s="106" t="s">
        <v>342</v>
      </c>
      <c r="G73" s="53" t="s">
        <v>304</v>
      </c>
      <c r="J73" s="99"/>
      <c r="K73" s="107"/>
    </row>
    <row r="74" spans="1:11" ht="16.5" thickBot="1" x14ac:dyDescent="0.3">
      <c r="A74" s="40"/>
      <c r="B74" s="71" t="s">
        <v>306</v>
      </c>
      <c r="C74" s="112">
        <v>19766.669999999998</v>
      </c>
      <c r="D74" s="40"/>
      <c r="E74" s="51" t="s">
        <v>283</v>
      </c>
      <c r="F74" s="106" t="s">
        <v>403</v>
      </c>
      <c r="G74" s="53" t="s">
        <v>402</v>
      </c>
    </row>
    <row r="75" spans="1:11" ht="16.5" thickBot="1" x14ac:dyDescent="0.3">
      <c r="A75" s="40"/>
      <c r="B75" s="40"/>
      <c r="C75" s="113">
        <v>19766.669999999998</v>
      </c>
      <c r="D75" s="40"/>
      <c r="E75" s="51" t="s">
        <v>287</v>
      </c>
      <c r="F75" s="106"/>
      <c r="G75" s="53"/>
    </row>
    <row r="76" spans="1:11" ht="16.5" thickBot="1" x14ac:dyDescent="0.3">
      <c r="A76" s="40"/>
      <c r="B76" s="40"/>
      <c r="C76" s="113">
        <v>19766.669999999998</v>
      </c>
      <c r="D76" s="40"/>
      <c r="E76" s="51" t="s">
        <v>291</v>
      </c>
      <c r="F76" s="106"/>
      <c r="G76" s="53"/>
    </row>
    <row r="77" spans="1:11" ht="16.5" thickBot="1" x14ac:dyDescent="0.3">
      <c r="A77" s="40"/>
      <c r="B77" s="40"/>
      <c r="C77" s="113">
        <v>19766.669999999998</v>
      </c>
      <c r="D77" s="45" t="s">
        <v>298</v>
      </c>
      <c r="E77" s="51" t="s">
        <v>294</v>
      </c>
      <c r="F77" s="108"/>
      <c r="G77" s="53"/>
    </row>
    <row r="78" spans="1:11" ht="16.5" thickBot="1" x14ac:dyDescent="0.3">
      <c r="A78" s="40"/>
      <c r="B78" s="40"/>
      <c r="C78" s="113">
        <v>19766.669999999998</v>
      </c>
      <c r="D78" s="40"/>
      <c r="E78" s="61" t="s">
        <v>299</v>
      </c>
      <c r="F78" s="108"/>
      <c r="G78" s="53"/>
    </row>
    <row r="79" spans="1:11" ht="16.5" thickBot="1" x14ac:dyDescent="0.3">
      <c r="A79" s="40"/>
      <c r="B79" s="40"/>
      <c r="C79" s="113">
        <v>19766.669999999998</v>
      </c>
      <c r="D79" s="40"/>
      <c r="E79" s="109" t="s">
        <v>302</v>
      </c>
      <c r="F79" s="108"/>
      <c r="G79" s="53"/>
    </row>
    <row r="80" spans="1:11" ht="16.5" thickBot="1" x14ac:dyDescent="0.3">
      <c r="A80" s="40"/>
      <c r="B80" s="40"/>
      <c r="C80" s="113">
        <v>19766.669999999998</v>
      </c>
      <c r="D80" s="40"/>
      <c r="E80" s="51" t="s">
        <v>307</v>
      </c>
      <c r="F80" s="108"/>
      <c r="G80" s="53"/>
    </row>
    <row r="81" spans="1:7" ht="16.5" thickBot="1" x14ac:dyDescent="0.3">
      <c r="A81" s="40"/>
      <c r="B81" s="40"/>
      <c r="C81" s="113">
        <v>19766.669999999998</v>
      </c>
      <c r="D81" s="40"/>
      <c r="E81" s="51" t="s">
        <v>309</v>
      </c>
      <c r="F81" s="108"/>
      <c r="G81" s="53"/>
    </row>
    <row r="82" spans="1:7" ht="16.5" thickBot="1" x14ac:dyDescent="0.3">
      <c r="A82" s="40"/>
      <c r="B82" s="40"/>
      <c r="C82" s="114"/>
      <c r="D82" s="40"/>
      <c r="E82" s="61" t="s">
        <v>310</v>
      </c>
      <c r="F82" s="108"/>
      <c r="G82" s="110"/>
    </row>
    <row r="83" spans="1:7" ht="15.75" x14ac:dyDescent="0.25">
      <c r="A83" s="40"/>
      <c r="B83" s="40"/>
      <c r="C83" s="88">
        <f>SUM(C68:C82)</f>
        <v>158133.35999999999</v>
      </c>
      <c r="D83" s="40"/>
      <c r="E83" s="40"/>
      <c r="F83" s="40"/>
      <c r="G83" s="40"/>
    </row>
    <row r="84" spans="1:7" x14ac:dyDescent="0.25">
      <c r="C84" s="75"/>
    </row>
    <row r="85" spans="1:7" x14ac:dyDescent="0.25">
      <c r="C85" s="75"/>
    </row>
    <row r="86" spans="1:7" ht="15.75" x14ac:dyDescent="0.25">
      <c r="B86" s="91" t="s">
        <v>343</v>
      </c>
      <c r="C86" s="92">
        <f>'DATOS ALUMNOS'!G71</f>
        <v>29596</v>
      </c>
      <c r="D86" s="40"/>
      <c r="E86" s="40"/>
      <c r="F86" s="40"/>
      <c r="G86" s="40"/>
    </row>
    <row r="87" spans="1:7" x14ac:dyDescent="0.25">
      <c r="B87" s="41" t="s">
        <v>316</v>
      </c>
      <c r="C87" s="65">
        <f>+C86-C74</f>
        <v>9829.3300000000017</v>
      </c>
      <c r="D87" s="40"/>
      <c r="E87" s="40"/>
      <c r="F87" s="40"/>
      <c r="G87" s="40"/>
    </row>
    <row r="88" spans="1:7" x14ac:dyDescent="0.25">
      <c r="B88" s="41" t="s">
        <v>317</v>
      </c>
      <c r="C88" s="93">
        <f>+C87/1.08</f>
        <v>9101.2314814814818</v>
      </c>
      <c r="D88" s="40"/>
      <c r="E88" s="40"/>
      <c r="F88" s="40"/>
      <c r="G88" s="40"/>
    </row>
    <row r="89" spans="1:7" ht="15.75" thickBot="1" x14ac:dyDescent="0.3">
      <c r="B89" s="41" t="s">
        <v>318</v>
      </c>
      <c r="C89" s="93">
        <f>+C88*0.16</f>
        <v>1456.197037037037</v>
      </c>
      <c r="D89" s="40"/>
      <c r="E89" s="40"/>
      <c r="F89" s="40"/>
      <c r="G89" s="40"/>
    </row>
    <row r="90" spans="1:7" ht="19.5" thickBot="1" x14ac:dyDescent="0.35">
      <c r="A90" s="99"/>
      <c r="B90" s="99" t="s">
        <v>319</v>
      </c>
      <c r="C90" s="100">
        <f>+C88+C89</f>
        <v>10557.428518518518</v>
      </c>
      <c r="D90" s="40"/>
      <c r="E90" s="40"/>
      <c r="F90" s="40"/>
      <c r="G90" s="40"/>
    </row>
    <row r="94" spans="1:7" ht="15.75" thickBot="1" x14ac:dyDescent="0.3">
      <c r="A94" s="148" t="s">
        <v>344</v>
      </c>
      <c r="B94" s="148"/>
      <c r="C94" s="148"/>
      <c r="D94" s="148"/>
      <c r="E94" s="148"/>
      <c r="F94" s="148"/>
      <c r="G94" s="148"/>
    </row>
    <row r="95" spans="1:7" x14ac:dyDescent="0.25">
      <c r="A95" s="149" t="s">
        <v>217</v>
      </c>
      <c r="B95" s="150" t="s">
        <v>246</v>
      </c>
      <c r="C95" s="150" t="s">
        <v>247</v>
      </c>
      <c r="D95" s="151" t="s">
        <v>248</v>
      </c>
      <c r="E95" s="150" t="s">
        <v>249</v>
      </c>
      <c r="F95" s="152" t="s">
        <v>250</v>
      </c>
      <c r="G95" s="150" t="s">
        <v>251</v>
      </c>
    </row>
    <row r="96" spans="1:7" ht="15.75" thickBot="1" x14ac:dyDescent="0.3">
      <c r="A96" s="130"/>
      <c r="B96" s="132"/>
      <c r="C96" s="132"/>
      <c r="D96" s="135"/>
      <c r="E96" s="131"/>
      <c r="F96" s="137"/>
      <c r="G96" s="131"/>
    </row>
    <row r="97" spans="1:7" ht="16.5" thickBot="1" x14ac:dyDescent="0.3">
      <c r="A97" s="42" t="s">
        <v>282</v>
      </c>
      <c r="B97" s="71"/>
      <c r="C97" s="44" t="s">
        <v>253</v>
      </c>
      <c r="D97" s="105" t="s">
        <v>254</v>
      </c>
      <c r="E97" s="51" t="s">
        <v>255</v>
      </c>
      <c r="F97" s="111" t="s">
        <v>345</v>
      </c>
      <c r="G97" s="53" t="s">
        <v>337</v>
      </c>
    </row>
    <row r="98" spans="1:7" ht="16.5" thickBot="1" x14ac:dyDescent="0.3">
      <c r="A98" s="49" t="s">
        <v>259</v>
      </c>
      <c r="C98" s="44" t="s">
        <v>253</v>
      </c>
      <c r="D98" s="40"/>
      <c r="E98" s="51" t="s">
        <v>260</v>
      </c>
      <c r="F98" s="111" t="s">
        <v>346</v>
      </c>
      <c r="G98" s="53" t="s">
        <v>289</v>
      </c>
    </row>
    <row r="99" spans="1:7" ht="16.5" thickBot="1" x14ac:dyDescent="0.3">
      <c r="A99" s="40"/>
      <c r="C99" s="44" t="s">
        <v>253</v>
      </c>
      <c r="D99" s="40"/>
      <c r="E99" s="51" t="s">
        <v>266</v>
      </c>
      <c r="F99" s="111" t="s">
        <v>347</v>
      </c>
      <c r="G99" s="53" t="s">
        <v>330</v>
      </c>
    </row>
    <row r="100" spans="1:7" ht="16.5" thickBot="1" x14ac:dyDescent="0.3">
      <c r="A100" s="40"/>
      <c r="C100" s="44" t="s">
        <v>253</v>
      </c>
      <c r="D100" s="40"/>
      <c r="E100" s="51" t="s">
        <v>270</v>
      </c>
      <c r="F100" s="111" t="s">
        <v>348</v>
      </c>
      <c r="G100" s="53" t="s">
        <v>296</v>
      </c>
    </row>
    <row r="101" spans="1:7" ht="16.5" thickBot="1" x14ac:dyDescent="0.3">
      <c r="A101" s="40"/>
      <c r="B101" s="71"/>
      <c r="C101" s="44" t="s">
        <v>253</v>
      </c>
      <c r="D101" s="40"/>
      <c r="E101" s="61" t="s">
        <v>274</v>
      </c>
      <c r="F101" s="111" t="s">
        <v>349</v>
      </c>
      <c r="G101" s="53" t="s">
        <v>301</v>
      </c>
    </row>
    <row r="102" spans="1:7" ht="16.5" thickBot="1" x14ac:dyDescent="0.3">
      <c r="A102" s="40"/>
      <c r="C102" s="44" t="s">
        <v>253</v>
      </c>
      <c r="D102" s="66" t="s">
        <v>278</v>
      </c>
      <c r="E102" s="46" t="s">
        <v>279</v>
      </c>
      <c r="F102" s="106" t="s">
        <v>350</v>
      </c>
      <c r="G102" s="53" t="s">
        <v>304</v>
      </c>
    </row>
    <row r="103" spans="1:7" ht="16.5" thickBot="1" x14ac:dyDescent="0.3">
      <c r="A103" s="40"/>
      <c r="B103" s="71" t="s">
        <v>306</v>
      </c>
      <c r="C103" s="112">
        <v>16472.22</v>
      </c>
      <c r="D103" s="40"/>
      <c r="E103" s="51" t="s">
        <v>283</v>
      </c>
      <c r="F103" s="106" t="s">
        <v>404</v>
      </c>
      <c r="G103" s="53" t="s">
        <v>402</v>
      </c>
    </row>
    <row r="104" spans="1:7" ht="16.5" thickBot="1" x14ac:dyDescent="0.3">
      <c r="A104" s="40"/>
      <c r="B104" s="40"/>
      <c r="C104" s="113">
        <v>16472.22</v>
      </c>
      <c r="D104" s="40"/>
      <c r="E104" s="51" t="s">
        <v>287</v>
      </c>
      <c r="F104" s="106"/>
      <c r="G104" s="53"/>
    </row>
    <row r="105" spans="1:7" ht="16.5" thickBot="1" x14ac:dyDescent="0.3">
      <c r="A105" s="40"/>
      <c r="B105" s="40"/>
      <c r="C105" s="113">
        <v>16472.22</v>
      </c>
      <c r="D105" s="40"/>
      <c r="E105" s="51" t="s">
        <v>291</v>
      </c>
      <c r="F105" s="106"/>
      <c r="G105" s="53"/>
    </row>
    <row r="106" spans="1:7" ht="16.5" thickBot="1" x14ac:dyDescent="0.3">
      <c r="A106" s="40"/>
      <c r="B106" s="40"/>
      <c r="C106" s="113">
        <v>16472.22</v>
      </c>
      <c r="D106" s="45" t="s">
        <v>298</v>
      </c>
      <c r="E106" s="51" t="s">
        <v>294</v>
      </c>
      <c r="F106" s="108"/>
      <c r="G106" s="53"/>
    </row>
    <row r="107" spans="1:7" ht="16.5" thickBot="1" x14ac:dyDescent="0.3">
      <c r="A107" s="40"/>
      <c r="B107" s="40"/>
      <c r="C107" s="113">
        <v>16472.22</v>
      </c>
      <c r="D107" s="40"/>
      <c r="E107" s="61" t="s">
        <v>299</v>
      </c>
      <c r="F107" s="108"/>
      <c r="G107" s="53"/>
    </row>
    <row r="108" spans="1:7" ht="16.5" thickBot="1" x14ac:dyDescent="0.3">
      <c r="A108" s="40"/>
      <c r="B108" s="40"/>
      <c r="C108" s="113">
        <v>16472.22</v>
      </c>
      <c r="D108" s="40"/>
      <c r="E108" s="109" t="s">
        <v>302</v>
      </c>
      <c r="F108" s="108"/>
      <c r="G108" s="53"/>
    </row>
    <row r="109" spans="1:7" ht="16.5" thickBot="1" x14ac:dyDescent="0.3">
      <c r="A109" s="40"/>
      <c r="B109" s="40"/>
      <c r="C109" s="113">
        <v>16472.22</v>
      </c>
      <c r="D109" s="40"/>
      <c r="E109" s="51" t="s">
        <v>307</v>
      </c>
      <c r="F109" s="108"/>
      <c r="G109" s="53"/>
    </row>
    <row r="110" spans="1:7" ht="16.5" thickBot="1" x14ac:dyDescent="0.3">
      <c r="A110" s="40"/>
      <c r="B110" s="40"/>
      <c r="C110" s="113">
        <v>16472.22</v>
      </c>
      <c r="D110" s="40"/>
      <c r="E110" s="51" t="s">
        <v>309</v>
      </c>
      <c r="F110" s="108"/>
      <c r="G110" s="53"/>
    </row>
    <row r="111" spans="1:7" ht="16.5" thickBot="1" x14ac:dyDescent="0.3">
      <c r="A111" s="40"/>
      <c r="B111" s="40"/>
      <c r="C111" s="114"/>
      <c r="D111" s="40"/>
      <c r="E111" s="61" t="s">
        <v>310</v>
      </c>
      <c r="F111" s="108"/>
      <c r="G111" s="110"/>
    </row>
    <row r="112" spans="1:7" ht="15.75" x14ac:dyDescent="0.25">
      <c r="A112" s="40"/>
      <c r="B112" s="40"/>
      <c r="C112" s="88">
        <f>SUM(C97:C111)</f>
        <v>131777.76</v>
      </c>
      <c r="D112" s="40"/>
      <c r="E112" s="40"/>
      <c r="F112" s="40"/>
      <c r="G112" s="40"/>
    </row>
    <row r="113" spans="1:7" ht="15.75" x14ac:dyDescent="0.25">
      <c r="A113" s="40"/>
      <c r="B113" s="40"/>
      <c r="C113" s="88"/>
      <c r="D113" s="40"/>
      <c r="E113" s="40"/>
      <c r="F113" s="40"/>
      <c r="G113" s="40"/>
    </row>
    <row r="114" spans="1:7" x14ac:dyDescent="0.25">
      <c r="C114" s="75"/>
    </row>
    <row r="115" spans="1:7" ht="15.75" x14ac:dyDescent="0.25">
      <c r="B115" s="91" t="s">
        <v>343</v>
      </c>
      <c r="C115" s="92">
        <f>'DATOS ALUMNOS'!G98</f>
        <v>16014</v>
      </c>
      <c r="D115" s="40"/>
      <c r="E115" s="40"/>
      <c r="F115" s="40"/>
      <c r="G115" s="40"/>
    </row>
    <row r="116" spans="1:7" x14ac:dyDescent="0.25">
      <c r="B116" s="41" t="s">
        <v>316</v>
      </c>
      <c r="C116" s="65">
        <f>+C115-C103</f>
        <v>-458.22000000000116</v>
      </c>
      <c r="D116" s="40"/>
      <c r="E116" s="40"/>
      <c r="F116" s="40"/>
      <c r="G116" s="40"/>
    </row>
    <row r="117" spans="1:7" x14ac:dyDescent="0.25">
      <c r="B117" s="41" t="s">
        <v>317</v>
      </c>
      <c r="C117" s="93"/>
      <c r="D117" s="40"/>
      <c r="E117" s="40"/>
      <c r="F117" s="40"/>
      <c r="G117" s="40"/>
    </row>
    <row r="118" spans="1:7" ht="15.75" thickBot="1" x14ac:dyDescent="0.3">
      <c r="B118" s="41" t="s">
        <v>318</v>
      </c>
      <c r="C118" s="93">
        <f>+C117*0.16</f>
        <v>0</v>
      </c>
      <c r="D118" s="40"/>
      <c r="E118" s="40"/>
      <c r="F118" s="40"/>
      <c r="G118" s="40"/>
    </row>
    <row r="119" spans="1:7" ht="19.5" thickBot="1" x14ac:dyDescent="0.35">
      <c r="A119" s="99"/>
      <c r="B119" s="99" t="s">
        <v>319</v>
      </c>
      <c r="C119" s="100">
        <f>+C117+C118</f>
        <v>0</v>
      </c>
      <c r="D119" s="40"/>
      <c r="E119" s="40"/>
      <c r="F119" s="40"/>
      <c r="G119" s="40"/>
    </row>
    <row r="127" spans="1:7" ht="15.75" thickBot="1" x14ac:dyDescent="0.3">
      <c r="A127" s="148" t="s">
        <v>351</v>
      </c>
      <c r="B127" s="148"/>
      <c r="C127" s="148"/>
      <c r="D127" s="148"/>
      <c r="E127" s="148"/>
      <c r="F127" s="148"/>
      <c r="G127" s="148"/>
    </row>
    <row r="128" spans="1:7" x14ac:dyDescent="0.25">
      <c r="A128" s="149" t="s">
        <v>217</v>
      </c>
      <c r="B128" s="150" t="s">
        <v>246</v>
      </c>
      <c r="C128" s="150" t="s">
        <v>247</v>
      </c>
      <c r="D128" s="151" t="s">
        <v>248</v>
      </c>
      <c r="E128" s="150" t="s">
        <v>249</v>
      </c>
      <c r="F128" s="152" t="s">
        <v>250</v>
      </c>
      <c r="G128" s="150" t="s">
        <v>251</v>
      </c>
    </row>
    <row r="129" spans="1:7" ht="15.75" thickBot="1" x14ac:dyDescent="0.3">
      <c r="A129" s="130"/>
      <c r="B129" s="132"/>
      <c r="C129" s="132"/>
      <c r="D129" s="135"/>
      <c r="E129" s="131"/>
      <c r="F129" s="137"/>
      <c r="G129" s="131"/>
    </row>
    <row r="130" spans="1:7" ht="16.5" thickBot="1" x14ac:dyDescent="0.3">
      <c r="A130" s="42" t="s">
        <v>238</v>
      </c>
      <c r="C130" s="44" t="s">
        <v>253</v>
      </c>
      <c r="D130" s="105" t="s">
        <v>254</v>
      </c>
      <c r="E130" s="51" t="s">
        <v>255</v>
      </c>
      <c r="F130" s="111" t="s">
        <v>352</v>
      </c>
      <c r="G130" s="53" t="s">
        <v>304</v>
      </c>
    </row>
    <row r="131" spans="1:7" ht="16.5" thickBot="1" x14ac:dyDescent="0.3">
      <c r="A131" s="49" t="s">
        <v>259</v>
      </c>
      <c r="B131" s="71" t="s">
        <v>306</v>
      </c>
      <c r="C131" s="112">
        <v>14232</v>
      </c>
      <c r="D131" s="40"/>
      <c r="E131" s="51" t="s">
        <v>260</v>
      </c>
      <c r="F131" s="111" t="s">
        <v>405</v>
      </c>
      <c r="G131" s="53" t="s">
        <v>402</v>
      </c>
    </row>
    <row r="132" spans="1:7" ht="16.5" thickBot="1" x14ac:dyDescent="0.3">
      <c r="A132" s="40"/>
      <c r="C132" s="113">
        <v>14232</v>
      </c>
      <c r="D132" s="40"/>
      <c r="E132" s="51" t="s">
        <v>266</v>
      </c>
      <c r="F132" s="111"/>
      <c r="G132" s="53"/>
    </row>
    <row r="133" spans="1:7" ht="16.5" thickBot="1" x14ac:dyDescent="0.3">
      <c r="A133" s="40"/>
      <c r="C133" s="113">
        <v>14232</v>
      </c>
      <c r="D133" s="40"/>
      <c r="E133" s="51" t="s">
        <v>270</v>
      </c>
      <c r="F133" s="111"/>
      <c r="G133" s="53"/>
    </row>
    <row r="134" spans="1:7" ht="16.5" thickBot="1" x14ac:dyDescent="0.3">
      <c r="A134" s="40"/>
      <c r="B134" s="71"/>
      <c r="C134" s="113">
        <v>14232</v>
      </c>
      <c r="D134" s="40"/>
      <c r="E134" s="61" t="s">
        <v>274</v>
      </c>
      <c r="F134" s="111"/>
      <c r="G134" s="53"/>
    </row>
    <row r="135" spans="1:7" ht="16.5" thickBot="1" x14ac:dyDescent="0.3">
      <c r="A135" s="40"/>
      <c r="B135" s="71"/>
      <c r="C135" s="113">
        <v>14232</v>
      </c>
      <c r="D135" s="66" t="s">
        <v>278</v>
      </c>
      <c r="E135" s="46" t="s">
        <v>279</v>
      </c>
      <c r="F135" s="106"/>
      <c r="G135" s="53"/>
    </row>
    <row r="136" spans="1:7" ht="16.5" thickBot="1" x14ac:dyDescent="0.3">
      <c r="A136" s="40"/>
      <c r="B136" s="40"/>
      <c r="C136" s="113">
        <v>14232</v>
      </c>
      <c r="D136" s="40"/>
      <c r="E136" s="51" t="s">
        <v>283</v>
      </c>
      <c r="F136" s="106"/>
      <c r="G136" s="53"/>
    </row>
    <row r="137" spans="1:7" ht="16.5" thickBot="1" x14ac:dyDescent="0.3">
      <c r="A137" s="40"/>
      <c r="B137" s="40"/>
      <c r="C137" s="113">
        <v>14232</v>
      </c>
      <c r="D137" s="40"/>
      <c r="E137" s="51" t="s">
        <v>287</v>
      </c>
      <c r="F137" s="106"/>
      <c r="G137" s="53"/>
    </row>
    <row r="138" spans="1:7" ht="16.5" thickBot="1" x14ac:dyDescent="0.3">
      <c r="A138" s="40"/>
      <c r="B138" s="40"/>
      <c r="C138" s="113">
        <v>14232</v>
      </c>
      <c r="D138" s="40"/>
      <c r="E138" s="51" t="s">
        <v>291</v>
      </c>
      <c r="F138" s="106"/>
      <c r="G138" s="53"/>
    </row>
    <row r="139" spans="1:7" ht="16.5" thickBot="1" x14ac:dyDescent="0.3">
      <c r="A139" s="40"/>
      <c r="B139" s="40"/>
      <c r="C139" s="113">
        <v>14232</v>
      </c>
      <c r="D139" s="45" t="s">
        <v>298</v>
      </c>
      <c r="E139" s="51" t="s">
        <v>294</v>
      </c>
      <c r="F139" s="108"/>
      <c r="G139" s="53"/>
    </row>
    <row r="140" spans="1:7" ht="16.5" thickBot="1" x14ac:dyDescent="0.3">
      <c r="A140" s="40"/>
      <c r="B140" s="40"/>
      <c r="C140" s="113">
        <v>14232</v>
      </c>
      <c r="D140" s="40"/>
      <c r="E140" s="61" t="s">
        <v>299</v>
      </c>
      <c r="F140" s="108"/>
      <c r="G140" s="53"/>
    </row>
    <row r="141" spans="1:7" ht="16.5" thickBot="1" x14ac:dyDescent="0.3">
      <c r="A141" s="40"/>
      <c r="B141" s="40"/>
      <c r="C141" s="113">
        <v>14232</v>
      </c>
      <c r="D141" s="40"/>
      <c r="E141" s="109" t="s">
        <v>302</v>
      </c>
      <c r="F141" s="108"/>
      <c r="G141" s="53"/>
    </row>
    <row r="142" spans="1:7" ht="16.5" thickBot="1" x14ac:dyDescent="0.3">
      <c r="A142" s="40"/>
      <c r="B142" s="40"/>
      <c r="C142" s="113">
        <v>14232</v>
      </c>
      <c r="D142" s="40"/>
      <c r="E142" s="51" t="s">
        <v>307</v>
      </c>
      <c r="F142" s="108"/>
      <c r="G142" s="53"/>
    </row>
    <row r="143" spans="1:7" ht="16.5" thickBot="1" x14ac:dyDescent="0.3">
      <c r="A143" s="40"/>
      <c r="B143" s="40"/>
      <c r="C143" s="113">
        <v>14232</v>
      </c>
      <c r="D143" s="40"/>
      <c r="E143" s="51" t="s">
        <v>309</v>
      </c>
      <c r="F143" s="108"/>
      <c r="G143" s="53"/>
    </row>
    <row r="144" spans="1:7" ht="16.5" thickBot="1" x14ac:dyDescent="0.3">
      <c r="A144" s="40"/>
      <c r="B144" s="40"/>
      <c r="C144" s="113">
        <v>14232</v>
      </c>
      <c r="D144" s="40"/>
      <c r="E144" s="61" t="s">
        <v>310</v>
      </c>
      <c r="F144" s="108"/>
      <c r="G144" s="110"/>
    </row>
    <row r="145" spans="1:7" ht="15.75" x14ac:dyDescent="0.25">
      <c r="A145" s="40"/>
      <c r="B145" s="40"/>
      <c r="C145" s="88">
        <f>SUM(C130:C144)</f>
        <v>199248</v>
      </c>
      <c r="D145" s="40"/>
      <c r="E145" s="40"/>
      <c r="F145" s="40"/>
      <c r="G145" s="40"/>
    </row>
    <row r="146" spans="1:7" ht="15.75" x14ac:dyDescent="0.25">
      <c r="A146" s="40"/>
      <c r="B146" s="40"/>
      <c r="C146" s="88"/>
      <c r="D146" s="40"/>
      <c r="E146" s="40"/>
      <c r="F146" s="40"/>
      <c r="G146" s="40"/>
    </row>
    <row r="147" spans="1:7" x14ac:dyDescent="0.25">
      <c r="C147" s="75"/>
    </row>
    <row r="148" spans="1:7" ht="15.75" x14ac:dyDescent="0.25">
      <c r="B148" s="91" t="s">
        <v>343</v>
      </c>
      <c r="C148" s="92">
        <f>'DATOS ALUMNOS'!G32</f>
        <v>27802</v>
      </c>
      <c r="D148" s="40"/>
      <c r="E148" s="40"/>
      <c r="F148" s="40"/>
      <c r="G148" s="40"/>
    </row>
    <row r="149" spans="1:7" x14ac:dyDescent="0.25">
      <c r="B149" s="41" t="s">
        <v>316</v>
      </c>
      <c r="C149" s="65">
        <f>+C148-C131</f>
        <v>13570</v>
      </c>
      <c r="D149" s="40"/>
      <c r="E149" s="40"/>
      <c r="F149" s="40"/>
      <c r="G149" s="40"/>
    </row>
    <row r="150" spans="1:7" x14ac:dyDescent="0.25">
      <c r="B150" s="41" t="s">
        <v>317</v>
      </c>
      <c r="C150" s="93">
        <f>+C149/1.08</f>
        <v>12564.814814814814</v>
      </c>
      <c r="D150" s="40"/>
      <c r="E150" s="40"/>
      <c r="F150" s="40"/>
      <c r="G150" s="40"/>
    </row>
    <row r="151" spans="1:7" ht="15.75" thickBot="1" x14ac:dyDescent="0.3">
      <c r="B151" s="41" t="s">
        <v>318</v>
      </c>
      <c r="C151" s="93">
        <f>+C150*0.16</f>
        <v>2010.3703703703702</v>
      </c>
      <c r="D151" s="40"/>
      <c r="E151" s="40"/>
      <c r="F151" s="40"/>
      <c r="G151" s="40"/>
    </row>
    <row r="152" spans="1:7" ht="19.5" thickBot="1" x14ac:dyDescent="0.35">
      <c r="A152" s="99"/>
      <c r="B152" s="99" t="s">
        <v>319</v>
      </c>
      <c r="C152" s="100">
        <f>+C150+C151</f>
        <v>14575.185185185184</v>
      </c>
      <c r="D152" s="40"/>
      <c r="E152" s="40"/>
      <c r="F152" s="40"/>
      <c r="G152" s="40"/>
    </row>
    <row r="160" spans="1:7" ht="15.75" thickBot="1" x14ac:dyDescent="0.3">
      <c r="A160" s="148" t="s">
        <v>353</v>
      </c>
      <c r="B160" s="148"/>
      <c r="C160" s="148"/>
      <c r="D160" s="148"/>
      <c r="E160" s="148"/>
      <c r="F160" s="148"/>
      <c r="G160" s="148"/>
    </row>
    <row r="161" spans="1:7" x14ac:dyDescent="0.25">
      <c r="A161" s="149" t="s">
        <v>217</v>
      </c>
      <c r="B161" s="150" t="s">
        <v>246</v>
      </c>
      <c r="C161" s="150" t="s">
        <v>247</v>
      </c>
      <c r="D161" s="151" t="s">
        <v>248</v>
      </c>
      <c r="E161" s="150" t="s">
        <v>249</v>
      </c>
      <c r="F161" s="152" t="s">
        <v>250</v>
      </c>
      <c r="G161" s="150" t="s">
        <v>251</v>
      </c>
    </row>
    <row r="162" spans="1:7" ht="15.75" thickBot="1" x14ac:dyDescent="0.3">
      <c r="A162" s="130"/>
      <c r="B162" s="132"/>
      <c r="C162" s="132"/>
      <c r="D162" s="135"/>
      <c r="E162" s="131"/>
      <c r="F162" s="137"/>
      <c r="G162" s="131"/>
    </row>
    <row r="163" spans="1:7" ht="16.5" thickBot="1" x14ac:dyDescent="0.3">
      <c r="A163" s="42" t="s">
        <v>290</v>
      </c>
      <c r="C163" s="44" t="s">
        <v>253</v>
      </c>
      <c r="D163" s="105" t="s">
        <v>254</v>
      </c>
      <c r="E163" s="51" t="s">
        <v>255</v>
      </c>
      <c r="F163" s="111" t="s">
        <v>354</v>
      </c>
      <c r="G163" s="53" t="s">
        <v>304</v>
      </c>
    </row>
    <row r="164" spans="1:7" ht="16.5" thickBot="1" x14ac:dyDescent="0.3">
      <c r="A164" s="49" t="s">
        <v>259</v>
      </c>
      <c r="B164" s="71" t="s">
        <v>306</v>
      </c>
      <c r="C164" s="112">
        <v>10313.040000000001</v>
      </c>
      <c r="D164" s="40"/>
      <c r="E164" s="51" t="s">
        <v>260</v>
      </c>
      <c r="F164" s="111" t="s">
        <v>409</v>
      </c>
      <c r="G164" s="53" t="s">
        <v>402</v>
      </c>
    </row>
    <row r="165" spans="1:7" ht="16.5" thickBot="1" x14ac:dyDescent="0.3">
      <c r="A165" s="40"/>
      <c r="C165" s="113">
        <v>10313.040000000001</v>
      </c>
      <c r="D165" s="40"/>
      <c r="E165" s="51" t="s">
        <v>266</v>
      </c>
      <c r="F165" s="111"/>
      <c r="G165" s="53"/>
    </row>
    <row r="166" spans="1:7" ht="16.5" thickBot="1" x14ac:dyDescent="0.3">
      <c r="A166" s="40"/>
      <c r="C166" s="113">
        <v>10313.040000000001</v>
      </c>
      <c r="D166" s="40"/>
      <c r="E166" s="51" t="s">
        <v>270</v>
      </c>
      <c r="F166" s="111"/>
      <c r="G166" s="53"/>
    </row>
    <row r="167" spans="1:7" ht="16.5" thickBot="1" x14ac:dyDescent="0.3">
      <c r="A167" s="40"/>
      <c r="B167" s="71"/>
      <c r="C167" s="113">
        <v>10313.040000000001</v>
      </c>
      <c r="D167" s="40"/>
      <c r="E167" s="61" t="s">
        <v>274</v>
      </c>
      <c r="F167" s="111"/>
      <c r="G167" s="53"/>
    </row>
    <row r="168" spans="1:7" ht="16.5" thickBot="1" x14ac:dyDescent="0.3">
      <c r="A168" s="40"/>
      <c r="B168" s="71"/>
      <c r="C168" s="113">
        <v>10313.040000000001</v>
      </c>
      <c r="D168" s="66" t="s">
        <v>278</v>
      </c>
      <c r="E168" s="46" t="s">
        <v>279</v>
      </c>
      <c r="F168" s="106"/>
      <c r="G168" s="53"/>
    </row>
    <row r="169" spans="1:7" ht="16.5" thickBot="1" x14ac:dyDescent="0.3">
      <c r="A169" s="40"/>
      <c r="B169" s="40"/>
      <c r="C169" s="113">
        <v>10313.040000000001</v>
      </c>
      <c r="D169" s="40"/>
      <c r="E169" s="51" t="s">
        <v>283</v>
      </c>
      <c r="F169" s="106"/>
      <c r="G169" s="53"/>
    </row>
    <row r="170" spans="1:7" ht="16.5" thickBot="1" x14ac:dyDescent="0.3">
      <c r="A170" s="40"/>
      <c r="B170" s="40"/>
      <c r="C170" s="113">
        <v>10313.040000000001</v>
      </c>
      <c r="D170" s="40"/>
      <c r="E170" s="51" t="s">
        <v>287</v>
      </c>
      <c r="F170" s="106"/>
      <c r="G170" s="53"/>
    </row>
    <row r="171" spans="1:7" ht="16.5" thickBot="1" x14ac:dyDescent="0.3">
      <c r="A171" s="40"/>
      <c r="B171" s="40"/>
      <c r="C171" s="113">
        <v>10313.040000000001</v>
      </c>
      <c r="D171" s="40"/>
      <c r="E171" s="51" t="s">
        <v>291</v>
      </c>
      <c r="F171" s="106"/>
      <c r="G171" s="53"/>
    </row>
    <row r="172" spans="1:7" ht="16.5" thickBot="1" x14ac:dyDescent="0.3">
      <c r="A172" s="40"/>
      <c r="B172" s="40"/>
      <c r="C172" s="113">
        <v>10313.040000000001</v>
      </c>
      <c r="D172" s="45" t="s">
        <v>298</v>
      </c>
      <c r="E172" s="51" t="s">
        <v>294</v>
      </c>
      <c r="F172" s="108"/>
      <c r="G172" s="53"/>
    </row>
    <row r="173" spans="1:7" ht="16.5" thickBot="1" x14ac:dyDescent="0.3">
      <c r="A173" s="40"/>
      <c r="B173" s="40"/>
      <c r="C173" s="113">
        <v>10313.040000000001</v>
      </c>
      <c r="D173" s="40"/>
      <c r="E173" s="61" t="s">
        <v>299</v>
      </c>
      <c r="F173" s="108"/>
      <c r="G173" s="53"/>
    </row>
    <row r="174" spans="1:7" ht="16.5" thickBot="1" x14ac:dyDescent="0.3">
      <c r="A174" s="40"/>
      <c r="B174" s="40"/>
      <c r="C174" s="113">
        <v>10313.040000000001</v>
      </c>
      <c r="D174" s="40"/>
      <c r="E174" s="109" t="s">
        <v>302</v>
      </c>
      <c r="F174" s="108"/>
      <c r="G174" s="53"/>
    </row>
    <row r="175" spans="1:7" ht="16.5" thickBot="1" x14ac:dyDescent="0.3">
      <c r="A175" s="40"/>
      <c r="B175" s="40"/>
      <c r="C175" s="113">
        <v>10313.040000000001</v>
      </c>
      <c r="D175" s="40"/>
      <c r="E175" s="51" t="s">
        <v>307</v>
      </c>
      <c r="F175" s="108"/>
      <c r="G175" s="53"/>
    </row>
    <row r="176" spans="1:7" ht="16.5" thickBot="1" x14ac:dyDescent="0.3">
      <c r="A176" s="40"/>
      <c r="B176" s="40"/>
      <c r="C176" s="113">
        <v>10313.040000000001</v>
      </c>
      <c r="D176" s="40"/>
      <c r="E176" s="51" t="s">
        <v>309</v>
      </c>
      <c r="F176" s="108"/>
      <c r="G176" s="53"/>
    </row>
    <row r="177" spans="1:7" ht="16.5" thickBot="1" x14ac:dyDescent="0.3">
      <c r="A177" s="40"/>
      <c r="B177" s="40"/>
      <c r="C177" s="113">
        <v>10313.040000000001</v>
      </c>
      <c r="D177" s="40"/>
      <c r="E177" s="61" t="s">
        <v>310</v>
      </c>
      <c r="F177" s="108"/>
      <c r="G177" s="110"/>
    </row>
    <row r="178" spans="1:7" ht="15.75" x14ac:dyDescent="0.25">
      <c r="A178" s="40"/>
      <c r="B178" s="40"/>
      <c r="C178" s="88">
        <f>SUM(C163:C177)</f>
        <v>144382.56000000006</v>
      </c>
      <c r="D178" s="40"/>
      <c r="E178" s="40"/>
      <c r="F178" s="40"/>
      <c r="G178" s="40"/>
    </row>
    <row r="179" spans="1:7" ht="15.75" x14ac:dyDescent="0.25">
      <c r="A179" s="40"/>
      <c r="B179" s="40"/>
      <c r="C179" s="88"/>
      <c r="D179" s="40"/>
      <c r="E179" s="40"/>
      <c r="F179" s="40"/>
      <c r="G179" s="40"/>
    </row>
    <row r="180" spans="1:7" x14ac:dyDescent="0.25">
      <c r="C180" s="75"/>
    </row>
    <row r="181" spans="1:7" ht="15.75" x14ac:dyDescent="0.25">
      <c r="B181" s="91" t="s">
        <v>343</v>
      </c>
      <c r="C181" s="92">
        <f>'DATOS ALUMNOS'!G54</f>
        <v>15594</v>
      </c>
      <c r="D181" s="40"/>
      <c r="E181" s="40"/>
      <c r="F181" s="40"/>
      <c r="G181" s="40"/>
    </row>
    <row r="182" spans="1:7" x14ac:dyDescent="0.25">
      <c r="B182" s="41" t="s">
        <v>316</v>
      </c>
      <c r="C182" s="65">
        <f>+C181-C164</f>
        <v>5280.9599999999991</v>
      </c>
      <c r="D182" s="40"/>
      <c r="E182" s="40"/>
      <c r="F182" s="40"/>
      <c r="G182" s="40"/>
    </row>
    <row r="183" spans="1:7" x14ac:dyDescent="0.25">
      <c r="B183" s="41" t="s">
        <v>317</v>
      </c>
      <c r="C183" s="93">
        <f>+C182/1.08</f>
        <v>4889.7777777777765</v>
      </c>
      <c r="D183" s="40"/>
      <c r="E183" s="40"/>
      <c r="F183" s="40"/>
      <c r="G183" s="40"/>
    </row>
    <row r="184" spans="1:7" ht="15.75" thickBot="1" x14ac:dyDescent="0.3">
      <c r="B184" s="41" t="s">
        <v>318</v>
      </c>
      <c r="C184" s="93">
        <f>+C183*0.16</f>
        <v>782.3644444444443</v>
      </c>
      <c r="D184" s="40"/>
      <c r="E184" s="40"/>
      <c r="F184" s="40"/>
      <c r="G184" s="40"/>
    </row>
    <row r="185" spans="1:7" ht="19.5" thickBot="1" x14ac:dyDescent="0.35">
      <c r="A185" s="99"/>
      <c r="B185" s="99" t="s">
        <v>319</v>
      </c>
      <c r="C185" s="100">
        <f>+C183+C184</f>
        <v>5672.1422222222209</v>
      </c>
      <c r="D185" s="40"/>
      <c r="E185" s="40"/>
      <c r="F185" s="40"/>
      <c r="G185" s="40"/>
    </row>
    <row r="191" spans="1:7" ht="15.75" thickBot="1" x14ac:dyDescent="0.3">
      <c r="A191" s="148" t="s">
        <v>355</v>
      </c>
      <c r="B191" s="148"/>
      <c r="C191" s="148"/>
      <c r="D191" s="148"/>
      <c r="E191" s="148"/>
      <c r="F191" s="148"/>
      <c r="G191" s="148"/>
    </row>
    <row r="192" spans="1:7" x14ac:dyDescent="0.25">
      <c r="A192" s="149" t="s">
        <v>217</v>
      </c>
      <c r="B192" s="150" t="s">
        <v>246</v>
      </c>
      <c r="C192" s="150" t="s">
        <v>247</v>
      </c>
      <c r="D192" s="151" t="s">
        <v>248</v>
      </c>
      <c r="E192" s="150" t="s">
        <v>249</v>
      </c>
      <c r="F192" s="152" t="s">
        <v>250</v>
      </c>
      <c r="G192" s="150" t="s">
        <v>251</v>
      </c>
    </row>
    <row r="193" spans="1:7" ht="15.75" thickBot="1" x14ac:dyDescent="0.3">
      <c r="A193" s="130"/>
      <c r="B193" s="132"/>
      <c r="C193" s="132"/>
      <c r="D193" s="135"/>
      <c r="E193" s="131"/>
      <c r="F193" s="137"/>
      <c r="G193" s="131"/>
    </row>
    <row r="194" spans="1:7" ht="16.5" thickBot="1" x14ac:dyDescent="0.3">
      <c r="A194" s="42" t="s">
        <v>243</v>
      </c>
      <c r="C194" s="44" t="s">
        <v>253</v>
      </c>
      <c r="D194" s="105" t="s">
        <v>254</v>
      </c>
      <c r="E194" s="51" t="s">
        <v>255</v>
      </c>
      <c r="F194" s="111" t="s">
        <v>356</v>
      </c>
      <c r="G194" s="53" t="s">
        <v>304</v>
      </c>
    </row>
    <row r="195" spans="1:7" ht="16.5" thickBot="1" x14ac:dyDescent="0.3">
      <c r="A195" s="49" t="s">
        <v>259</v>
      </c>
      <c r="B195" s="71" t="s">
        <v>306</v>
      </c>
      <c r="C195" s="112">
        <v>5930</v>
      </c>
      <c r="D195" s="40"/>
      <c r="E195" s="51" t="s">
        <v>260</v>
      </c>
      <c r="F195" s="111" t="s">
        <v>339</v>
      </c>
      <c r="G195" s="53" t="s">
        <v>402</v>
      </c>
    </row>
    <row r="196" spans="1:7" ht="16.5" thickBot="1" x14ac:dyDescent="0.3">
      <c r="A196" s="40"/>
      <c r="C196" s="113">
        <v>5930</v>
      </c>
      <c r="D196" s="40"/>
      <c r="E196" s="51" t="s">
        <v>266</v>
      </c>
      <c r="F196" s="111"/>
      <c r="G196" s="53"/>
    </row>
    <row r="197" spans="1:7" ht="16.5" thickBot="1" x14ac:dyDescent="0.3">
      <c r="A197" s="40"/>
      <c r="C197" s="113">
        <v>5930</v>
      </c>
      <c r="D197" s="40"/>
      <c r="E197" s="51" t="s">
        <v>270</v>
      </c>
      <c r="F197" s="111"/>
      <c r="G197" s="53"/>
    </row>
    <row r="198" spans="1:7" ht="16.5" thickBot="1" x14ac:dyDescent="0.3">
      <c r="A198" s="40"/>
      <c r="B198" s="71"/>
      <c r="C198" s="113">
        <v>5930</v>
      </c>
      <c r="D198" s="40"/>
      <c r="E198" s="61" t="s">
        <v>274</v>
      </c>
      <c r="F198" s="111"/>
      <c r="G198" s="53"/>
    </row>
    <row r="199" spans="1:7" ht="16.5" thickBot="1" x14ac:dyDescent="0.3">
      <c r="A199" s="40"/>
      <c r="B199" s="71"/>
      <c r="C199" s="113">
        <v>5930</v>
      </c>
      <c r="D199" s="66" t="s">
        <v>278</v>
      </c>
      <c r="E199" s="46" t="s">
        <v>279</v>
      </c>
      <c r="F199" s="106"/>
      <c r="G199" s="53"/>
    </row>
    <row r="200" spans="1:7" ht="16.5" thickBot="1" x14ac:dyDescent="0.3">
      <c r="A200" s="40"/>
      <c r="B200" s="40"/>
      <c r="C200" s="113">
        <v>5930</v>
      </c>
      <c r="D200" s="40"/>
      <c r="E200" s="51" t="s">
        <v>283</v>
      </c>
      <c r="F200" s="106"/>
      <c r="G200" s="53"/>
    </row>
    <row r="201" spans="1:7" ht="16.5" thickBot="1" x14ac:dyDescent="0.3">
      <c r="A201" s="40"/>
      <c r="B201" s="40"/>
      <c r="C201" s="113">
        <v>5930</v>
      </c>
      <c r="D201" s="40"/>
      <c r="E201" s="51" t="s">
        <v>287</v>
      </c>
      <c r="F201" s="106"/>
      <c r="G201" s="53"/>
    </row>
    <row r="202" spans="1:7" ht="16.5" thickBot="1" x14ac:dyDescent="0.3">
      <c r="A202" s="40"/>
      <c r="B202" s="40"/>
      <c r="C202" s="113">
        <v>5930</v>
      </c>
      <c r="D202" s="40"/>
      <c r="E202" s="51" t="s">
        <v>291</v>
      </c>
      <c r="F202" s="106"/>
      <c r="G202" s="53"/>
    </row>
    <row r="203" spans="1:7" ht="16.5" thickBot="1" x14ac:dyDescent="0.3">
      <c r="A203" s="40"/>
      <c r="B203" s="40"/>
      <c r="C203" s="113">
        <v>5930</v>
      </c>
      <c r="D203" s="45" t="s">
        <v>298</v>
      </c>
      <c r="E203" s="51" t="s">
        <v>294</v>
      </c>
      <c r="F203" s="108"/>
      <c r="G203" s="53"/>
    </row>
    <row r="204" spans="1:7" ht="16.5" thickBot="1" x14ac:dyDescent="0.3">
      <c r="A204" s="40"/>
      <c r="B204" s="40"/>
      <c r="C204" s="113">
        <v>5930</v>
      </c>
      <c r="D204" s="40"/>
      <c r="E204" s="61" t="s">
        <v>299</v>
      </c>
      <c r="F204" s="108"/>
      <c r="G204" s="53"/>
    </row>
    <row r="205" spans="1:7" ht="16.5" thickBot="1" x14ac:dyDescent="0.3">
      <c r="A205" s="40"/>
      <c r="B205" s="40"/>
      <c r="C205" s="113">
        <v>5930</v>
      </c>
      <c r="D205" s="40"/>
      <c r="E205" s="109" t="s">
        <v>302</v>
      </c>
      <c r="F205" s="108"/>
      <c r="G205" s="53"/>
    </row>
    <row r="206" spans="1:7" ht="16.5" thickBot="1" x14ac:dyDescent="0.3">
      <c r="A206" s="40"/>
      <c r="B206" s="40"/>
      <c r="C206" s="113">
        <v>5930</v>
      </c>
      <c r="D206" s="40"/>
      <c r="E206" s="51" t="s">
        <v>307</v>
      </c>
      <c r="F206" s="108"/>
      <c r="G206" s="53"/>
    </row>
    <row r="207" spans="1:7" ht="16.5" thickBot="1" x14ac:dyDescent="0.3">
      <c r="A207" s="40"/>
      <c r="B207" s="40"/>
      <c r="C207" s="113">
        <v>5930</v>
      </c>
      <c r="D207" s="40"/>
      <c r="E207" s="51" t="s">
        <v>309</v>
      </c>
      <c r="F207" s="108"/>
      <c r="G207" s="53"/>
    </row>
    <row r="208" spans="1:7" ht="16.5" thickBot="1" x14ac:dyDescent="0.3">
      <c r="A208" s="40"/>
      <c r="B208" s="40"/>
      <c r="C208" s="113">
        <v>5930</v>
      </c>
      <c r="D208" s="40"/>
      <c r="E208" s="61" t="s">
        <v>310</v>
      </c>
      <c r="F208" s="108"/>
      <c r="G208" s="110"/>
    </row>
    <row r="209" spans="1:7" ht="15.75" x14ac:dyDescent="0.25">
      <c r="A209" s="40"/>
      <c r="B209" s="40"/>
      <c r="C209" s="88">
        <f>SUM(C194:C208)</f>
        <v>83020</v>
      </c>
      <c r="D209" s="40"/>
      <c r="E209" s="40"/>
      <c r="F209" s="40"/>
      <c r="G209" s="40"/>
    </row>
    <row r="210" spans="1:7" ht="15.75" x14ac:dyDescent="0.25">
      <c r="A210" s="40"/>
      <c r="B210" s="40"/>
      <c r="C210" s="88"/>
      <c r="D210" s="40"/>
      <c r="E210" s="40"/>
      <c r="F210" s="40"/>
      <c r="G210" s="40"/>
    </row>
    <row r="211" spans="1:7" x14ac:dyDescent="0.25">
      <c r="C211" s="75"/>
    </row>
    <row r="212" spans="1:7" ht="15.75" x14ac:dyDescent="0.25">
      <c r="B212" s="91" t="s">
        <v>343</v>
      </c>
      <c r="C212" s="92">
        <f>'DATOS ALUMNOS'!G86</f>
        <v>0</v>
      </c>
      <c r="D212" s="40"/>
      <c r="E212" s="40"/>
      <c r="F212" s="40"/>
      <c r="G212" s="40"/>
    </row>
    <row r="213" spans="1:7" x14ac:dyDescent="0.25">
      <c r="B213" s="41" t="s">
        <v>316</v>
      </c>
      <c r="C213" s="65">
        <f>+C212-C195</f>
        <v>-5930</v>
      </c>
      <c r="D213" s="40"/>
      <c r="E213" s="40"/>
      <c r="F213" s="40"/>
      <c r="G213" s="40"/>
    </row>
    <row r="214" spans="1:7" x14ac:dyDescent="0.25">
      <c r="B214" s="41" t="s">
        <v>317</v>
      </c>
      <c r="C214" s="93"/>
      <c r="D214" s="40"/>
      <c r="E214" s="40"/>
      <c r="F214" s="40"/>
      <c r="G214" s="40"/>
    </row>
    <row r="215" spans="1:7" ht="15.75" thickBot="1" x14ac:dyDescent="0.3">
      <c r="B215" s="41" t="s">
        <v>318</v>
      </c>
      <c r="C215" s="93">
        <f>+C214*0.16</f>
        <v>0</v>
      </c>
      <c r="D215" s="40"/>
      <c r="E215" s="40"/>
      <c r="F215" s="40"/>
      <c r="G215" s="40"/>
    </row>
    <row r="216" spans="1:7" ht="19.5" thickBot="1" x14ac:dyDescent="0.35">
      <c r="A216" s="99"/>
      <c r="B216" s="99" t="s">
        <v>319</v>
      </c>
      <c r="C216" s="100">
        <f>+C214+C215</f>
        <v>0</v>
      </c>
      <c r="D216" s="40"/>
      <c r="E216" s="40"/>
      <c r="F216" s="40"/>
      <c r="G216" s="40"/>
    </row>
    <row r="224" spans="1:7" ht="15.75" thickBot="1" x14ac:dyDescent="0.3">
      <c r="A224" s="148" t="s">
        <v>357</v>
      </c>
      <c r="B224" s="148"/>
      <c r="C224" s="148"/>
      <c r="D224" s="148"/>
      <c r="E224" s="148"/>
      <c r="F224" s="148"/>
      <c r="G224" s="148"/>
    </row>
    <row r="225" spans="1:7" x14ac:dyDescent="0.25">
      <c r="A225" s="149" t="s">
        <v>217</v>
      </c>
      <c r="B225" s="150" t="s">
        <v>246</v>
      </c>
      <c r="C225" s="150" t="s">
        <v>247</v>
      </c>
      <c r="D225" s="151" t="s">
        <v>248</v>
      </c>
      <c r="E225" s="150" t="s">
        <v>249</v>
      </c>
      <c r="F225" s="152" t="s">
        <v>250</v>
      </c>
      <c r="G225" s="150" t="s">
        <v>251</v>
      </c>
    </row>
    <row r="226" spans="1:7" ht="15.75" thickBot="1" x14ac:dyDescent="0.3">
      <c r="A226" s="130"/>
      <c r="B226" s="132"/>
      <c r="C226" s="132"/>
      <c r="D226" s="135"/>
      <c r="E226" s="131"/>
      <c r="F226" s="137"/>
      <c r="G226" s="131"/>
    </row>
    <row r="227" spans="1:7" ht="16.5" thickBot="1" x14ac:dyDescent="0.3">
      <c r="A227" s="42" t="s">
        <v>297</v>
      </c>
      <c r="C227" s="44" t="s">
        <v>253</v>
      </c>
      <c r="D227" s="105" t="s">
        <v>254</v>
      </c>
      <c r="E227" s="51" t="s">
        <v>255</v>
      </c>
      <c r="F227" s="111" t="s">
        <v>358</v>
      </c>
      <c r="G227" s="53" t="s">
        <v>304</v>
      </c>
    </row>
    <row r="228" spans="1:7" ht="16.5" thickBot="1" x14ac:dyDescent="0.3">
      <c r="A228" s="49" t="s">
        <v>259</v>
      </c>
      <c r="B228" s="71" t="s">
        <v>306</v>
      </c>
      <c r="C228" s="112">
        <v>1853.13</v>
      </c>
      <c r="D228" s="40"/>
      <c r="E228" s="51" t="s">
        <v>260</v>
      </c>
      <c r="F228" s="111"/>
      <c r="G228" s="53" t="s">
        <v>402</v>
      </c>
    </row>
    <row r="229" spans="1:7" ht="16.5" thickBot="1" x14ac:dyDescent="0.3">
      <c r="A229" s="40"/>
      <c r="C229" s="113">
        <v>1853.13</v>
      </c>
      <c r="D229" s="40"/>
      <c r="E229" s="51" t="s">
        <v>266</v>
      </c>
      <c r="F229" s="111"/>
      <c r="G229" s="53"/>
    </row>
    <row r="230" spans="1:7" ht="16.5" thickBot="1" x14ac:dyDescent="0.3">
      <c r="A230" s="40"/>
      <c r="C230" s="113">
        <v>1853.13</v>
      </c>
      <c r="D230" s="40"/>
      <c r="E230" s="51" t="s">
        <v>270</v>
      </c>
      <c r="F230" s="111"/>
      <c r="G230" s="53"/>
    </row>
    <row r="231" spans="1:7" ht="16.5" thickBot="1" x14ac:dyDescent="0.3">
      <c r="A231" s="40"/>
      <c r="B231" s="71"/>
      <c r="C231" s="113">
        <v>1853.13</v>
      </c>
      <c r="D231" s="40"/>
      <c r="E231" s="61" t="s">
        <v>274</v>
      </c>
      <c r="F231" s="111"/>
      <c r="G231" s="53"/>
    </row>
    <row r="232" spans="1:7" ht="16.5" thickBot="1" x14ac:dyDescent="0.3">
      <c r="A232" s="40"/>
      <c r="B232" s="71"/>
      <c r="C232" s="113">
        <v>1853.13</v>
      </c>
      <c r="D232" s="66" t="s">
        <v>278</v>
      </c>
      <c r="E232" s="46" t="s">
        <v>279</v>
      </c>
      <c r="F232" s="106"/>
      <c r="G232" s="53"/>
    </row>
    <row r="233" spans="1:7" ht="16.5" thickBot="1" x14ac:dyDescent="0.3">
      <c r="A233" s="40"/>
      <c r="B233" s="40"/>
      <c r="C233" s="113">
        <v>1853.13</v>
      </c>
      <c r="D233" s="40"/>
      <c r="E233" s="51" t="s">
        <v>283</v>
      </c>
      <c r="F233" s="106"/>
      <c r="G233" s="53"/>
    </row>
    <row r="234" spans="1:7" ht="16.5" thickBot="1" x14ac:dyDescent="0.3">
      <c r="A234" s="40"/>
      <c r="B234" s="40"/>
      <c r="C234" s="113">
        <v>1853.13</v>
      </c>
      <c r="D234" s="40"/>
      <c r="E234" s="51" t="s">
        <v>287</v>
      </c>
      <c r="F234" s="106"/>
      <c r="G234" s="53"/>
    </row>
    <row r="235" spans="1:7" ht="16.5" thickBot="1" x14ac:dyDescent="0.3">
      <c r="A235" s="40"/>
      <c r="B235" s="40"/>
      <c r="C235" s="113">
        <v>1853.13</v>
      </c>
      <c r="D235" s="40"/>
      <c r="E235" s="51" t="s">
        <v>291</v>
      </c>
      <c r="F235" s="106"/>
      <c r="G235" s="53"/>
    </row>
    <row r="236" spans="1:7" ht="16.5" thickBot="1" x14ac:dyDescent="0.3">
      <c r="A236" s="40"/>
      <c r="B236" s="40"/>
      <c r="C236" s="113">
        <v>1853.13</v>
      </c>
      <c r="D236" s="45" t="s">
        <v>298</v>
      </c>
      <c r="E236" s="51" t="s">
        <v>294</v>
      </c>
      <c r="F236" s="108"/>
      <c r="G236" s="53"/>
    </row>
    <row r="237" spans="1:7" ht="16.5" thickBot="1" x14ac:dyDescent="0.3">
      <c r="A237" s="40"/>
      <c r="B237" s="40"/>
      <c r="C237" s="113">
        <v>1853.13</v>
      </c>
      <c r="D237" s="40"/>
      <c r="E237" s="61" t="s">
        <v>299</v>
      </c>
      <c r="F237" s="108"/>
      <c r="G237" s="53"/>
    </row>
    <row r="238" spans="1:7" ht="16.5" thickBot="1" x14ac:dyDescent="0.3">
      <c r="A238" s="40"/>
      <c r="B238" s="40"/>
      <c r="C238" s="113">
        <v>1853.13</v>
      </c>
      <c r="D238" s="40"/>
      <c r="E238" s="109" t="s">
        <v>302</v>
      </c>
      <c r="F238" s="108"/>
      <c r="G238" s="53"/>
    </row>
    <row r="239" spans="1:7" ht="16.5" thickBot="1" x14ac:dyDescent="0.3">
      <c r="A239" s="40"/>
      <c r="B239" s="40"/>
      <c r="C239" s="113">
        <v>1853.13</v>
      </c>
      <c r="D239" s="40"/>
      <c r="E239" s="51" t="s">
        <v>307</v>
      </c>
      <c r="F239" s="108"/>
      <c r="G239" s="53"/>
    </row>
    <row r="240" spans="1:7" ht="16.5" thickBot="1" x14ac:dyDescent="0.3">
      <c r="A240" s="40"/>
      <c r="B240" s="40"/>
      <c r="C240" s="113">
        <v>1853.13</v>
      </c>
      <c r="D240" s="40"/>
      <c r="E240" s="51" t="s">
        <v>309</v>
      </c>
      <c r="F240" s="108"/>
      <c r="G240" s="53"/>
    </row>
    <row r="241" spans="1:7" ht="16.5" thickBot="1" x14ac:dyDescent="0.3">
      <c r="A241" s="40"/>
      <c r="B241" s="40"/>
      <c r="C241" s="113">
        <v>1853.13</v>
      </c>
      <c r="D241" s="40"/>
      <c r="E241" s="61" t="s">
        <v>310</v>
      </c>
      <c r="F241" s="108"/>
      <c r="G241" s="110"/>
    </row>
    <row r="242" spans="1:7" ht="15.75" x14ac:dyDescent="0.25">
      <c r="A242" s="40"/>
      <c r="B242" s="40"/>
      <c r="C242" s="88">
        <f>SUM(C227:C241)</f>
        <v>25943.820000000011</v>
      </c>
      <c r="D242" s="40"/>
      <c r="E242" s="40"/>
      <c r="F242" s="40"/>
      <c r="G242" s="40"/>
    </row>
    <row r="243" spans="1:7" ht="15.75" x14ac:dyDescent="0.25">
      <c r="A243" s="40"/>
      <c r="B243" s="40"/>
      <c r="C243" s="88"/>
      <c r="D243" s="40"/>
      <c r="E243" s="40"/>
      <c r="F243" s="40"/>
      <c r="G243" s="40"/>
    </row>
    <row r="244" spans="1:7" x14ac:dyDescent="0.25">
      <c r="C244" s="75"/>
    </row>
    <row r="245" spans="1:7" ht="15.75" x14ac:dyDescent="0.25">
      <c r="B245" s="91" t="s">
        <v>343</v>
      </c>
      <c r="C245" s="92">
        <f>'DATOS ALUMNOS'!G106</f>
        <v>4350</v>
      </c>
      <c r="D245" s="40"/>
      <c r="E245" s="40"/>
      <c r="F245" s="40"/>
      <c r="G245" s="40"/>
    </row>
    <row r="246" spans="1:7" x14ac:dyDescent="0.25">
      <c r="B246" s="41" t="s">
        <v>316</v>
      </c>
      <c r="C246" s="65">
        <f>+C245-C228</f>
        <v>2496.87</v>
      </c>
      <c r="D246" s="40"/>
      <c r="E246" s="40"/>
      <c r="F246" s="40"/>
      <c r="G246" s="40"/>
    </row>
    <row r="247" spans="1:7" x14ac:dyDescent="0.25">
      <c r="B247" s="41" t="s">
        <v>317</v>
      </c>
      <c r="C247" s="93">
        <f>+C246/1.08</f>
        <v>2311.9166666666665</v>
      </c>
      <c r="D247" s="40"/>
      <c r="E247" s="40"/>
      <c r="F247" s="40"/>
      <c r="G247" s="40"/>
    </row>
    <row r="248" spans="1:7" ht="15.75" thickBot="1" x14ac:dyDescent="0.3">
      <c r="B248" s="41" t="s">
        <v>318</v>
      </c>
      <c r="C248" s="93">
        <f>+C247*0.16</f>
        <v>369.90666666666664</v>
      </c>
      <c r="D248" s="40"/>
      <c r="E248" s="40"/>
      <c r="F248" s="40"/>
      <c r="G248" s="40"/>
    </row>
    <row r="249" spans="1:7" ht="19.5" thickBot="1" x14ac:dyDescent="0.35">
      <c r="A249" s="99"/>
      <c r="B249" s="99" t="s">
        <v>319</v>
      </c>
      <c r="C249" s="100">
        <f>+C247+C248</f>
        <v>2681.8233333333333</v>
      </c>
      <c r="D249" s="40"/>
      <c r="E249" s="40"/>
      <c r="F249" s="40"/>
      <c r="G249" s="40"/>
    </row>
  </sheetData>
  <mergeCells count="72">
    <mergeCell ref="A224:G224"/>
    <mergeCell ref="A225:A226"/>
    <mergeCell ref="B225:B226"/>
    <mergeCell ref="C225:C226"/>
    <mergeCell ref="D225:D226"/>
    <mergeCell ref="E225:E226"/>
    <mergeCell ref="F225:F226"/>
    <mergeCell ref="G225:G226"/>
    <mergeCell ref="A191:G191"/>
    <mergeCell ref="A192:A193"/>
    <mergeCell ref="B192:B193"/>
    <mergeCell ref="C192:C193"/>
    <mergeCell ref="D192:D193"/>
    <mergeCell ref="E192:E193"/>
    <mergeCell ref="F192:F193"/>
    <mergeCell ref="G192:G193"/>
    <mergeCell ref="A160:G160"/>
    <mergeCell ref="A161:A162"/>
    <mergeCell ref="B161:B162"/>
    <mergeCell ref="C161:C162"/>
    <mergeCell ref="D161:D162"/>
    <mergeCell ref="E161:E162"/>
    <mergeCell ref="F161:F162"/>
    <mergeCell ref="G161:G162"/>
    <mergeCell ref="A127:G127"/>
    <mergeCell ref="A128:A129"/>
    <mergeCell ref="B128:B129"/>
    <mergeCell ref="C128:C129"/>
    <mergeCell ref="D128:D129"/>
    <mergeCell ref="E128:E129"/>
    <mergeCell ref="F128:F129"/>
    <mergeCell ref="G128:G129"/>
    <mergeCell ref="A94:G94"/>
    <mergeCell ref="A95:A96"/>
    <mergeCell ref="B95:B96"/>
    <mergeCell ref="C95:C96"/>
    <mergeCell ref="D95:D96"/>
    <mergeCell ref="E95:E96"/>
    <mergeCell ref="F95:F96"/>
    <mergeCell ref="G95:G96"/>
    <mergeCell ref="A65:G65"/>
    <mergeCell ref="A66:A67"/>
    <mergeCell ref="B66:B67"/>
    <mergeCell ref="C66:C67"/>
    <mergeCell ref="D66:D67"/>
    <mergeCell ref="E66:E67"/>
    <mergeCell ref="F66:F67"/>
    <mergeCell ref="G66:G67"/>
    <mergeCell ref="A35:G35"/>
    <mergeCell ref="A36:G36"/>
    <mergeCell ref="A37:A38"/>
    <mergeCell ref="B37:B38"/>
    <mergeCell ref="C37:C38"/>
    <mergeCell ref="D37:D38"/>
    <mergeCell ref="E37:E38"/>
    <mergeCell ref="F37:F38"/>
    <mergeCell ref="G37:G38"/>
    <mergeCell ref="K28:M28"/>
    <mergeCell ref="A3:G3"/>
    <mergeCell ref="A4:G4"/>
    <mergeCell ref="A5:A6"/>
    <mergeCell ref="B5:B6"/>
    <mergeCell ref="C5:C6"/>
    <mergeCell ref="D5:D6"/>
    <mergeCell ref="E5:E6"/>
    <mergeCell ref="F5:F6"/>
    <mergeCell ref="G5:G6"/>
    <mergeCell ref="K6:M6"/>
    <mergeCell ref="K7:M7"/>
    <mergeCell ref="J20:K20"/>
    <mergeCell ref="J22:K22"/>
    <mergeCell ref="K27:M27"/>
  </mergeCells>
  <phoneticPr fontId="5" type="noConversion"/>
  <conditionalFormatting sqref="G7:G18 G21">
    <cfRule type="containsBlanks" dxfId="20" priority="20">
      <formula>LEN(TRIM(G7))=0</formula>
    </cfRule>
  </conditionalFormatting>
  <conditionalFormatting sqref="G39:G50 G53">
    <cfRule type="containsBlanks" dxfId="19" priority="21">
      <formula>LEN(TRIM(G39))=0</formula>
    </cfRule>
  </conditionalFormatting>
  <conditionalFormatting sqref="G68:G73 G75:G82">
    <cfRule type="containsBlanks" dxfId="18" priority="19">
      <formula>LEN(TRIM(G68))=0</formula>
    </cfRule>
  </conditionalFormatting>
  <conditionalFormatting sqref="G97:G102 G104:G111">
    <cfRule type="containsBlanks" dxfId="17" priority="18">
      <formula>LEN(TRIM(G97))=0</formula>
    </cfRule>
  </conditionalFormatting>
  <conditionalFormatting sqref="G132:G144">
    <cfRule type="containsBlanks" dxfId="16" priority="17">
      <formula>LEN(TRIM(G132))=0</formula>
    </cfRule>
  </conditionalFormatting>
  <conditionalFormatting sqref="G165:G177">
    <cfRule type="containsBlanks" dxfId="15" priority="16">
      <formula>LEN(TRIM(G165))=0</formula>
    </cfRule>
  </conditionalFormatting>
  <conditionalFormatting sqref="G196:G208">
    <cfRule type="containsBlanks" dxfId="14" priority="15">
      <formula>LEN(TRIM(G196))=0</formula>
    </cfRule>
  </conditionalFormatting>
  <conditionalFormatting sqref="G229:G241">
    <cfRule type="containsBlanks" dxfId="13" priority="14">
      <formula>LEN(TRIM(G229))=0</formula>
    </cfRule>
  </conditionalFormatting>
  <conditionalFormatting sqref="G130">
    <cfRule type="containsBlanks" dxfId="12" priority="13">
      <formula>LEN(TRIM(G130))=0</formula>
    </cfRule>
  </conditionalFormatting>
  <conditionalFormatting sqref="G163">
    <cfRule type="containsBlanks" dxfId="11" priority="12">
      <formula>LEN(TRIM(G163))=0</formula>
    </cfRule>
  </conditionalFormatting>
  <conditionalFormatting sqref="G194">
    <cfRule type="containsBlanks" dxfId="10" priority="11">
      <formula>LEN(TRIM(G194))=0</formula>
    </cfRule>
  </conditionalFormatting>
  <conditionalFormatting sqref="G227">
    <cfRule type="containsBlanks" dxfId="9" priority="10">
      <formula>LEN(TRIM(G227))=0</formula>
    </cfRule>
  </conditionalFormatting>
  <conditionalFormatting sqref="G19:G20">
    <cfRule type="containsBlanks" dxfId="8" priority="9">
      <formula>LEN(TRIM(G19))=0</formula>
    </cfRule>
  </conditionalFormatting>
  <conditionalFormatting sqref="G51">
    <cfRule type="containsBlanks" dxfId="7" priority="8">
      <formula>LEN(TRIM(G51))=0</formula>
    </cfRule>
  </conditionalFormatting>
  <conditionalFormatting sqref="G74">
    <cfRule type="containsBlanks" dxfId="6" priority="7">
      <formula>LEN(TRIM(G74))=0</formula>
    </cfRule>
  </conditionalFormatting>
  <conditionalFormatting sqref="G103">
    <cfRule type="containsBlanks" dxfId="5" priority="6">
      <formula>LEN(TRIM(G103))=0</formula>
    </cfRule>
  </conditionalFormatting>
  <conditionalFormatting sqref="G131">
    <cfRule type="containsBlanks" dxfId="4" priority="5">
      <formula>LEN(TRIM(G131))=0</formula>
    </cfRule>
  </conditionalFormatting>
  <conditionalFormatting sqref="G164">
    <cfRule type="containsBlanks" dxfId="3" priority="4">
      <formula>LEN(TRIM(G164))=0</formula>
    </cfRule>
  </conditionalFormatting>
  <conditionalFormatting sqref="G195">
    <cfRule type="containsBlanks" dxfId="2" priority="3">
      <formula>LEN(TRIM(G195))=0</formula>
    </cfRule>
  </conditionalFormatting>
  <conditionalFormatting sqref="G228">
    <cfRule type="containsBlanks" dxfId="1" priority="2">
      <formula>LEN(TRIM(G228))=0</formula>
    </cfRule>
  </conditionalFormatting>
  <conditionalFormatting sqref="G52">
    <cfRule type="containsBlanks" dxfId="0" priority="1">
      <formula>LEN(TRIM(G52))=0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DATOS ALUMNOS</vt:lpstr>
      <vt:lpstr>ANALISIS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2023-05-03T23:00:39Z</dcterms:created>
  <dcterms:modified xsi:type="dcterms:W3CDTF">2023-06-09T16:09:09Z</dcterms:modified>
</cp:coreProperties>
</file>