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3\"/>
    </mc:Choice>
  </mc:AlternateContent>
  <xr:revisionPtr revIDLastSave="0" documentId="13_ncr:1_{4CFBD42C-366D-4FE4-B6FB-8E6F97A87B00}" xr6:coauthVersionLast="45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5" i="3" l="1"/>
  <c r="C246" i="3" s="1"/>
  <c r="C247" i="3" s="1"/>
  <c r="C242" i="3"/>
  <c r="C209" i="3"/>
  <c r="C178" i="3"/>
  <c r="C145" i="3"/>
  <c r="M16" i="3" l="1"/>
  <c r="C248" i="3"/>
  <c r="C249" i="3"/>
  <c r="G21" i="2" l="1"/>
  <c r="C24" i="3" l="1"/>
  <c r="C26" i="3" s="1"/>
  <c r="G34" i="2"/>
  <c r="C148" i="3" s="1"/>
  <c r="C149" i="3" s="1"/>
  <c r="C150" i="3" s="1"/>
  <c r="C151" i="3" s="1"/>
  <c r="C152" i="3" s="1"/>
  <c r="M13" i="3" s="1"/>
  <c r="G45" i="2"/>
  <c r="G56" i="2"/>
  <c r="C57" i="3" s="1"/>
  <c r="C58" i="3" s="1"/>
  <c r="C59" i="3" s="1"/>
  <c r="C60" i="3" s="1"/>
  <c r="C61" i="3" s="1"/>
  <c r="G68" i="2"/>
  <c r="C181" i="3" s="1"/>
  <c r="C182" i="3" s="1"/>
  <c r="C183" i="3" s="1"/>
  <c r="C184" i="3" s="1"/>
  <c r="C185" i="3" s="1"/>
  <c r="M14" i="3" s="1"/>
  <c r="G76" i="2"/>
  <c r="G93" i="2"/>
  <c r="C86" i="3" s="1"/>
  <c r="G103" i="2"/>
  <c r="C212" i="3" s="1"/>
  <c r="G113" i="2"/>
  <c r="G124" i="2"/>
  <c r="C115" i="3" s="1"/>
  <c r="C116" i="3" s="1"/>
  <c r="G132" i="2"/>
  <c r="C112" i="3"/>
  <c r="C83" i="3"/>
  <c r="C54" i="3"/>
  <c r="C22" i="3"/>
  <c r="M17" i="3" l="1"/>
  <c r="C213" i="3"/>
  <c r="C214" i="3" s="1"/>
  <c r="C215" i="3" s="1"/>
  <c r="C216" i="3" s="1"/>
  <c r="M15" i="3" s="1"/>
  <c r="G138" i="2"/>
  <c r="C87" i="3"/>
  <c r="C88" i="3" s="1"/>
  <c r="C89" i="3" s="1"/>
  <c r="C90" i="3" s="1"/>
  <c r="C117" i="3"/>
  <c r="M12" i="3" s="1"/>
  <c r="C27" i="3"/>
  <c r="C28" i="3" s="1"/>
  <c r="C29" i="3" s="1"/>
  <c r="M11" i="3" l="1"/>
  <c r="M10" i="3"/>
  <c r="C118" i="3"/>
  <c r="C119" i="3" s="1"/>
  <c r="M9" i="3"/>
  <c r="H56" i="1"/>
  <c r="M19" i="3" l="1"/>
  <c r="K23" i="3" s="1"/>
  <c r="K24" i="3" l="1"/>
  <c r="K2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<sst xmlns="http://schemas.openxmlformats.org/spreadsheetml/2006/main" count="1743" uniqueCount="458">
  <si>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</si>
  <si>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</si>
  <si>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</si>
  <si>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</si>
  <si>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</si>
  <si>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</si>
  <si>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</si>
  <si>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</si>
  <si>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</si>
  <si>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</si>
  <si>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</si>
  <si>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</si>
  <si>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</si>
  <si>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</si>
  <si>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</si>
  <si>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</si>
  <si>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0384000000000120230301000000000036480084085900782366696506000003819233GTO                       0000000001Mestria mes de Marzo Gr   </t>
  </si>
  <si>
    <t>03</t>
  </si>
  <si>
    <t>84</t>
  </si>
  <si>
    <t>0000000001</t>
  </si>
  <si>
    <t>20230301</t>
  </si>
  <si>
    <t>00000000003648</t>
  </si>
  <si>
    <t>00</t>
  </si>
  <si>
    <t>0859</t>
  </si>
  <si>
    <t>0078</t>
  </si>
  <si>
    <t>236669</t>
  </si>
  <si>
    <t>6506000003819233</t>
  </si>
  <si>
    <t xml:space="preserve">GTO                       </t>
  </si>
  <si>
    <t>Mestria mes de Marzo Gr</t>
  </si>
  <si>
    <t xml:space="preserve">0384000020323020230302000000000032000084085900781728136506000003819233GTO                       0000203230Inscripcion admon const   </t>
  </si>
  <si>
    <t>0000203230</t>
  </si>
  <si>
    <t>20230302</t>
  </si>
  <si>
    <t>00000000003200</t>
  </si>
  <si>
    <t>172813</t>
  </si>
  <si>
    <t>Inscripcion admon const</t>
  </si>
  <si>
    <t xml:space="preserve">0384000020323020230302000000000032000084085900781839076506000003819233GTO                       0000203230Inscripcion joel Najera   </t>
  </si>
  <si>
    <t>183907</t>
  </si>
  <si>
    <t>Inscripcion joel Najera</t>
  </si>
  <si>
    <t xml:space="preserve">0384000020323020230302000000000038800084085900781956056506000003819233GTO                       0000203230Pago Gto Francisco Javi   </t>
  </si>
  <si>
    <t>00000000003880</t>
  </si>
  <si>
    <t>195605</t>
  </si>
  <si>
    <t>Pago Gto Francisco Javi</t>
  </si>
  <si>
    <t xml:space="preserve">0384000023030220230302000000000043240084085900784111266506000003819233GTO                       0000230302MCVT marzo                </t>
  </si>
  <si>
    <t>0000230302</t>
  </si>
  <si>
    <t>00000000004324</t>
  </si>
  <si>
    <t>411126</t>
  </si>
  <si>
    <t xml:space="preserve">MCVT marzo             </t>
  </si>
  <si>
    <t xml:space="preserve">0384000000000020230302000000000056400084056100040357786506000003819233GTO                       0000000000DEPOSITO EFECTIVO         </t>
  </si>
  <si>
    <t>0000000000</t>
  </si>
  <si>
    <t>00000000005640</t>
  </si>
  <si>
    <t>0561</t>
  </si>
  <si>
    <t>0004</t>
  </si>
  <si>
    <t>035778</t>
  </si>
  <si>
    <t xml:space="preserve">DEPOSITO EFECTIVO      </t>
  </si>
  <si>
    <t xml:space="preserve">0384000010182920230302000000000007896084085900785861666506000003819233GTO                       0000101829MAESTRIA SARA             </t>
  </si>
  <si>
    <t>0000101829</t>
  </si>
  <si>
    <t>00000000000789</t>
  </si>
  <si>
    <t>60</t>
  </si>
  <si>
    <t>586166</t>
  </si>
  <si>
    <t xml:space="preserve">MAESTRIA SARA          </t>
  </si>
  <si>
    <t xml:space="preserve">0384000000000020230302000000000000840084056100020358146506000003819233GTO                       0000000000DEPOSITO EFECTIVO         </t>
  </si>
  <si>
    <t>00000000000084</t>
  </si>
  <si>
    <t>0002</t>
  </si>
  <si>
    <t>035814</t>
  </si>
  <si>
    <t xml:space="preserve">0384000000000020230303000000000039480084464400040281506506000003819233GTO                       0000000000DEPOSITO DE               </t>
  </si>
  <si>
    <t>20230303</t>
  </si>
  <si>
    <t>00000000003948</t>
  </si>
  <si>
    <t>4644</t>
  </si>
  <si>
    <t>028150</t>
  </si>
  <si>
    <t xml:space="preserve">DEPOSITO DE            </t>
  </si>
  <si>
    <t xml:space="preserve">0384000819233120230303000000000027200084085900784830356506000003819233GTO                       0008192331Luis Antonio Cuellar He   </t>
  </si>
  <si>
    <t>0008192331</t>
  </si>
  <si>
    <t>00000000002720</t>
  </si>
  <si>
    <t>483035</t>
  </si>
  <si>
    <t>Luis Antonio Cuellar He</t>
  </si>
  <si>
    <t xml:space="preserve">0384000819233120230303000000000004800084085900784930366506000003819233GTO                       0008192331Luis Antonio Cuellar He   </t>
  </si>
  <si>
    <t>00000000000480</t>
  </si>
  <si>
    <t>493036</t>
  </si>
  <si>
    <t xml:space="preserve">0384000000000120230303000000000039480084051900623305206506000003819233GTO                       0000000001AFILIADO JORGE PEREZ GU   </t>
  </si>
  <si>
    <t>0519</t>
  </si>
  <si>
    <t>0062</t>
  </si>
  <si>
    <t>330520</t>
  </si>
  <si>
    <t>AFILIADO JORGE PEREZ GU</t>
  </si>
  <si>
    <t xml:space="preserve">0384000000000020230303000000000007600084700300876633426506000003819233GTO                       0000000000DEPOSITO EFECTIVO         </t>
  </si>
  <si>
    <t>00000000000760</t>
  </si>
  <si>
    <t>7003</t>
  </si>
  <si>
    <t>0087</t>
  </si>
  <si>
    <t>663342</t>
  </si>
  <si>
    <t xml:space="preserve">0384000004032320230306000000000057340084085900780860646506000003819233GTO                       0000040323Mensualidad 01 Maestria   </t>
  </si>
  <si>
    <t>0000040323</t>
  </si>
  <si>
    <t>20230306</t>
  </si>
  <si>
    <t>00000000005734</t>
  </si>
  <si>
    <t>086064</t>
  </si>
  <si>
    <t>Mensualidad 01 Maestria</t>
  </si>
  <si>
    <t xml:space="preserve">0384000000000020230306000000000036860084700300876734826506000003819233GTO                       0000000000DEPOSITO EFECTIVO         </t>
  </si>
  <si>
    <t>00000000003686</t>
  </si>
  <si>
    <t>673482</t>
  </si>
  <si>
    <t xml:space="preserve">0384000205401220230306000000000038800084085900781518046506000003819233GTO                       0002054012MENSUALIDAD MIGUEL ANGE   </t>
  </si>
  <si>
    <t>0002054012</t>
  </si>
  <si>
    <t>151804</t>
  </si>
  <si>
    <t>MENSUALIDAD MIGUEL ANGE</t>
  </si>
  <si>
    <t xml:space="preserve">0384000040323020230306000000000036480084085900781765576506000003819233GTO                       0000403230mes 12                    </t>
  </si>
  <si>
    <t>0000403230</t>
  </si>
  <si>
    <t>176557</t>
  </si>
  <si>
    <t xml:space="preserve">mes 12                 </t>
  </si>
  <si>
    <t xml:space="preserve">0384000004032320230306000000000036470084085900781867086506000003819233GTO                       0000040323Mensualidad Maestria      </t>
  </si>
  <si>
    <t>00000000003647</t>
  </si>
  <si>
    <t>186708</t>
  </si>
  <si>
    <t xml:space="preserve">Mensualidad Maestria   </t>
  </si>
  <si>
    <t xml:space="preserve">0384000004032320230306000000000036470084085900781894226506000003819233GTO                       0000040323Mensualidad Maestria      </t>
  </si>
  <si>
    <t>189422</t>
  </si>
  <si>
    <t xml:space="preserve">0384000040323020230306000000000036470084085900782528756506000003819233GTO                       0000403230mensuaudad marzo          </t>
  </si>
  <si>
    <t>252875</t>
  </si>
  <si>
    <t xml:space="preserve">mensuaudad marzo       </t>
  </si>
  <si>
    <t xml:space="preserve">0384000023030420230306000000000036480084085900785486626506000003819233GTO                       0000230304Campus Gto Maestria MAC   </t>
  </si>
  <si>
    <t>0000230304</t>
  </si>
  <si>
    <t>548662</t>
  </si>
  <si>
    <t>Campus Gto Maestria MAC</t>
  </si>
  <si>
    <t xml:space="preserve">0384000005032320230306000000000029177684085900781503396506000003819233GTO                       0000050323MENSUALIDAD PAGO PARCIA   </t>
  </si>
  <si>
    <t>0000050323</t>
  </si>
  <si>
    <t>00000000002917</t>
  </si>
  <si>
    <t>76</t>
  </si>
  <si>
    <t>150339</t>
  </si>
  <si>
    <t>MENSUALIDAD PAGO PARCIA</t>
  </si>
  <si>
    <t xml:space="preserve">0384000005032320230306000000000007294484085900781509246506000003819233GTO                       0000050323MENSUALIDAD PAGO PARCIA   </t>
  </si>
  <si>
    <t>00000000000729</t>
  </si>
  <si>
    <t>44</t>
  </si>
  <si>
    <t>150924</t>
  </si>
  <si>
    <t xml:space="preserve">0384000074489020230306000000000036472084085900786996366506000003819233GTO                       0000744890PAGO MENS MARZO 2023 LU   </t>
  </si>
  <si>
    <t>0000744890</t>
  </si>
  <si>
    <t>20</t>
  </si>
  <si>
    <t>699636</t>
  </si>
  <si>
    <t>PAGO MENS MARZO 2023 LU</t>
  </si>
  <si>
    <t xml:space="preserve">0384000023030620230306000000000038800084085900780075376506000003819233GTO                       0000230306Maestria marzo            </t>
  </si>
  <si>
    <t>0000230306</t>
  </si>
  <si>
    <t>007537</t>
  </si>
  <si>
    <t xml:space="preserve">Maestria marzo         </t>
  </si>
  <si>
    <t xml:space="preserve">0384000070323020230307000000000019000084085900783420196506000003819233GTO                       0000703230Pago Maestria MARZO       </t>
  </si>
  <si>
    <t>0000703230</t>
  </si>
  <si>
    <t>20230307</t>
  </si>
  <si>
    <t>00000000001900</t>
  </si>
  <si>
    <t>342019</t>
  </si>
  <si>
    <t xml:space="preserve">Pago Maestria MARZO    </t>
  </si>
  <si>
    <t xml:space="preserve">0384000070323020230307000000000019000084085900783443056506000003819233GTO                       0000703230Pago Maestria MARZO       </t>
  </si>
  <si>
    <t>344305</t>
  </si>
  <si>
    <t xml:space="preserve">0384000203637020230307000000000019400084085900727686426506000003819233GTO                       0002036370MENSUALIDAD MAESTRIA IN   </t>
  </si>
  <si>
    <t>0002036370</t>
  </si>
  <si>
    <t>00000000001940</t>
  </si>
  <si>
    <t>0072</t>
  </si>
  <si>
    <t>768642</t>
  </si>
  <si>
    <t>MENSUALIDAD MAESTRIA IN</t>
  </si>
  <si>
    <t xml:space="preserve">0384000070323020230308000000000061000084085900780149746506000003819233GTO                       00007032301 mensualidad Isabel me   </t>
  </si>
  <si>
    <t>20230308</t>
  </si>
  <si>
    <t>00000000006100</t>
  </si>
  <si>
    <t>014974</t>
  </si>
  <si>
    <t>1 mensualidad Isabel me</t>
  </si>
  <si>
    <t xml:space="preserve">0384000070323020230308000000000061000084085900780191556506000003819233GTO                       00007032301er mensualidad Joel Na   </t>
  </si>
  <si>
    <t>019155</t>
  </si>
  <si>
    <t>1er mensualidad Joel Na</t>
  </si>
  <si>
    <t xml:space="preserve">0384000126533720230309000000000032000084085900786016576506000003819233GTO                       0001265337INSCRIPCION               </t>
  </si>
  <si>
    <t>0001265337</t>
  </si>
  <si>
    <t>20230309</t>
  </si>
  <si>
    <t>601657</t>
  </si>
  <si>
    <t xml:space="preserve">INSCRIPCION            </t>
  </si>
  <si>
    <t xml:space="preserve">0384000000000020230310000000000038800084700300877619456506000003819233GTO                       0000000000DEPOSITO EFECTIVO         </t>
  </si>
  <si>
    <t>20230310</t>
  </si>
  <si>
    <t>761945</t>
  </si>
  <si>
    <t xml:space="preserve">0384000100323020230310000000000032000084085900786880016506000003819233GTO                       0001003230inscripcin admon constr   </t>
  </si>
  <si>
    <t>0001003230</t>
  </si>
  <si>
    <t>688001</t>
  </si>
  <si>
    <t>inscripcin admon constr</t>
  </si>
  <si>
    <t xml:space="preserve">0384000142515320230310000000000032000084085900788670316506000003819233GTO                       0001425153pago de inscripcion a m   </t>
  </si>
  <si>
    <t>0001425153</t>
  </si>
  <si>
    <t>867031</t>
  </si>
  <si>
    <t>pago de inscripcion a m</t>
  </si>
  <si>
    <t xml:space="preserve">0384000000388020230314000000000038800084085900876087176506000003819233GTO                       0000003880COLEGIATURA FEBRERO 202   </t>
  </si>
  <si>
    <t>0000003880</t>
  </si>
  <si>
    <t>20230314</t>
  </si>
  <si>
    <t>608717</t>
  </si>
  <si>
    <t>COLEGIATURA FEBRERO 202</t>
  </si>
  <si>
    <t xml:space="preserve">0384000140323020230314000000000032000084085900786956136506000003819233GTO                       0001403230Inscripcion JRene Varga   </t>
  </si>
  <si>
    <t>0001403230</t>
  </si>
  <si>
    <t>695613</t>
  </si>
  <si>
    <t>Inscripcion JRene Varga</t>
  </si>
  <si>
    <t xml:space="preserve">0384000140323020230314000000000058000084085900786980146506000003819233GTO                       0001403230Primer mensualidad maes   </t>
  </si>
  <si>
    <t>00000000005800</t>
  </si>
  <si>
    <t>698014</t>
  </si>
  <si>
    <t>Primer mensualidad maes</t>
  </si>
  <si>
    <t xml:space="preserve">0384000023031520230315000000000059500084085900783112756506000003819233GTO                       0000230315Mensulidad marzo 2023     </t>
  </si>
  <si>
    <t>0000230315</t>
  </si>
  <si>
    <t>20230315</t>
  </si>
  <si>
    <t>00000000005950</t>
  </si>
  <si>
    <t>311275</t>
  </si>
  <si>
    <t xml:space="preserve">Mensulidad marzo 2023  </t>
  </si>
  <si>
    <t xml:space="preserve">0384000017032320230317000000000032000084085900783631716506000003819233GTO                       0000170323INSCRIPCION               </t>
  </si>
  <si>
    <t>0000170323</t>
  </si>
  <si>
    <t>20230317</t>
  </si>
  <si>
    <t>363171</t>
  </si>
  <si>
    <t xml:space="preserve">0384000017032320230317000000000040300084085900780070086506000003819233GTO                       0000170323Transferencia a CMIC Gt   </t>
  </si>
  <si>
    <t>00000000004030</t>
  </si>
  <si>
    <t>007008</t>
  </si>
  <si>
    <t>Transferencia a CMIC Gt</t>
  </si>
  <si>
    <t xml:space="preserve">0384000125805220230317000000000042000084085900780182926506000003819233GTO                       0001258052pago mes marzo maestria   </t>
  </si>
  <si>
    <t>0001258052</t>
  </si>
  <si>
    <t>00000000004200</t>
  </si>
  <si>
    <t>018292</t>
  </si>
  <si>
    <t>pago mes marzo maestria</t>
  </si>
  <si>
    <t xml:space="preserve">0384000023032220230322000000000007600084085900781890196506000003819233GTO                       0000230322Transferencia de Anja N   </t>
  </si>
  <si>
    <t>0000230322</t>
  </si>
  <si>
    <t>20230322</t>
  </si>
  <si>
    <t>189019</t>
  </si>
  <si>
    <t>Transferencia de Anja N</t>
  </si>
  <si>
    <t xml:space="preserve">0384000230323020230323000000000032980084085900782895236506000003819233GTO                       0002303230kitzel Cordova Atilano    </t>
  </si>
  <si>
    <t>0002303230</t>
  </si>
  <si>
    <t>20230323</t>
  </si>
  <si>
    <t>00000000003298</t>
  </si>
  <si>
    <t>289523</t>
  </si>
  <si>
    <t xml:space="preserve">kitzel Cordova Atilano </t>
  </si>
  <si>
    <t xml:space="preserve">0384000230323020230323000000000005820084085900782905966506000003819233GTO                       0002303230Kitzel Cordova Atilano    </t>
  </si>
  <si>
    <t>00000000000582</t>
  </si>
  <si>
    <t>290596</t>
  </si>
  <si>
    <t xml:space="preserve">Kitzel Cordova Atilano </t>
  </si>
  <si>
    <t xml:space="preserve">0384000230323020230323000000000001500084085900782913106506000003819233GTO                       0002303230Kitzel Cordova Atilano    </t>
  </si>
  <si>
    <t>00000000000150</t>
  </si>
  <si>
    <t>291310</t>
  </si>
  <si>
    <t xml:space="preserve">0384000381923320230328000000000040300084700300879987276506000003819233GTO                       0003819233DEPOSITO DE               </t>
  </si>
  <si>
    <t>0003819233</t>
  </si>
  <si>
    <t>20230328</t>
  </si>
  <si>
    <t>998727</t>
  </si>
  <si>
    <t xml:space="preserve">0384000369923320230328000000000022500084085900785836176506000003819233GTO                       0003699233MARZO VALUACION           </t>
  </si>
  <si>
    <t>0003699233</t>
  </si>
  <si>
    <t>00000000002250</t>
  </si>
  <si>
    <t>583617</t>
  </si>
  <si>
    <t xml:space="preserve">MARZO VALUACION        </t>
  </si>
  <si>
    <t xml:space="preserve">0384000819233120230329000000000006300084085900781251576506000003819233GTO                       0008192331Luis Antonio Cuellar He   </t>
  </si>
  <si>
    <t>20230329</t>
  </si>
  <si>
    <t>00000000000630</t>
  </si>
  <si>
    <t>125157</t>
  </si>
  <si>
    <t xml:space="preserve">0384000819233120230329000000000035700084085900781252876506000003819233GTO                       0008192331Luis Antonio Cuellar He   </t>
  </si>
  <si>
    <t>00000000003570</t>
  </si>
  <si>
    <t>125287</t>
  </si>
  <si>
    <t xml:space="preserve">0384000290323020230329000000000040300084085900785596146506000003819233GTO                       0002903230Marzo melissa Hdez        </t>
  </si>
  <si>
    <t>0002903230</t>
  </si>
  <si>
    <t>559614</t>
  </si>
  <si>
    <t xml:space="preserve">Marzo melissa Hdez     </t>
  </si>
  <si>
    <t xml:space="preserve">0384000127093720230331000000000038800084085900782070076506000003819233GTO                       0001270937MENSUALIDAD MIGUEL ANGE   </t>
  </si>
  <si>
    <t>0001270937</t>
  </si>
  <si>
    <t>20230331</t>
  </si>
  <si>
    <t>207007</t>
  </si>
  <si>
    <t xml:space="preserve">0384000310323020230331000000000061000084085900783478936506000003819233GTO                       0003103230mensualidad mzo 2023      </t>
  </si>
  <si>
    <t>0003103230</t>
  </si>
  <si>
    <t>347893</t>
  </si>
  <si>
    <t xml:space="preserve">mensualidad mzo 2023   </t>
  </si>
  <si>
    <t xml:space="preserve">0384000310323120230331000000000040300084085900783842426506000003819233GTO                       0003103231MGP colegiatura marzo 2   </t>
  </si>
  <si>
    <t>0003103231</t>
  </si>
  <si>
    <t>384242</t>
  </si>
  <si>
    <t>MGP colegiatura marzo 2</t>
  </si>
  <si>
    <t xml:space="preserve">0384000000000020230331000000000007600084700300870582676506000003819233GTO                       0000000000DEPOSITO EFECTIVO         </t>
  </si>
  <si>
    <t>058267</t>
  </si>
  <si>
    <t>MAESTRIA</t>
  </si>
  <si>
    <t>MENSUALIDAD</t>
  </si>
  <si>
    <t>NOMBRE</t>
  </si>
  <si>
    <t>MAC-16</t>
  </si>
  <si>
    <t>ABRIL</t>
  </si>
  <si>
    <t>MA. DEL ROCIO SANCHEZ SALAZAR</t>
  </si>
  <si>
    <t>MGP-9</t>
  </si>
  <si>
    <t>MARZO</t>
  </si>
  <si>
    <t>SERAFIN MEDINA ARREGUIN</t>
  </si>
  <si>
    <t>CARLOS ALBERTO ORTIZ DIERDORF</t>
  </si>
  <si>
    <t>CESAR CHARLES LOPEZ</t>
  </si>
  <si>
    <t>EDGAR HUMBERTO PALACIOS YEBRA</t>
  </si>
  <si>
    <t>BRENDA MARIA MURRIETA LANDEROS</t>
  </si>
  <si>
    <t>LUIS EUGENIO RODRIGUEZ RUBIO</t>
  </si>
  <si>
    <t>FEBRERO</t>
  </si>
  <si>
    <t>INSCRIPCION</t>
  </si>
  <si>
    <t>OSCAR ZARAZUA JAIME</t>
  </si>
  <si>
    <t>SAMANTHA URREA GUTIERREZ</t>
  </si>
  <si>
    <t>KITZEL CORDOVA ATILANO</t>
  </si>
  <si>
    <t>MELISSA HERNANDEZ VAZQUEZ</t>
  </si>
  <si>
    <t>MAC-17</t>
  </si>
  <si>
    <t>SARAH WENDOLYN RICO GONZALEZ</t>
  </si>
  <si>
    <t>RUSSELL FLORENCIO CALLI FERNANDEZ</t>
  </si>
  <si>
    <t>PAGO</t>
  </si>
  <si>
    <t>MCVT</t>
  </si>
  <si>
    <t>ISABEL ALEJANDRA MEJIA WITRAGO</t>
  </si>
  <si>
    <t>JOEL RAYMUNDO NAJERA GUZMAN</t>
  </si>
  <si>
    <t>MAC</t>
  </si>
  <si>
    <t>FRANCISCO GARCIA PEREZ</t>
  </si>
  <si>
    <t>LUIS FERNANDO TORRES RODRIGUEZ</t>
  </si>
  <si>
    <t>MGP-10</t>
  </si>
  <si>
    <t>JUAN DANIEL HIDALGO SILVA</t>
  </si>
  <si>
    <t>MVIBN-8</t>
  </si>
  <si>
    <t>JORGE PEREZ GUERRERO</t>
  </si>
  <si>
    <t>GERARDO GAMA CERVANTES</t>
  </si>
  <si>
    <t>ANDREA ALDACO PAREDES</t>
  </si>
  <si>
    <t>JOSE GUSTAVO RAMIREZ ALMAGUER</t>
  </si>
  <si>
    <t>MCVT-5</t>
  </si>
  <si>
    <t>FRANCISCO JAVIER IBARRA ALDANA</t>
  </si>
  <si>
    <t>ALEJANDRA KARINA NARVAEZ VALERIO</t>
  </si>
  <si>
    <t>MIGUEL ANGEL CARDONA MENDEZ</t>
  </si>
  <si>
    <t>CLAUDIA VERONICA MARTINEZ MONJARAZ</t>
  </si>
  <si>
    <t>JOSE LUIS HERNANDEZ GARCIA</t>
  </si>
  <si>
    <t>ADOLFO RAMIREZ FRANCO</t>
  </si>
  <si>
    <t>MARIO OLVERA ARELLANO</t>
  </si>
  <si>
    <t>ERIKA DUEÑEZ SILVESTRE</t>
  </si>
  <si>
    <t>PABLO BARRERA SOTO</t>
  </si>
  <si>
    <t>MCVT-6</t>
  </si>
  <si>
    <t>LUIS ANTONIO CUELLAR HERNANDEZ</t>
  </si>
  <si>
    <t>JUAN RENE VARGAS GONZALEZ</t>
  </si>
  <si>
    <t>MVIBN-7</t>
  </si>
  <si>
    <t>EDUARDO FLORES MENDOZA</t>
  </si>
  <si>
    <t>YORDI SALVADOR PARAMO AGUILAR</t>
  </si>
  <si>
    <t>ARMANDO GARCIA MARTINEZ</t>
  </si>
  <si>
    <t>GRISELDA MARIA LUISA MARQUEZ GARCIA</t>
  </si>
  <si>
    <t>ANJA NASHELY LOPEZ CABRERA</t>
  </si>
  <si>
    <t>INSTITUTO TECNOLÓGICO DE LA CONSTRUCCIÓN</t>
  </si>
  <si>
    <t>FECHA</t>
  </si>
  <si>
    <t>MAESTRÍA EN</t>
  </si>
  <si>
    <t xml:space="preserve">EN GERENCIA DE PROYECTOS, EQUIVALENCIA 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</si>
  <si>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</si>
  <si>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</si>
  <si>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</si>
  <si>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</si>
  <si>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</si>
  <si>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</si>
  <si>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</si>
  <si>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ADEUDO</t>
  </si>
  <si>
    <t>SEMESTRE</t>
  </si>
  <si>
    <t>MVIB-7</t>
  </si>
  <si>
    <t xml:space="preserve">MCVT-5 </t>
  </si>
  <si>
    <t xml:space="preserve">MENSUALIDADES </t>
  </si>
  <si>
    <t xml:space="preserve">MGP-9 </t>
  </si>
  <si>
    <t>INSCRIPCION MAC-17</t>
  </si>
  <si>
    <t>INSCRIPCION MVIBN-8</t>
  </si>
  <si>
    <t>13 DE ABRIL DE 2023.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</si>
  <si>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</si>
  <si>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</si>
  <si>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</si>
  <si>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</si>
  <si>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</si>
  <si>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</si>
  <si>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</si>
  <si>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</si>
  <si>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</si>
  <si>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</si>
  <si>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>PLANEACION, PROGRAMACION Y CONTROL DE OBRA</t>
  </si>
  <si>
    <t>11 MARZO - 02 ABRIL 2022</t>
  </si>
  <si>
    <t>RESUMEN DE MAESTRIAS MARZO 23</t>
  </si>
  <si>
    <t>VINCULADO</t>
  </si>
  <si>
    <t xml:space="preserve"> 02/15</t>
  </si>
  <si>
    <t>ANALISIS DE COSTOS</t>
  </si>
  <si>
    <t>08 ABRIL - 14 MAYO</t>
  </si>
  <si>
    <t>PROGRAMA</t>
  </si>
  <si>
    <t>ASIGNATURA</t>
  </si>
  <si>
    <t>MONTO</t>
  </si>
  <si>
    <t xml:space="preserve"> 03/15</t>
  </si>
  <si>
    <t>LEGSLACION Y REG. EN LA INDUSTRIA DE LA CONSTRUCCION</t>
  </si>
  <si>
    <t xml:space="preserve">20 MAYO  -11 JUNIO </t>
  </si>
  <si>
    <t xml:space="preserve"> 04/05</t>
  </si>
  <si>
    <t>METODOS DE INVESTIGACION</t>
  </si>
  <si>
    <t xml:space="preserve">17 JUNIO - 09 JULIO </t>
  </si>
  <si>
    <t xml:space="preserve"> 05/15</t>
  </si>
  <si>
    <t xml:space="preserve">CONTABILIDAD Y FINANZAS </t>
  </si>
  <si>
    <t xml:space="preserve">15 JULIO -  06 AGOSTO </t>
  </si>
  <si>
    <t>2do</t>
  </si>
  <si>
    <t xml:space="preserve"> 06/15</t>
  </si>
  <si>
    <t xml:space="preserve">ADMON DE RECURSOS HUMANOS </t>
  </si>
  <si>
    <t>19 AGOSTO -  10 SEPTIEMBRE</t>
  </si>
  <si>
    <t xml:space="preserve"> 07/15</t>
  </si>
  <si>
    <t>ADMON DE EMPRESAS</t>
  </si>
  <si>
    <t xml:space="preserve">23 SEPTIEMBRE -  15 OCTUBRE </t>
  </si>
  <si>
    <t>INSCRIPCIONES</t>
  </si>
  <si>
    <t xml:space="preserve"> 08/15</t>
  </si>
  <si>
    <t>Economía Administrativa</t>
  </si>
  <si>
    <t>21 OCTUBRE- 12 NOVIEMBRE</t>
  </si>
  <si>
    <t>TITULACION</t>
  </si>
  <si>
    <t xml:space="preserve"> 09/15</t>
  </si>
  <si>
    <t xml:space="preserve">Admon de finanzas </t>
  </si>
  <si>
    <t>18 NOVIEMBRE- 10 DICEIMBRE</t>
  </si>
  <si>
    <t xml:space="preserve">TOTAL A PAGAR </t>
  </si>
  <si>
    <t xml:space="preserve"> 10/15</t>
  </si>
  <si>
    <t>Normatividad en construcción II (Calidad)</t>
  </si>
  <si>
    <t>13 ENERO- 04 FEBRERO</t>
  </si>
  <si>
    <t>3ro</t>
  </si>
  <si>
    <t xml:space="preserve"> 11/15</t>
  </si>
  <si>
    <t>Normatividad en la construcción (Normas de construcción</t>
  </si>
  <si>
    <t>10 FEBRERO- 04 MARZO</t>
  </si>
  <si>
    <t>EN CONCILIACIÓN</t>
  </si>
  <si>
    <t xml:space="preserve"> 12/15</t>
  </si>
  <si>
    <t xml:space="preserve">Edificacion </t>
  </si>
  <si>
    <t>10 MARZO- 01 ABRIL</t>
  </si>
  <si>
    <t xml:space="preserve">FACTURA </t>
  </si>
  <si>
    <t xml:space="preserve"> 13/15</t>
  </si>
  <si>
    <t>SUB</t>
  </si>
  <si>
    <t xml:space="preserve"> 14/15</t>
  </si>
  <si>
    <t xml:space="preserve">IVA </t>
  </si>
  <si>
    <t xml:space="preserve"> 15/15</t>
  </si>
  <si>
    <t xml:space="preserve">TOTAL </t>
  </si>
  <si>
    <t>MARZO 2023.</t>
  </si>
  <si>
    <t>REMANENTE NETO</t>
  </si>
  <si>
    <t>SUBTOTAL</t>
  </si>
  <si>
    <t xml:space="preserve">MAS IVA  </t>
  </si>
  <si>
    <t xml:space="preserve">IMPORTE A FACTURAR 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</si>
  <si>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</si>
  <si>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</si>
  <si>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</si>
  <si>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</si>
  <si>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</si>
  <si>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 xml:space="preserve">METODOS DE EVALUACION </t>
  </si>
  <si>
    <t>INGENIERIA  ECONOMICA Y FINANCIERA</t>
  </si>
  <si>
    <t xml:space="preserve">TECNICAS DE INVESTIGACIÓN </t>
  </si>
  <si>
    <t>Valuación de Maquinaria y Equipo</t>
  </si>
  <si>
    <t>Valuación de inmuebles urbanos</t>
  </si>
  <si>
    <t>18 NOVIEMBRE- 10 DICIEMBRE</t>
  </si>
  <si>
    <t xml:space="preserve"> Catastro</t>
  </si>
  <si>
    <t xml:space="preserve">Valuación de negocios Inmobiliarios e industriales </t>
  </si>
  <si>
    <t>Valuación de bienes nacionales</t>
  </si>
  <si>
    <t xml:space="preserve">Diseño geometrico de vias terrestres </t>
  </si>
  <si>
    <t>23 SEPT- 15 OCTUBRE</t>
  </si>
  <si>
    <t>Ingeniería de tránsito</t>
  </si>
  <si>
    <t>Geotecnia I</t>
  </si>
  <si>
    <t>Hidrologia de vias terrestres</t>
  </si>
  <si>
    <t>planeacion de infraestructura de vias terrestres</t>
  </si>
  <si>
    <t>tecnicas de investigacion aplicadas a vias terrestres</t>
  </si>
  <si>
    <t>ANALISIS MGP-9 OCTUBRE 2022</t>
  </si>
  <si>
    <t>MGP</t>
  </si>
  <si>
    <t xml:space="preserve">Planeación  y Control de proyectos </t>
  </si>
  <si>
    <t>Administración de la Gerencia de Proyectos.</t>
  </si>
  <si>
    <t>Ingeniería Ambiental y sustentabilidad</t>
  </si>
  <si>
    <t>ing de costos en los proyectos</t>
  </si>
  <si>
    <t xml:space="preserve">aplicaciones informaticas </t>
  </si>
  <si>
    <t xml:space="preserve">evaluacion economica y financiera del proyecto </t>
  </si>
  <si>
    <t>INSCRIPCION MCVT-6</t>
  </si>
  <si>
    <t>MVIB-8</t>
  </si>
  <si>
    <t>INSCRIPCION MGP-10</t>
  </si>
  <si>
    <t>ABRIL 2023.</t>
  </si>
  <si>
    <t xml:space="preserve">MAC-17 </t>
  </si>
  <si>
    <t xml:space="preserve">MAC-16 </t>
  </si>
  <si>
    <t xml:space="preserve">MVIIBN-7 </t>
  </si>
  <si>
    <t>MAC-17, MVIBN-8, MCVT-6 Y MGP-10</t>
  </si>
  <si>
    <t>ABRIL   2023.</t>
  </si>
  <si>
    <t>ANALISIS MCVT-5 OCTUBRE 2022</t>
  </si>
  <si>
    <t>ANALISIS MAC-16</t>
  </si>
  <si>
    <t xml:space="preserve">ANALISIS MVIIBN-7 </t>
  </si>
  <si>
    <t>ANALISIS MAC-17 MARZO 2023</t>
  </si>
  <si>
    <t>ANALISIS  MVIBN-8 MARZO 2023</t>
  </si>
  <si>
    <t>ANALISIS  MCVT-6 MARZO 2023</t>
  </si>
  <si>
    <t>ANALISIS  MGP-10 MARZO 2023</t>
  </si>
  <si>
    <t>Ssustentabilidad en la industria de la construcción</t>
  </si>
  <si>
    <t xml:space="preserve">Introducción a la evalucación </t>
  </si>
  <si>
    <t xml:space="preserve">Diseño geoimetrico de vias terrestres </t>
  </si>
  <si>
    <t xml:space="preserve">ingenieria ambiental </t>
  </si>
  <si>
    <t xml:space="preserve">MAC </t>
  </si>
  <si>
    <t xml:space="preserve">MVINB </t>
  </si>
  <si>
    <t xml:space="preserve">MCVT </t>
  </si>
  <si>
    <t xml:space="preserve">Urbanización </t>
  </si>
  <si>
    <t xml:space="preserve">21 ABRIL -06 MAYO </t>
  </si>
  <si>
    <t xml:space="preserve">Valuación de derechos intangibles y especializados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</si>
</sst>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4" fillId="0" borderId="0"/>
    <xf numFmtId="44" fontId="3" fillId="0" borderId="0" applyFont="0" applyFill="0" applyBorder="0" applyAlignment="0" applyProtection="0"/>
  </cellStyleXfs>
  <cellXfs count="161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43" fontId="0" fillId="0" borderId="0" xfId="1" applyFont="1"/>
    <xf numFmtId="43" fontId="7" fillId="0" borderId="0" xfId="1" applyFont="1"/>
    <xf numFmtId="2" fontId="0" fillId="0" borderId="0" xfId="0" applyNumberFormat="1"/>
    <xf numFmtId="43" fontId="0" fillId="0" borderId="0" xfId="1" applyFont="1" applyFill="1"/>
    <xf numFmtId="0" fontId="4" fillId="0" borderId="0" xfId="2"/>
    <xf numFmtId="0" fontId="9" fillId="0" borderId="0" xfId="2" applyFont="1"/>
    <xf numFmtId="0" fontId="3" fillId="0" borderId="0" xfId="3"/>
    <xf numFmtId="0" fontId="9" fillId="0" borderId="0" xfId="2" applyFont="1" applyAlignment="1">
      <alignment horizontal="right"/>
    </xf>
    <xf numFmtId="14" fontId="9" fillId="0" borderId="0" xfId="2" applyNumberFormat="1" applyFont="1"/>
    <xf numFmtId="0" fontId="10" fillId="0" borderId="0" xfId="2" applyFont="1"/>
    <xf numFmtId="0" fontId="9" fillId="5" borderId="1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wrapText="1"/>
    </xf>
    <xf numFmtId="17" fontId="9" fillId="5" borderId="5" xfId="2" applyNumberFormat="1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/>
    </xf>
    <xf numFmtId="0" fontId="4" fillId="0" borderId="3" xfId="2" applyBorder="1"/>
    <xf numFmtId="0" fontId="0" fillId="0" borderId="3" xfId="2" applyFont="1" applyBorder="1"/>
    <xf numFmtId="44" fontId="0" fillId="0" borderId="3" xfId="4" applyFont="1" applyBorder="1"/>
    <xf numFmtId="49" fontId="4" fillId="0" borderId="3" xfId="2" applyNumberFormat="1" applyBorder="1"/>
    <xf numFmtId="0" fontId="4" fillId="0" borderId="7" xfId="2" applyBorder="1"/>
    <xf numFmtId="43" fontId="0" fillId="0" borderId="0" xfId="1" applyFont="1" applyBorder="1"/>
    <xf numFmtId="49" fontId="4" fillId="0" borderId="0" xfId="2" applyNumberFormat="1"/>
    <xf numFmtId="44" fontId="11" fillId="7" borderId="0" xfId="2" applyNumberFormat="1" applyFont="1" applyFill="1"/>
    <xf numFmtId="44" fontId="4" fillId="0" borderId="0" xfId="2" applyNumberFormat="1"/>
    <xf numFmtId="0" fontId="4" fillId="0" borderId="3" xfId="2" applyBorder="1" applyAlignment="1">
      <alignment horizontal="center"/>
    </xf>
    <xf numFmtId="44" fontId="4" fillId="0" borderId="3" xfId="4" applyBorder="1"/>
    <xf numFmtId="0" fontId="4" fillId="0" borderId="0" xfId="2" applyAlignment="1">
      <alignment horizontal="center"/>
    </xf>
    <xf numFmtId="0" fontId="4" fillId="0" borderId="0" xfId="5"/>
    <xf numFmtId="44" fontId="11" fillId="0" borderId="0" xfId="2" applyNumberFormat="1" applyFont="1"/>
    <xf numFmtId="0" fontId="7" fillId="0" borderId="0" xfId="2" applyFont="1" applyAlignment="1">
      <alignment horizontal="right"/>
    </xf>
    <xf numFmtId="44" fontId="3" fillId="0" borderId="0" xfId="3" applyNumberFormat="1"/>
    <xf numFmtId="44" fontId="0" fillId="0" borderId="3" xfId="4" applyFont="1" applyFill="1" applyBorder="1"/>
    <xf numFmtId="0" fontId="4" fillId="8" borderId="3" xfId="2" applyFill="1" applyBorder="1"/>
    <xf numFmtId="0" fontId="0" fillId="0" borderId="0" xfId="2" applyFont="1"/>
    <xf numFmtId="0" fontId="12" fillId="0" borderId="0" xfId="2" applyFont="1"/>
    <xf numFmtId="0" fontId="9" fillId="0" borderId="0" xfId="3" applyFont="1" applyAlignment="1">
      <alignment horizontal="right"/>
    </xf>
    <xf numFmtId="0" fontId="3" fillId="0" borderId="0" xfId="6"/>
    <xf numFmtId="0" fontId="3" fillId="0" borderId="0" xfId="7"/>
    <xf numFmtId="0" fontId="14" fillId="5" borderId="15" xfId="6" applyFont="1" applyFill="1" applyBorder="1" applyAlignment="1">
      <alignment horizontal="center"/>
    </xf>
    <xf numFmtId="0" fontId="3" fillId="0" borderId="16" xfId="6" applyBorder="1" applyAlignment="1">
      <alignment horizontal="center"/>
    </xf>
    <xf numFmtId="4" fontId="9" fillId="0" borderId="17" xfId="8" applyNumberFormat="1" applyFont="1" applyBorder="1" applyAlignment="1">
      <alignment horizontal="center"/>
    </xf>
    <xf numFmtId="0" fontId="9" fillId="0" borderId="18" xfId="6" applyFont="1" applyBorder="1" applyAlignment="1">
      <alignment horizontal="center"/>
    </xf>
    <xf numFmtId="16" fontId="3" fillId="0" borderId="19" xfId="6" applyNumberFormat="1" applyBorder="1" applyAlignment="1">
      <alignment horizontal="center"/>
    </xf>
    <xf numFmtId="0" fontId="15" fillId="6" borderId="19" xfId="6" applyFont="1" applyFill="1" applyBorder="1" applyAlignment="1">
      <alignment horizontal="left"/>
    </xf>
    <xf numFmtId="0" fontId="7" fillId="0" borderId="20" xfId="8" applyFont="1" applyBorder="1"/>
    <xf numFmtId="0" fontId="14" fillId="5" borderId="0" xfId="6" applyFont="1" applyFill="1"/>
    <xf numFmtId="4" fontId="9" fillId="0" borderId="23" xfId="8" applyNumberFormat="1" applyFont="1" applyBorder="1" applyAlignment="1">
      <alignment horizontal="center"/>
    </xf>
    <xf numFmtId="16" fontId="3" fillId="0" borderId="24" xfId="6" applyNumberFormat="1" applyBorder="1" applyAlignment="1">
      <alignment horizontal="center"/>
    </xf>
    <xf numFmtId="0" fontId="15" fillId="6" borderId="24" xfId="6" applyFont="1" applyFill="1" applyBorder="1" applyAlignment="1">
      <alignment horizontal="left"/>
    </xf>
    <xf numFmtId="0" fontId="7" fillId="0" borderId="25" xfId="8" applyFont="1" applyBorder="1"/>
    <xf numFmtId="0" fontId="3" fillId="0" borderId="17" xfId="7" applyBorder="1" applyAlignment="1">
      <alignment horizontal="center"/>
    </xf>
    <xf numFmtId="0" fontId="3" fillId="0" borderId="14" xfId="7" applyBorder="1"/>
    <xf numFmtId="0" fontId="3" fillId="0" borderId="1" xfId="7" applyBorder="1" applyAlignment="1">
      <alignment horizontal="center"/>
    </xf>
    <xf numFmtId="44" fontId="3" fillId="0" borderId="6" xfId="7" applyNumberFormat="1" applyBorder="1"/>
    <xf numFmtId="0" fontId="3" fillId="0" borderId="4" xfId="7" applyBorder="1"/>
    <xf numFmtId="0" fontId="3" fillId="0" borderId="4" xfId="7" applyBorder="1" applyAlignment="1">
      <alignment horizontal="center"/>
    </xf>
    <xf numFmtId="44" fontId="3" fillId="0" borderId="26" xfId="7" applyNumberFormat="1" applyBorder="1"/>
    <xf numFmtId="16" fontId="3" fillId="0" borderId="27" xfId="6" applyNumberFormat="1" applyBorder="1" applyAlignment="1">
      <alignment horizontal="center"/>
    </xf>
    <xf numFmtId="0" fontId="15" fillId="6" borderId="27" xfId="6" applyFont="1" applyFill="1" applyBorder="1" applyAlignment="1">
      <alignment horizontal="left"/>
    </xf>
    <xf numFmtId="0" fontId="7" fillId="0" borderId="28" xfId="8" applyFont="1" applyBorder="1"/>
    <xf numFmtId="44" fontId="3" fillId="0" borderId="26" xfId="7" quotePrefix="1" applyNumberFormat="1" applyBorder="1"/>
    <xf numFmtId="44" fontId="3" fillId="0" borderId="0" xfId="6" applyNumberFormat="1"/>
    <xf numFmtId="0" fontId="9" fillId="0" borderId="22" xfId="6" applyFont="1" applyBorder="1" applyAlignment="1">
      <alignment horizontal="center"/>
    </xf>
    <xf numFmtId="0" fontId="15" fillId="9" borderId="19" xfId="6" applyFont="1" applyFill="1" applyBorder="1" applyAlignment="1">
      <alignment horizontal="left"/>
    </xf>
    <xf numFmtId="0" fontId="3" fillId="0" borderId="23" xfId="7" applyBorder="1"/>
    <xf numFmtId="0" fontId="3" fillId="0" borderId="23" xfId="7" applyBorder="1" applyAlignment="1">
      <alignment horizontal="center"/>
    </xf>
    <xf numFmtId="44" fontId="3" fillId="0" borderId="29" xfId="7" applyNumberFormat="1" applyBorder="1"/>
    <xf numFmtId="0" fontId="15" fillId="0" borderId="0" xfId="5" applyFont="1" applyAlignment="1">
      <alignment horizontal="center"/>
    </xf>
    <xf numFmtId="0" fontId="15" fillId="9" borderId="24" xfId="6" applyFont="1" applyFill="1" applyBorder="1" applyAlignment="1">
      <alignment horizontal="left"/>
    </xf>
    <xf numFmtId="0" fontId="9" fillId="0" borderId="23" xfId="7" applyFont="1" applyBorder="1"/>
    <xf numFmtId="44" fontId="16" fillId="5" borderId="23" xfId="7" applyNumberFormat="1" applyFont="1" applyFill="1" applyBorder="1"/>
    <xf numFmtId="44" fontId="3" fillId="0" borderId="0" xfId="7" applyNumberFormat="1"/>
    <xf numFmtId="0" fontId="15" fillId="9" borderId="27" xfId="6" applyFont="1" applyFill="1" applyBorder="1" applyAlignment="1">
      <alignment horizontal="left"/>
    </xf>
    <xf numFmtId="0" fontId="17" fillId="7" borderId="19" xfId="6" applyFont="1" applyFill="1" applyBorder="1" applyAlignment="1">
      <alignment horizontal="left"/>
    </xf>
    <xf numFmtId="44" fontId="0" fillId="5" borderId="1" xfId="9" applyFont="1" applyFill="1" applyBorder="1" applyAlignment="1">
      <alignment horizontal="center"/>
    </xf>
    <xf numFmtId="0" fontId="17" fillId="7" borderId="24" xfId="6" applyFont="1" applyFill="1" applyBorder="1" applyAlignment="1">
      <alignment horizontal="left"/>
    </xf>
    <xf numFmtId="0" fontId="18" fillId="0" borderId="0" xfId="7" applyFont="1"/>
    <xf numFmtId="44" fontId="0" fillId="0" borderId="1" xfId="9" applyFont="1" applyBorder="1" applyAlignment="1">
      <alignment horizontal="center"/>
    </xf>
    <xf numFmtId="44" fontId="0" fillId="0" borderId="17" xfId="9" applyFont="1" applyBorder="1" applyAlignment="1">
      <alignment horizontal="center"/>
    </xf>
    <xf numFmtId="0" fontId="17" fillId="7" borderId="27" xfId="6" applyFont="1" applyFill="1" applyBorder="1" applyAlignment="1">
      <alignment horizontal="left"/>
    </xf>
    <xf numFmtId="0" fontId="19" fillId="0" borderId="28" xfId="6" applyFont="1" applyBorder="1" applyAlignment="1">
      <alignment horizontal="left"/>
    </xf>
    <xf numFmtId="0" fontId="9" fillId="0" borderId="0" xfId="6" applyFont="1"/>
    <xf numFmtId="44" fontId="18" fillId="0" borderId="0" xfId="6" applyNumberFormat="1" applyFont="1"/>
    <xf numFmtId="17" fontId="3" fillId="0" borderId="0" xfId="7" applyNumberFormat="1"/>
    <xf numFmtId="44" fontId="18" fillId="6" borderId="0" xfId="6" applyNumberFormat="1" applyFont="1" applyFill="1"/>
    <xf numFmtId="44" fontId="0" fillId="0" borderId="0" xfId="9" applyFont="1"/>
    <xf numFmtId="44" fontId="20" fillId="0" borderId="0" xfId="7" applyNumberFormat="1" applyFont="1"/>
    <xf numFmtId="44" fontId="16" fillId="10" borderId="17" xfId="9" applyFont="1" applyFill="1" applyBorder="1"/>
    <xf numFmtId="0" fontId="3" fillId="0" borderId="34" xfId="6" applyBorder="1" applyAlignment="1">
      <alignment horizontal="center"/>
    </xf>
    <xf numFmtId="0" fontId="9" fillId="0" borderId="17" xfId="6" applyFont="1" applyBorder="1" applyAlignment="1">
      <alignment horizontal="center"/>
    </xf>
    <xf numFmtId="0" fontId="15" fillId="9" borderId="3" xfId="6" applyFont="1" applyFill="1" applyBorder="1" applyAlignment="1">
      <alignment horizontal="left"/>
    </xf>
    <xf numFmtId="0" fontId="17" fillId="7" borderId="3" xfId="6" applyFont="1" applyFill="1" applyBorder="1" applyAlignment="1">
      <alignment horizontal="left"/>
    </xf>
    <xf numFmtId="16" fontId="3" fillId="0" borderId="35" xfId="6" applyNumberFormat="1" applyBorder="1" applyAlignment="1">
      <alignment horizontal="center"/>
    </xf>
    <xf numFmtId="0" fontId="19" fillId="0" borderId="24" xfId="6" applyFont="1" applyBorder="1" applyAlignment="1">
      <alignment horizontal="left"/>
    </xf>
    <xf numFmtId="0" fontId="15" fillId="6" borderId="3" xfId="6" applyFont="1" applyFill="1" applyBorder="1" applyAlignment="1">
      <alignment horizontal="left"/>
    </xf>
    <xf numFmtId="44" fontId="0" fillId="5" borderId="32" xfId="9" applyFont="1" applyFill="1" applyBorder="1" applyAlignment="1">
      <alignment horizontal="center"/>
    </xf>
    <xf numFmtId="44" fontId="0" fillId="0" borderId="32" xfId="9" applyFont="1" applyFill="1" applyBorder="1" applyAlignment="1">
      <alignment horizontal="center"/>
    </xf>
    <xf numFmtId="44" fontId="0" fillId="0" borderId="32" xfId="9" applyFont="1" applyBorder="1" applyAlignment="1">
      <alignment horizontal="center"/>
    </xf>
    <xf numFmtId="44" fontId="0" fillId="0" borderId="0" xfId="4" applyFont="1" applyBorder="1"/>
    <xf numFmtId="0" fontId="3" fillId="0" borderId="1" xfId="7" applyBorder="1"/>
    <xf numFmtId="44" fontId="3" fillId="0" borderId="37" xfId="7" applyNumberFormat="1" applyBorder="1"/>
    <xf numFmtId="44" fontId="3" fillId="0" borderId="38" xfId="6" applyNumberFormat="1" applyBorder="1"/>
    <xf numFmtId="0" fontId="3" fillId="11" borderId="36" xfId="7" applyFill="1" applyBorder="1"/>
    <xf numFmtId="0" fontId="18" fillId="11" borderId="11" xfId="6" applyFont="1" applyFill="1" applyBorder="1"/>
    <xf numFmtId="0" fontId="3" fillId="0" borderId="4" xfId="7" applyBorder="1" applyAlignment="1">
      <alignment wrapText="1"/>
    </xf>
    <xf numFmtId="0" fontId="9" fillId="0" borderId="0" xfId="7" applyFont="1"/>
    <xf numFmtId="0" fontId="1" fillId="0" borderId="0" xfId="7" applyFont="1"/>
    <xf numFmtId="0" fontId="3" fillId="0" borderId="0" xfId="7" applyFill="1" applyBorder="1"/>
    <xf numFmtId="44" fontId="3" fillId="0" borderId="0" xfId="7" applyNumberFormat="1" applyFill="1" applyBorder="1"/>
    <xf numFmtId="0" fontId="1" fillId="0" borderId="4" xfId="7" applyFont="1" applyBorder="1" applyAlignment="1">
      <alignment horizontal="center"/>
    </xf>
    <xf numFmtId="44" fontId="3" fillId="0" borderId="1" xfId="7" quotePrefix="1" applyNumberFormat="1" applyFill="1" applyBorder="1"/>
    <xf numFmtId="44" fontId="3" fillId="0" borderId="41" xfId="7" applyNumberFormat="1" applyBorder="1"/>
    <xf numFmtId="0" fontId="3" fillId="0" borderId="23" xfId="7" applyBorder="1" applyAlignment="1">
      <alignment horizontal="left"/>
    </xf>
    <xf numFmtId="44" fontId="16" fillId="0" borderId="0" xfId="9" applyFont="1" applyFill="1" applyBorder="1"/>
    <xf numFmtId="0" fontId="1" fillId="0" borderId="4" xfId="7" applyFont="1" applyBorder="1"/>
    <xf numFmtId="44" fontId="3" fillId="0" borderId="23" xfId="7" applyNumberFormat="1" applyBorder="1" applyAlignment="1">
      <alignment horizontal="center"/>
    </xf>
    <xf numFmtId="0" fontId="3" fillId="0" borderId="0" xfId="7" applyFill="1" applyBorder="1" applyAlignment="1">
      <alignment horizontal="center"/>
    </xf>
    <xf numFmtId="0" fontId="2" fillId="0" borderId="0" xfId="7" applyFont="1" applyFill="1" applyBorder="1"/>
    <xf numFmtId="44" fontId="3" fillId="0" borderId="0" xfId="7" quotePrefix="1" applyNumberFormat="1" applyFill="1" applyBorder="1"/>
    <xf numFmtId="0" fontId="2" fillId="0" borderId="0" xfId="7" applyFont="1" applyFill="1" applyBorder="1" applyAlignment="1">
      <alignment horizontal="center"/>
    </xf>
    <xf numFmtId="0" fontId="9" fillId="0" borderId="0" xfId="7" applyFont="1" applyFill="1" applyBorder="1"/>
    <xf numFmtId="44" fontId="16" fillId="0" borderId="0" xfId="7" applyNumberFormat="1" applyFont="1" applyFill="1" applyBorder="1"/>
    <xf numFmtId="0" fontId="7" fillId="0" borderId="0" xfId="2" applyFont="1" applyAlignment="1">
      <alignment horizontal="right"/>
    </xf>
    <xf numFmtId="0" fontId="9" fillId="0" borderId="0" xfId="3" applyFont="1" applyAlignment="1">
      <alignment horizontal="right"/>
    </xf>
    <xf numFmtId="0" fontId="13" fillId="0" borderId="32" xfId="6" applyFont="1" applyBorder="1" applyAlignment="1">
      <alignment horizontal="center" vertical="center" wrapText="1"/>
    </xf>
    <xf numFmtId="0" fontId="13" fillId="0" borderId="12" xfId="6" applyFont="1" applyBorder="1" applyAlignment="1">
      <alignment horizontal="center" vertical="center" wrapText="1"/>
    </xf>
    <xf numFmtId="0" fontId="13" fillId="0" borderId="33" xfId="6" applyFont="1" applyBorder="1" applyAlignment="1">
      <alignment horizontal="center" vertical="center" wrapText="1"/>
    </xf>
    <xf numFmtId="0" fontId="13" fillId="0" borderId="13" xfId="6" applyFont="1" applyBorder="1" applyAlignment="1">
      <alignment horizontal="center" vertical="center" wrapText="1"/>
    </xf>
    <xf numFmtId="0" fontId="13" fillId="0" borderId="9" xfId="6" applyFont="1" applyBorder="1" applyAlignment="1">
      <alignment horizontal="center" vertical="center" wrapText="1"/>
    </xf>
    <xf numFmtId="0" fontId="3" fillId="0" borderId="0" xfId="7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3" fillId="0" borderId="32" xfId="6" applyBorder="1" applyAlignment="1">
      <alignment horizontal="center" vertical="center" wrapText="1"/>
    </xf>
    <xf numFmtId="0" fontId="3" fillId="0" borderId="12" xfId="6" applyBorder="1" applyAlignment="1">
      <alignment horizontal="center" vertical="center" wrapText="1"/>
    </xf>
    <xf numFmtId="0" fontId="9" fillId="0" borderId="30" xfId="6" applyFont="1" applyBorder="1" applyAlignment="1">
      <alignment horizontal="center"/>
    </xf>
    <xf numFmtId="0" fontId="13" fillId="0" borderId="31" xfId="6" applyFont="1" applyBorder="1" applyAlignment="1">
      <alignment horizontal="center" vertical="center" wrapText="1"/>
    </xf>
    <xf numFmtId="0" fontId="13" fillId="0" borderId="11" xfId="6" applyFont="1" applyBorder="1" applyAlignment="1">
      <alignment horizontal="center" vertical="center" wrapText="1"/>
    </xf>
    <xf numFmtId="0" fontId="3" fillId="0" borderId="14" xfId="7" applyBorder="1" applyAlignment="1">
      <alignment horizontal="center"/>
    </xf>
    <xf numFmtId="0" fontId="3" fillId="0" borderId="5" xfId="7" applyBorder="1" applyAlignment="1">
      <alignment horizontal="center"/>
    </xf>
    <xf numFmtId="0" fontId="3" fillId="0" borderId="6" xfId="7" applyBorder="1" applyAlignment="1">
      <alignment horizontal="center"/>
    </xf>
    <xf numFmtId="0" fontId="3" fillId="0" borderId="21" xfId="7" applyBorder="1" applyAlignment="1">
      <alignment horizontal="center"/>
    </xf>
    <xf numFmtId="0" fontId="3" fillId="0" borderId="22" xfId="7" applyBorder="1" applyAlignment="1">
      <alignment horizontal="center"/>
    </xf>
    <xf numFmtId="0" fontId="3" fillId="0" borderId="18" xfId="7" applyBorder="1" applyAlignment="1">
      <alignment horizontal="center"/>
    </xf>
    <xf numFmtId="0" fontId="9" fillId="0" borderId="0" xfId="6" applyFont="1" applyAlignment="1">
      <alignment horizontal="center"/>
    </xf>
    <xf numFmtId="0" fontId="18" fillId="0" borderId="0" xfId="7" applyFont="1" applyFill="1" applyBorder="1" applyAlignment="1">
      <alignment horizontal="center"/>
    </xf>
    <xf numFmtId="0" fontId="18" fillId="7" borderId="39" xfId="7" applyFont="1" applyFill="1" applyBorder="1" applyAlignment="1">
      <alignment horizontal="center"/>
    </xf>
    <xf numFmtId="0" fontId="18" fillId="7" borderId="40" xfId="7" applyFont="1" applyFill="1" applyBorder="1" applyAlignment="1">
      <alignment horizontal="center"/>
    </xf>
    <xf numFmtId="0" fontId="9" fillId="0" borderId="3" xfId="6" applyFont="1" applyBorder="1" applyAlignment="1">
      <alignment horizontal="center"/>
    </xf>
    <xf numFmtId="0" fontId="13" fillId="0" borderId="8" xfId="6" applyFont="1" applyBorder="1" applyAlignment="1">
      <alignment horizontal="center" vertical="center" wrapText="1"/>
    </xf>
    <xf numFmtId="44" fontId="13" fillId="0" borderId="9" xfId="6" applyNumberFormat="1" applyFont="1" applyBorder="1" applyAlignment="1">
      <alignment horizontal="center" vertical="center" wrapText="1"/>
    </xf>
    <xf numFmtId="0" fontId="13" fillId="0" borderId="10" xfId="6" applyFont="1" applyBorder="1" applyAlignment="1">
      <alignment horizontal="center" vertical="center" wrapText="1"/>
    </xf>
    <xf numFmtId="0" fontId="3" fillId="0" borderId="9" xfId="6" applyBorder="1" applyAlignment="1">
      <alignment horizontal="center" vertical="center" wrapText="1"/>
    </xf>
  </cellXfs>
  <cellStyles count="10">
    <cellStyle name="Millares" xfId="1" builtinId="3"/>
    <cellStyle name="Moneda 2" xfId="4" xr:uid="{00000000-0005-0000-0000-000001000000}"/>
    <cellStyle name="Moneda 2 2 3" xfId="9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2 2 2 3" xfId="6" xr:uid="{00000000-0005-0000-0000-000006000000}"/>
    <cellStyle name="Normal 3" xfId="5" xr:uid="{00000000-0005-0000-0000-000007000000}"/>
    <cellStyle name="Normal 3 4" xfId="7" xr:uid="{00000000-0005-0000-0000-000008000000}"/>
    <cellStyle name="Normal 5" xfId="2" xr:uid="{00000000-0005-0000-0000-000009000000}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1050182" cy="461010"/>
        </a:xfrm>
        <a:prstGeom prst="rect">
          <a:avLst/>
        </a:prstGeom>
      </xdr:spPr>
    </xdr:pic>
    <xdr:clientData/>
  </xdr:oneCellAnchor>
  <xdr:twoCellAnchor editAs="oneCell">
    <xdr:from>
      <xdr:col>3</xdr:col>
      <xdr:colOff>19050</xdr:colOff>
      <xdr:row>147</xdr:row>
      <xdr:rowOff>9525</xdr:rowOff>
    </xdr:from>
    <xdr:to>
      <xdr:col>6</xdr:col>
      <xdr:colOff>1144382</xdr:colOff>
      <xdr:row>152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CAE568D-2CBD-4838-AD22-D5819241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2825" y="30318075"/>
          <a:ext cx="4630532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179</xdr:row>
      <xdr:rowOff>76200</xdr:rowOff>
    </xdr:from>
    <xdr:to>
      <xdr:col>6</xdr:col>
      <xdr:colOff>990600</xdr:colOff>
      <xdr:row>185</xdr:row>
      <xdr:rowOff>164014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646A1DD-CD7B-40D0-B532-2B9F0A038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5225" y="37261800"/>
          <a:ext cx="4324350" cy="1307014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209</xdr:row>
      <xdr:rowOff>38100</xdr:rowOff>
    </xdr:from>
    <xdr:to>
      <xdr:col>6</xdr:col>
      <xdr:colOff>847724</xdr:colOff>
      <xdr:row>217</xdr:row>
      <xdr:rowOff>172933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5611FB1-A4BF-40A7-B153-237615880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00500" y="42948225"/>
          <a:ext cx="3886199" cy="1744558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542926</xdr:colOff>
      <xdr:row>241</xdr:row>
      <xdr:rowOff>57150</xdr:rowOff>
    </xdr:from>
    <xdr:to>
      <xdr:col>6</xdr:col>
      <xdr:colOff>109202</xdr:colOff>
      <xdr:row>253</xdr:row>
      <xdr:rowOff>47625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EEF3F47-F132-421B-9F16-89B20C5E3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76701" y="49453800"/>
          <a:ext cx="3071476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S56"/>
  <sheetViews>
    <sheetView topLeftCell="A34" zoomScale="90" zoomScaleNormal="90" workbookViewId="0">
      <selection activeCell="H56" sqref="H56"/>
    </sheetView>
  </sheetViews>
  <sheetFormatPr baseColWidth="10" defaultRowHeight="12.75" x14ac:dyDescent="0.2"/>
  <cols>
    <col min="8" max="8" width="16.7109375" style="9" customWidth="1"/>
    <col min="16" max="16" width="25.42578125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259</v>
      </c>
      <c r="R1" s="4" t="s">
        <v>260</v>
      </c>
      <c r="S1" s="4" t="s">
        <v>261</v>
      </c>
    </row>
    <row r="2" spans="1:19" ht="12.75" customHeight="1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11" t="s">
        <v>22</v>
      </c>
      <c r="H2" s="12">
        <v>3648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19</v>
      </c>
      <c r="P2" t="s">
        <v>28</v>
      </c>
      <c r="Q2" t="s">
        <v>309</v>
      </c>
      <c r="R2" t="s">
        <v>266</v>
      </c>
      <c r="S2" t="s">
        <v>313</v>
      </c>
    </row>
    <row r="3" spans="1:19" ht="12.75" customHeight="1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31</v>
      </c>
      <c r="F3" t="s">
        <v>32</v>
      </c>
      <c r="G3" s="11" t="s">
        <v>22</v>
      </c>
      <c r="H3" s="12">
        <v>3200</v>
      </c>
      <c r="I3" t="s">
        <v>18</v>
      </c>
      <c r="J3" t="s">
        <v>23</v>
      </c>
      <c r="K3" t="s">
        <v>24</v>
      </c>
      <c r="L3" t="s">
        <v>33</v>
      </c>
      <c r="M3" t="s">
        <v>26</v>
      </c>
      <c r="N3" t="s">
        <v>27</v>
      </c>
      <c r="O3" t="s">
        <v>30</v>
      </c>
      <c r="P3" t="s">
        <v>34</v>
      </c>
      <c r="Q3" t="s">
        <v>279</v>
      </c>
      <c r="R3" t="s">
        <v>274</v>
      </c>
      <c r="S3" t="s">
        <v>284</v>
      </c>
    </row>
    <row r="4" spans="1:19" ht="12.75" customHeight="1" x14ac:dyDescent="0.2">
      <c r="A4" s="7" t="s">
        <v>35</v>
      </c>
      <c r="B4" s="8" t="s">
        <v>17</v>
      </c>
      <c r="C4" s="8" t="s">
        <v>18</v>
      </c>
      <c r="D4" s="8" t="s">
        <v>30</v>
      </c>
      <c r="E4" s="8" t="s">
        <v>31</v>
      </c>
      <c r="F4" t="s">
        <v>32</v>
      </c>
      <c r="G4" s="11" t="s">
        <v>22</v>
      </c>
      <c r="H4" s="12">
        <v>3200</v>
      </c>
      <c r="I4" t="s">
        <v>18</v>
      </c>
      <c r="J4" t="s">
        <v>23</v>
      </c>
      <c r="K4" t="s">
        <v>24</v>
      </c>
      <c r="L4" t="s">
        <v>36</v>
      </c>
      <c r="M4" t="s">
        <v>26</v>
      </c>
      <c r="N4" t="s">
        <v>27</v>
      </c>
      <c r="O4" t="s">
        <v>30</v>
      </c>
      <c r="P4" t="s">
        <v>37</v>
      </c>
      <c r="Q4" t="s">
        <v>279</v>
      </c>
      <c r="R4" t="s">
        <v>274</v>
      </c>
      <c r="S4" t="s">
        <v>285</v>
      </c>
    </row>
    <row r="5" spans="1:19" ht="12.75" customHeight="1" x14ac:dyDescent="0.2">
      <c r="A5" s="7" t="s">
        <v>38</v>
      </c>
      <c r="B5" s="8" t="s">
        <v>17</v>
      </c>
      <c r="C5" s="8" t="s">
        <v>18</v>
      </c>
      <c r="D5" s="8" t="s">
        <v>30</v>
      </c>
      <c r="E5" s="8" t="s">
        <v>31</v>
      </c>
      <c r="F5" t="s">
        <v>39</v>
      </c>
      <c r="G5" s="11" t="s">
        <v>22</v>
      </c>
      <c r="H5" s="12">
        <v>3880</v>
      </c>
      <c r="I5" t="s">
        <v>18</v>
      </c>
      <c r="J5" t="s">
        <v>23</v>
      </c>
      <c r="K5" t="s">
        <v>24</v>
      </c>
      <c r="L5" t="s">
        <v>40</v>
      </c>
      <c r="M5" t="s">
        <v>26</v>
      </c>
      <c r="N5" t="s">
        <v>27</v>
      </c>
      <c r="O5" t="s">
        <v>30</v>
      </c>
      <c r="P5" t="s">
        <v>41</v>
      </c>
      <c r="Q5" t="s">
        <v>296</v>
      </c>
      <c r="R5" t="s">
        <v>266</v>
      </c>
      <c r="S5" t="s">
        <v>297</v>
      </c>
    </row>
    <row r="6" spans="1:19" ht="12.75" customHeight="1" x14ac:dyDescent="0.2">
      <c r="A6" s="7" t="s">
        <v>42</v>
      </c>
      <c r="B6" s="8" t="s">
        <v>17</v>
      </c>
      <c r="C6" s="8" t="s">
        <v>18</v>
      </c>
      <c r="D6" s="8" t="s">
        <v>43</v>
      </c>
      <c r="E6" s="8" t="s">
        <v>31</v>
      </c>
      <c r="F6" t="s">
        <v>44</v>
      </c>
      <c r="G6" s="11" t="s">
        <v>22</v>
      </c>
      <c r="H6" s="12">
        <v>4324</v>
      </c>
      <c r="I6" t="s">
        <v>18</v>
      </c>
      <c r="J6" t="s">
        <v>23</v>
      </c>
      <c r="K6" t="s">
        <v>24</v>
      </c>
      <c r="L6" t="s">
        <v>45</v>
      </c>
      <c r="M6" t="s">
        <v>26</v>
      </c>
      <c r="N6" t="s">
        <v>27</v>
      </c>
      <c r="O6" t="s">
        <v>43</v>
      </c>
      <c r="P6" t="s">
        <v>46</v>
      </c>
      <c r="Q6" t="s">
        <v>296</v>
      </c>
      <c r="R6" t="s">
        <v>266</v>
      </c>
      <c r="S6" t="s">
        <v>298</v>
      </c>
    </row>
    <row r="7" spans="1:19" ht="12.75" customHeight="1" x14ac:dyDescent="0.2">
      <c r="A7" s="7" t="s">
        <v>47</v>
      </c>
      <c r="B7" s="8" t="s">
        <v>17</v>
      </c>
      <c r="C7" s="8" t="s">
        <v>18</v>
      </c>
      <c r="D7" s="8" t="s">
        <v>48</v>
      </c>
      <c r="E7" s="8" t="s">
        <v>31</v>
      </c>
      <c r="F7" t="s">
        <v>49</v>
      </c>
      <c r="G7" s="11" t="s">
        <v>22</v>
      </c>
      <c r="H7" s="12">
        <v>5640</v>
      </c>
      <c r="I7" t="s">
        <v>18</v>
      </c>
      <c r="J7" t="s">
        <v>50</v>
      </c>
      <c r="K7" t="s">
        <v>51</v>
      </c>
      <c r="L7" t="s">
        <v>52</v>
      </c>
      <c r="M7" t="s">
        <v>26</v>
      </c>
      <c r="N7" t="s">
        <v>27</v>
      </c>
      <c r="O7" t="s">
        <v>48</v>
      </c>
      <c r="P7" t="s">
        <v>53</v>
      </c>
      <c r="Q7" t="s">
        <v>291</v>
      </c>
      <c r="R7" t="s">
        <v>266</v>
      </c>
      <c r="S7" t="s">
        <v>294</v>
      </c>
    </row>
    <row r="8" spans="1:19" ht="12.75" customHeight="1" x14ac:dyDescent="0.2">
      <c r="A8" s="7" t="s">
        <v>54</v>
      </c>
      <c r="B8" s="8" t="s">
        <v>17</v>
      </c>
      <c r="C8" s="8" t="s">
        <v>18</v>
      </c>
      <c r="D8" s="8" t="s">
        <v>55</v>
      </c>
      <c r="E8" s="8" t="s">
        <v>31</v>
      </c>
      <c r="F8" t="s">
        <v>56</v>
      </c>
      <c r="G8" s="11" t="s">
        <v>57</v>
      </c>
      <c r="H8" s="12">
        <v>789.6</v>
      </c>
      <c r="I8" t="s">
        <v>18</v>
      </c>
      <c r="J8" t="s">
        <v>23</v>
      </c>
      <c r="K8" t="s">
        <v>24</v>
      </c>
      <c r="L8" t="s">
        <v>58</v>
      </c>
      <c r="M8" t="s">
        <v>26</v>
      </c>
      <c r="N8" t="s">
        <v>27</v>
      </c>
      <c r="O8" t="s">
        <v>55</v>
      </c>
      <c r="P8" t="s">
        <v>59</v>
      </c>
      <c r="Q8" t="s">
        <v>279</v>
      </c>
      <c r="R8" t="s">
        <v>266</v>
      </c>
      <c r="S8" t="s">
        <v>280</v>
      </c>
    </row>
    <row r="9" spans="1:19" ht="12.75" customHeight="1" x14ac:dyDescent="0.2">
      <c r="A9" s="7" t="s">
        <v>60</v>
      </c>
      <c r="B9" s="8" t="s">
        <v>17</v>
      </c>
      <c r="C9" s="8" t="s">
        <v>18</v>
      </c>
      <c r="D9" s="8" t="s">
        <v>48</v>
      </c>
      <c r="E9" s="8" t="s">
        <v>31</v>
      </c>
      <c r="F9" t="s">
        <v>61</v>
      </c>
      <c r="G9" s="11" t="s">
        <v>22</v>
      </c>
      <c r="H9" s="12">
        <v>84</v>
      </c>
      <c r="I9" t="s">
        <v>18</v>
      </c>
      <c r="J9" t="s">
        <v>50</v>
      </c>
      <c r="K9" t="s">
        <v>62</v>
      </c>
      <c r="L9" t="s">
        <v>63</v>
      </c>
      <c r="M9" t="s">
        <v>26</v>
      </c>
      <c r="N9" t="s">
        <v>27</v>
      </c>
      <c r="O9" t="s">
        <v>48</v>
      </c>
      <c r="P9" t="s">
        <v>53</v>
      </c>
      <c r="Q9" t="s">
        <v>291</v>
      </c>
      <c r="R9" t="s">
        <v>266</v>
      </c>
      <c r="S9" t="s">
        <v>294</v>
      </c>
    </row>
    <row r="10" spans="1:19" ht="12.75" customHeight="1" x14ac:dyDescent="0.2">
      <c r="A10" s="7" t="s">
        <v>64</v>
      </c>
      <c r="B10" s="8" t="s">
        <v>17</v>
      </c>
      <c r="C10" s="8" t="s">
        <v>18</v>
      </c>
      <c r="D10" s="8" t="s">
        <v>48</v>
      </c>
      <c r="E10" s="8" t="s">
        <v>65</v>
      </c>
      <c r="F10" t="s">
        <v>66</v>
      </c>
      <c r="G10" s="11" t="s">
        <v>22</v>
      </c>
      <c r="H10" s="12">
        <v>3948</v>
      </c>
      <c r="I10" t="s">
        <v>18</v>
      </c>
      <c r="J10" t="s">
        <v>67</v>
      </c>
      <c r="K10" t="s">
        <v>51</v>
      </c>
      <c r="L10" t="s">
        <v>68</v>
      </c>
      <c r="M10" t="s">
        <v>26</v>
      </c>
      <c r="N10" t="s">
        <v>27</v>
      </c>
      <c r="O10" t="s">
        <v>48</v>
      </c>
      <c r="P10" t="s">
        <v>69</v>
      </c>
      <c r="Q10" t="s">
        <v>291</v>
      </c>
      <c r="R10" t="s">
        <v>266</v>
      </c>
      <c r="S10" t="s">
        <v>293</v>
      </c>
    </row>
    <row r="11" spans="1:19" ht="12.75" customHeight="1" x14ac:dyDescent="0.2">
      <c r="A11" s="7" t="s">
        <v>70</v>
      </c>
      <c r="B11" s="8" t="s">
        <v>17</v>
      </c>
      <c r="C11" s="8" t="s">
        <v>18</v>
      </c>
      <c r="D11" s="8" t="s">
        <v>71</v>
      </c>
      <c r="E11" s="8" t="s">
        <v>65</v>
      </c>
      <c r="F11" t="s">
        <v>72</v>
      </c>
      <c r="G11" s="11" t="s">
        <v>22</v>
      </c>
      <c r="H11" s="12">
        <v>2720</v>
      </c>
      <c r="I11" t="s">
        <v>18</v>
      </c>
      <c r="J11" t="s">
        <v>23</v>
      </c>
      <c r="K11" t="s">
        <v>24</v>
      </c>
      <c r="L11" t="s">
        <v>73</v>
      </c>
      <c r="M11" t="s">
        <v>26</v>
      </c>
      <c r="N11" t="s">
        <v>27</v>
      </c>
      <c r="O11" t="s">
        <v>71</v>
      </c>
      <c r="P11" t="s">
        <v>74</v>
      </c>
      <c r="Q11" t="s">
        <v>306</v>
      </c>
      <c r="R11" t="s">
        <v>274</v>
      </c>
      <c r="S11" t="s">
        <v>307</v>
      </c>
    </row>
    <row r="12" spans="1:19" ht="12.75" customHeight="1" x14ac:dyDescent="0.2">
      <c r="A12" s="7" t="s">
        <v>75</v>
      </c>
      <c r="B12" s="8" t="s">
        <v>17</v>
      </c>
      <c r="C12" s="8" t="s">
        <v>18</v>
      </c>
      <c r="D12" s="8" t="s">
        <v>71</v>
      </c>
      <c r="E12" s="8" t="s">
        <v>65</v>
      </c>
      <c r="F12" t="s">
        <v>76</v>
      </c>
      <c r="G12" s="11" t="s">
        <v>22</v>
      </c>
      <c r="H12" s="12">
        <v>480</v>
      </c>
      <c r="I12" t="s">
        <v>18</v>
      </c>
      <c r="J12" t="s">
        <v>23</v>
      </c>
      <c r="K12" t="s">
        <v>24</v>
      </c>
      <c r="L12" t="s">
        <v>77</v>
      </c>
      <c r="M12" t="s">
        <v>26</v>
      </c>
      <c r="N12" t="s">
        <v>27</v>
      </c>
      <c r="O12" t="s">
        <v>71</v>
      </c>
      <c r="P12" t="s">
        <v>74</v>
      </c>
      <c r="Q12" t="s">
        <v>306</v>
      </c>
      <c r="R12" t="s">
        <v>274</v>
      </c>
      <c r="S12" t="s">
        <v>307</v>
      </c>
    </row>
    <row r="13" spans="1:19" ht="12.75" customHeight="1" x14ac:dyDescent="0.2">
      <c r="A13" s="7" t="s">
        <v>78</v>
      </c>
      <c r="B13" s="8" t="s">
        <v>17</v>
      </c>
      <c r="C13" s="8" t="s">
        <v>18</v>
      </c>
      <c r="D13" s="8" t="s">
        <v>19</v>
      </c>
      <c r="E13" s="8" t="s">
        <v>65</v>
      </c>
      <c r="F13" t="s">
        <v>66</v>
      </c>
      <c r="G13" s="11" t="s">
        <v>22</v>
      </c>
      <c r="H13" s="12">
        <v>3948</v>
      </c>
      <c r="I13" t="s">
        <v>18</v>
      </c>
      <c r="J13" t="s">
        <v>79</v>
      </c>
      <c r="K13" t="s">
        <v>80</v>
      </c>
      <c r="L13" t="s">
        <v>81</v>
      </c>
      <c r="M13" t="s">
        <v>26</v>
      </c>
      <c r="N13" t="s">
        <v>27</v>
      </c>
      <c r="O13" t="s">
        <v>19</v>
      </c>
      <c r="P13" t="s">
        <v>82</v>
      </c>
      <c r="Q13" t="s">
        <v>291</v>
      </c>
      <c r="R13" t="s">
        <v>266</v>
      </c>
      <c r="S13" t="s">
        <v>292</v>
      </c>
    </row>
    <row r="14" spans="1:19" ht="12.75" customHeight="1" x14ac:dyDescent="0.2">
      <c r="A14" s="7" t="s">
        <v>83</v>
      </c>
      <c r="B14" s="8" t="s">
        <v>17</v>
      </c>
      <c r="C14" s="8" t="s">
        <v>18</v>
      </c>
      <c r="D14" s="8" t="s">
        <v>48</v>
      </c>
      <c r="E14" s="8" t="s">
        <v>65</v>
      </c>
      <c r="F14" t="s">
        <v>84</v>
      </c>
      <c r="G14" s="11" t="s">
        <v>22</v>
      </c>
      <c r="H14" s="12">
        <v>760</v>
      </c>
      <c r="I14" t="s">
        <v>18</v>
      </c>
      <c r="J14" t="s">
        <v>85</v>
      </c>
      <c r="K14" t="s">
        <v>86</v>
      </c>
      <c r="L14" t="s">
        <v>87</v>
      </c>
      <c r="M14" t="s">
        <v>26</v>
      </c>
      <c r="N14" t="s">
        <v>27</v>
      </c>
      <c r="O14" t="s">
        <v>48</v>
      </c>
      <c r="P14" t="s">
        <v>53</v>
      </c>
      <c r="Q14" t="s">
        <v>262</v>
      </c>
      <c r="R14" t="s">
        <v>266</v>
      </c>
      <c r="S14" t="s">
        <v>264</v>
      </c>
    </row>
    <row r="15" spans="1:19" ht="12.75" customHeight="1" x14ac:dyDescent="0.2">
      <c r="A15" s="7" t="s">
        <v>88</v>
      </c>
      <c r="B15" s="8" t="s">
        <v>17</v>
      </c>
      <c r="C15" s="8" t="s">
        <v>18</v>
      </c>
      <c r="D15" s="8" t="s">
        <v>89</v>
      </c>
      <c r="E15" s="8" t="s">
        <v>90</v>
      </c>
      <c r="F15" t="s">
        <v>91</v>
      </c>
      <c r="G15" s="11" t="s">
        <v>22</v>
      </c>
      <c r="H15" s="12">
        <v>5734</v>
      </c>
      <c r="I15" t="s">
        <v>18</v>
      </c>
      <c r="J15" t="s">
        <v>23</v>
      </c>
      <c r="K15" t="s">
        <v>24</v>
      </c>
      <c r="L15" t="s">
        <v>92</v>
      </c>
      <c r="M15" t="s">
        <v>26</v>
      </c>
      <c r="N15" t="s">
        <v>27</v>
      </c>
      <c r="O15" t="s">
        <v>89</v>
      </c>
      <c r="P15" t="s">
        <v>93</v>
      </c>
      <c r="Q15" t="s">
        <v>279</v>
      </c>
      <c r="R15" t="s">
        <v>266</v>
      </c>
      <c r="S15" t="s">
        <v>281</v>
      </c>
    </row>
    <row r="16" spans="1:19" ht="12.75" customHeight="1" x14ac:dyDescent="0.2">
      <c r="A16" s="7" t="s">
        <v>94</v>
      </c>
      <c r="B16" s="8" t="s">
        <v>17</v>
      </c>
      <c r="C16" s="8" t="s">
        <v>18</v>
      </c>
      <c r="D16" s="8" t="s">
        <v>48</v>
      </c>
      <c r="E16" s="8" t="s">
        <v>90</v>
      </c>
      <c r="F16" t="s">
        <v>95</v>
      </c>
      <c r="G16" s="11" t="s">
        <v>22</v>
      </c>
      <c r="H16" s="12">
        <v>3686</v>
      </c>
      <c r="I16" t="s">
        <v>18</v>
      </c>
      <c r="J16" t="s">
        <v>85</v>
      </c>
      <c r="K16" t="s">
        <v>86</v>
      </c>
      <c r="L16" t="s">
        <v>96</v>
      </c>
      <c r="M16" t="s">
        <v>26</v>
      </c>
      <c r="N16" t="s">
        <v>27</v>
      </c>
      <c r="O16" t="s">
        <v>48</v>
      </c>
      <c r="P16" t="s">
        <v>53</v>
      </c>
      <c r="Q16" t="s">
        <v>296</v>
      </c>
      <c r="R16" t="s">
        <v>266</v>
      </c>
      <c r="S16" t="s">
        <v>300</v>
      </c>
    </row>
    <row r="17" spans="1:19" ht="12.75" customHeight="1" x14ac:dyDescent="0.2">
      <c r="A17" s="7" t="s">
        <v>97</v>
      </c>
      <c r="B17" s="8" t="s">
        <v>17</v>
      </c>
      <c r="C17" s="8" t="s">
        <v>18</v>
      </c>
      <c r="D17" s="8" t="s">
        <v>98</v>
      </c>
      <c r="E17" s="8" t="s">
        <v>90</v>
      </c>
      <c r="F17" t="s">
        <v>39</v>
      </c>
      <c r="G17" s="11" t="s">
        <v>22</v>
      </c>
      <c r="H17" s="12">
        <v>3880</v>
      </c>
      <c r="I17" t="s">
        <v>18</v>
      </c>
      <c r="J17" t="s">
        <v>23</v>
      </c>
      <c r="K17" t="s">
        <v>24</v>
      </c>
      <c r="L17" t="s">
        <v>99</v>
      </c>
      <c r="M17" t="s">
        <v>26</v>
      </c>
      <c r="N17" t="s">
        <v>27</v>
      </c>
      <c r="O17" t="s">
        <v>98</v>
      </c>
      <c r="P17" t="s">
        <v>100</v>
      </c>
      <c r="Q17" t="s">
        <v>296</v>
      </c>
      <c r="R17" t="s">
        <v>266</v>
      </c>
      <c r="S17" t="s">
        <v>299</v>
      </c>
    </row>
    <row r="18" spans="1:19" ht="12.75" customHeight="1" x14ac:dyDescent="0.2">
      <c r="A18" s="7" t="s">
        <v>101</v>
      </c>
      <c r="B18" s="8" t="s">
        <v>17</v>
      </c>
      <c r="C18" s="8" t="s">
        <v>18</v>
      </c>
      <c r="D18" s="8" t="s">
        <v>102</v>
      </c>
      <c r="E18" s="8" t="s">
        <v>90</v>
      </c>
      <c r="F18" t="s">
        <v>21</v>
      </c>
      <c r="G18" s="11" t="s">
        <v>22</v>
      </c>
      <c r="H18" s="12">
        <v>3648</v>
      </c>
      <c r="I18" t="s">
        <v>18</v>
      </c>
      <c r="J18" t="s">
        <v>23</v>
      </c>
      <c r="K18" t="s">
        <v>24</v>
      </c>
      <c r="L18" t="s">
        <v>103</v>
      </c>
      <c r="M18" t="s">
        <v>26</v>
      </c>
      <c r="N18" t="s">
        <v>27</v>
      </c>
      <c r="O18" t="s">
        <v>102</v>
      </c>
      <c r="P18" t="s">
        <v>104</v>
      </c>
      <c r="Q18" t="s">
        <v>262</v>
      </c>
      <c r="R18" t="s">
        <v>266</v>
      </c>
      <c r="S18" t="s">
        <v>271</v>
      </c>
    </row>
    <row r="19" spans="1:19" ht="12.75" customHeight="1" x14ac:dyDescent="0.2">
      <c r="A19" s="7" t="s">
        <v>105</v>
      </c>
      <c r="B19" s="8" t="s">
        <v>17</v>
      </c>
      <c r="C19" s="8" t="s">
        <v>18</v>
      </c>
      <c r="D19" s="8" t="s">
        <v>89</v>
      </c>
      <c r="E19" s="8" t="s">
        <v>90</v>
      </c>
      <c r="F19" t="s">
        <v>106</v>
      </c>
      <c r="G19" s="11" t="s">
        <v>22</v>
      </c>
      <c r="H19" s="12">
        <v>3647</v>
      </c>
      <c r="I19" t="s">
        <v>18</v>
      </c>
      <c r="J19" t="s">
        <v>23</v>
      </c>
      <c r="K19" t="s">
        <v>24</v>
      </c>
      <c r="L19" t="s">
        <v>107</v>
      </c>
      <c r="M19" t="s">
        <v>26</v>
      </c>
      <c r="N19" t="s">
        <v>27</v>
      </c>
      <c r="O19" t="s">
        <v>89</v>
      </c>
      <c r="P19" t="s">
        <v>108</v>
      </c>
      <c r="Q19" t="s">
        <v>309</v>
      </c>
      <c r="R19" t="s">
        <v>266</v>
      </c>
      <c r="S19" t="s">
        <v>310</v>
      </c>
    </row>
    <row r="20" spans="1:19" ht="12.75" customHeight="1" x14ac:dyDescent="0.2">
      <c r="A20" s="7" t="s">
        <v>109</v>
      </c>
      <c r="B20" s="8" t="s">
        <v>17</v>
      </c>
      <c r="C20" s="8" t="s">
        <v>18</v>
      </c>
      <c r="D20" s="8" t="s">
        <v>89</v>
      </c>
      <c r="E20" s="8" t="s">
        <v>90</v>
      </c>
      <c r="F20" t="s">
        <v>106</v>
      </c>
      <c r="G20" s="11" t="s">
        <v>22</v>
      </c>
      <c r="H20" s="12">
        <v>3647</v>
      </c>
      <c r="I20" t="s">
        <v>18</v>
      </c>
      <c r="J20" t="s">
        <v>23</v>
      </c>
      <c r="K20" t="s">
        <v>24</v>
      </c>
      <c r="L20" t="s">
        <v>110</v>
      </c>
      <c r="M20" t="s">
        <v>26</v>
      </c>
      <c r="N20" t="s">
        <v>27</v>
      </c>
      <c r="O20" t="s">
        <v>89</v>
      </c>
      <c r="P20" t="s">
        <v>108</v>
      </c>
      <c r="Q20" t="s">
        <v>309</v>
      </c>
      <c r="R20" t="s">
        <v>266</v>
      </c>
      <c r="S20" t="s">
        <v>311</v>
      </c>
    </row>
    <row r="21" spans="1:19" ht="12.75" customHeight="1" x14ac:dyDescent="0.2">
      <c r="A21" s="7" t="s">
        <v>111</v>
      </c>
      <c r="B21" s="8" t="s">
        <v>17</v>
      </c>
      <c r="C21" s="8" t="s">
        <v>18</v>
      </c>
      <c r="D21" s="8" t="s">
        <v>102</v>
      </c>
      <c r="E21" s="8" t="s">
        <v>90</v>
      </c>
      <c r="F21" t="s">
        <v>106</v>
      </c>
      <c r="G21" s="11" t="s">
        <v>22</v>
      </c>
      <c r="H21" s="12">
        <v>3647</v>
      </c>
      <c r="I21" t="s">
        <v>18</v>
      </c>
      <c r="J21" t="s">
        <v>23</v>
      </c>
      <c r="K21" t="s">
        <v>24</v>
      </c>
      <c r="L21" t="s">
        <v>112</v>
      </c>
      <c r="M21" t="s">
        <v>26</v>
      </c>
      <c r="N21" t="s">
        <v>27</v>
      </c>
      <c r="O21" t="s">
        <v>102</v>
      </c>
      <c r="P21" t="s">
        <v>113</v>
      </c>
      <c r="Q21" t="s">
        <v>296</v>
      </c>
      <c r="R21" t="s">
        <v>266</v>
      </c>
      <c r="S21" t="s">
        <v>304</v>
      </c>
    </row>
    <row r="22" spans="1:19" ht="12.75" customHeight="1" x14ac:dyDescent="0.2">
      <c r="A22" s="7" t="s">
        <v>114</v>
      </c>
      <c r="B22" s="8" t="s">
        <v>17</v>
      </c>
      <c r="C22" s="8" t="s">
        <v>18</v>
      </c>
      <c r="D22" s="8" t="s">
        <v>115</v>
      </c>
      <c r="E22" s="8" t="s">
        <v>90</v>
      </c>
      <c r="F22" t="s">
        <v>21</v>
      </c>
      <c r="G22" s="11" t="s">
        <v>22</v>
      </c>
      <c r="H22" s="12">
        <v>3648</v>
      </c>
      <c r="I22" t="s">
        <v>18</v>
      </c>
      <c r="J22" t="s">
        <v>23</v>
      </c>
      <c r="K22" t="s">
        <v>24</v>
      </c>
      <c r="L22" t="s">
        <v>116</v>
      </c>
      <c r="M22" t="s">
        <v>26</v>
      </c>
      <c r="N22" t="s">
        <v>27</v>
      </c>
      <c r="O22" t="s">
        <v>115</v>
      </c>
      <c r="P22" t="s">
        <v>117</v>
      </c>
      <c r="Q22" t="s">
        <v>262</v>
      </c>
      <c r="R22" t="s">
        <v>266</v>
      </c>
      <c r="S22" t="s">
        <v>270</v>
      </c>
    </row>
    <row r="23" spans="1:19" ht="12.75" customHeight="1" x14ac:dyDescent="0.2">
      <c r="A23" s="7" t="s">
        <v>118</v>
      </c>
      <c r="B23" s="8" t="s">
        <v>17</v>
      </c>
      <c r="C23" s="8" t="s">
        <v>18</v>
      </c>
      <c r="D23" s="8" t="s">
        <v>119</v>
      </c>
      <c r="E23" s="8" t="s">
        <v>90</v>
      </c>
      <c r="F23" t="s">
        <v>120</v>
      </c>
      <c r="G23" s="11" t="s">
        <v>121</v>
      </c>
      <c r="H23" s="12">
        <v>2917.76</v>
      </c>
      <c r="I23" t="s">
        <v>18</v>
      </c>
      <c r="J23" t="s">
        <v>23</v>
      </c>
      <c r="K23" t="s">
        <v>24</v>
      </c>
      <c r="L23" t="s">
        <v>122</v>
      </c>
      <c r="M23" t="s">
        <v>26</v>
      </c>
      <c r="N23" t="s">
        <v>27</v>
      </c>
      <c r="O23" t="s">
        <v>119</v>
      </c>
      <c r="P23" t="s">
        <v>123</v>
      </c>
      <c r="Q23" t="s">
        <v>265</v>
      </c>
      <c r="R23" t="s">
        <v>266</v>
      </c>
      <c r="S23" t="s">
        <v>267</v>
      </c>
    </row>
    <row r="24" spans="1:19" ht="12.75" customHeight="1" x14ac:dyDescent="0.2">
      <c r="A24" s="7" t="s">
        <v>124</v>
      </c>
      <c r="B24" s="8" t="s">
        <v>17</v>
      </c>
      <c r="C24" s="8" t="s">
        <v>18</v>
      </c>
      <c r="D24" s="8" t="s">
        <v>119</v>
      </c>
      <c r="E24" s="8" t="s">
        <v>90</v>
      </c>
      <c r="F24" t="s">
        <v>125</v>
      </c>
      <c r="G24" s="11" t="s">
        <v>126</v>
      </c>
      <c r="H24" s="12">
        <v>729.44</v>
      </c>
      <c r="I24" t="s">
        <v>18</v>
      </c>
      <c r="J24" t="s">
        <v>23</v>
      </c>
      <c r="K24" t="s">
        <v>24</v>
      </c>
      <c r="L24" t="s">
        <v>127</v>
      </c>
      <c r="M24" t="s">
        <v>26</v>
      </c>
      <c r="N24" t="s">
        <v>27</v>
      </c>
      <c r="O24" t="s">
        <v>119</v>
      </c>
      <c r="P24" t="s">
        <v>123</v>
      </c>
      <c r="Q24" t="s">
        <v>265</v>
      </c>
      <c r="R24" t="s">
        <v>266</v>
      </c>
      <c r="S24" t="s">
        <v>267</v>
      </c>
    </row>
    <row r="25" spans="1:19" ht="12.75" customHeight="1" x14ac:dyDescent="0.2">
      <c r="A25" s="7" t="s">
        <v>128</v>
      </c>
      <c r="B25" s="8" t="s">
        <v>17</v>
      </c>
      <c r="C25" s="8" t="s">
        <v>18</v>
      </c>
      <c r="D25" s="8" t="s">
        <v>129</v>
      </c>
      <c r="E25" s="8" t="s">
        <v>90</v>
      </c>
      <c r="F25" t="s">
        <v>106</v>
      </c>
      <c r="G25" s="11" t="s">
        <v>130</v>
      </c>
      <c r="H25" s="12">
        <v>3647.2</v>
      </c>
      <c r="I25" t="s">
        <v>18</v>
      </c>
      <c r="J25" t="s">
        <v>23</v>
      </c>
      <c r="K25" t="s">
        <v>24</v>
      </c>
      <c r="L25" t="s">
        <v>131</v>
      </c>
      <c r="M25" t="s">
        <v>26</v>
      </c>
      <c r="N25" t="s">
        <v>27</v>
      </c>
      <c r="O25" t="s">
        <v>129</v>
      </c>
      <c r="P25" t="s">
        <v>132</v>
      </c>
      <c r="Q25" t="s">
        <v>262</v>
      </c>
      <c r="R25" t="s">
        <v>266</v>
      </c>
      <c r="S25" t="s">
        <v>272</v>
      </c>
    </row>
    <row r="26" spans="1:19" ht="12.75" customHeight="1" x14ac:dyDescent="0.2">
      <c r="A26" s="7" t="s">
        <v>133</v>
      </c>
      <c r="B26" s="8" t="s">
        <v>17</v>
      </c>
      <c r="C26" s="8" t="s">
        <v>18</v>
      </c>
      <c r="D26" s="8" t="s">
        <v>134</v>
      </c>
      <c r="E26" s="8" t="s">
        <v>90</v>
      </c>
      <c r="F26" t="s">
        <v>39</v>
      </c>
      <c r="G26" s="11" t="s">
        <v>22</v>
      </c>
      <c r="H26" s="12">
        <v>3880</v>
      </c>
      <c r="I26" t="s">
        <v>18</v>
      </c>
      <c r="J26" t="s">
        <v>23</v>
      </c>
      <c r="K26" t="s">
        <v>24</v>
      </c>
      <c r="L26" t="s">
        <v>135</v>
      </c>
      <c r="M26" t="s">
        <v>26</v>
      </c>
      <c r="N26" t="s">
        <v>27</v>
      </c>
      <c r="O26" t="s">
        <v>134</v>
      </c>
      <c r="P26" t="s">
        <v>136</v>
      </c>
      <c r="Q26" t="s">
        <v>296</v>
      </c>
      <c r="R26" t="s">
        <v>266</v>
      </c>
      <c r="S26" t="s">
        <v>305</v>
      </c>
    </row>
    <row r="27" spans="1:19" ht="12.75" customHeight="1" x14ac:dyDescent="0.2">
      <c r="A27" s="7" t="s">
        <v>137</v>
      </c>
      <c r="B27" s="8" t="s">
        <v>17</v>
      </c>
      <c r="C27" s="8" t="s">
        <v>18</v>
      </c>
      <c r="D27" s="8" t="s">
        <v>138</v>
      </c>
      <c r="E27" s="8" t="s">
        <v>139</v>
      </c>
      <c r="F27" t="s">
        <v>140</v>
      </c>
      <c r="G27" s="11" t="s">
        <v>22</v>
      </c>
      <c r="H27" s="12">
        <v>1900</v>
      </c>
      <c r="I27" t="s">
        <v>18</v>
      </c>
      <c r="J27" t="s">
        <v>23</v>
      </c>
      <c r="K27" t="s">
        <v>24</v>
      </c>
      <c r="L27" t="s">
        <v>141</v>
      </c>
      <c r="M27" t="s">
        <v>26</v>
      </c>
      <c r="N27" t="s">
        <v>27</v>
      </c>
      <c r="O27" t="s">
        <v>138</v>
      </c>
      <c r="P27" t="s">
        <v>142</v>
      </c>
      <c r="Q27" t="s">
        <v>296</v>
      </c>
      <c r="R27" t="s">
        <v>266</v>
      </c>
      <c r="S27" t="s">
        <v>301</v>
      </c>
    </row>
    <row r="28" spans="1:19" ht="12.75" customHeight="1" x14ac:dyDescent="0.2">
      <c r="A28" s="7" t="s">
        <v>143</v>
      </c>
      <c r="B28" s="8" t="s">
        <v>17</v>
      </c>
      <c r="C28" s="8" t="s">
        <v>18</v>
      </c>
      <c r="D28" s="8" t="s">
        <v>138</v>
      </c>
      <c r="E28" s="8" t="s">
        <v>139</v>
      </c>
      <c r="F28" t="s">
        <v>140</v>
      </c>
      <c r="G28" s="11" t="s">
        <v>22</v>
      </c>
      <c r="H28" s="12">
        <v>1900</v>
      </c>
      <c r="I28" t="s">
        <v>18</v>
      </c>
      <c r="J28" t="s">
        <v>23</v>
      </c>
      <c r="K28" t="s">
        <v>24</v>
      </c>
      <c r="L28" t="s">
        <v>144</v>
      </c>
      <c r="M28" t="s">
        <v>26</v>
      </c>
      <c r="N28" t="s">
        <v>27</v>
      </c>
      <c r="O28" t="s">
        <v>138</v>
      </c>
      <c r="P28" t="s">
        <v>142</v>
      </c>
      <c r="Q28" t="s">
        <v>296</v>
      </c>
      <c r="R28" t="s">
        <v>266</v>
      </c>
      <c r="S28" t="s">
        <v>301</v>
      </c>
    </row>
    <row r="29" spans="1:19" ht="12.75" customHeight="1" x14ac:dyDescent="0.2">
      <c r="A29" s="7" t="s">
        <v>145</v>
      </c>
      <c r="B29" s="8" t="s">
        <v>17</v>
      </c>
      <c r="C29" s="8" t="s">
        <v>18</v>
      </c>
      <c r="D29" s="8" t="s">
        <v>146</v>
      </c>
      <c r="E29" s="8" t="s">
        <v>139</v>
      </c>
      <c r="F29" t="s">
        <v>147</v>
      </c>
      <c r="G29" s="11" t="s">
        <v>22</v>
      </c>
      <c r="H29" s="12">
        <v>1940</v>
      </c>
      <c r="I29" t="s">
        <v>18</v>
      </c>
      <c r="J29" t="s">
        <v>23</v>
      </c>
      <c r="K29" t="s">
        <v>148</v>
      </c>
      <c r="L29" t="s">
        <v>149</v>
      </c>
      <c r="M29" t="s">
        <v>26</v>
      </c>
      <c r="N29" t="s">
        <v>27</v>
      </c>
      <c r="O29" t="s">
        <v>146</v>
      </c>
      <c r="P29" t="s">
        <v>150</v>
      </c>
      <c r="Q29" t="s">
        <v>296</v>
      </c>
      <c r="R29" t="s">
        <v>266</v>
      </c>
      <c r="S29" t="s">
        <v>302</v>
      </c>
    </row>
    <row r="30" spans="1:19" ht="12.75" customHeight="1" x14ac:dyDescent="0.2">
      <c r="A30" s="7" t="s">
        <v>151</v>
      </c>
      <c r="B30" s="8" t="s">
        <v>17</v>
      </c>
      <c r="C30" s="8" t="s">
        <v>18</v>
      </c>
      <c r="D30" s="8" t="s">
        <v>138</v>
      </c>
      <c r="E30" s="8" t="s">
        <v>152</v>
      </c>
      <c r="F30" t="s">
        <v>153</v>
      </c>
      <c r="G30" s="11" t="s">
        <v>22</v>
      </c>
      <c r="H30" s="12">
        <v>6100</v>
      </c>
      <c r="I30" t="s">
        <v>18</v>
      </c>
      <c r="J30" t="s">
        <v>23</v>
      </c>
      <c r="K30" t="s">
        <v>24</v>
      </c>
      <c r="L30" t="s">
        <v>154</v>
      </c>
      <c r="M30" t="s">
        <v>26</v>
      </c>
      <c r="N30" t="s">
        <v>27</v>
      </c>
      <c r="O30" t="s">
        <v>138</v>
      </c>
      <c r="P30" t="s">
        <v>155</v>
      </c>
      <c r="Q30" t="s">
        <v>279</v>
      </c>
      <c r="R30" t="s">
        <v>266</v>
      </c>
      <c r="S30" t="s">
        <v>284</v>
      </c>
    </row>
    <row r="31" spans="1:19" ht="12.75" customHeight="1" x14ac:dyDescent="0.2">
      <c r="A31" s="7" t="s">
        <v>156</v>
      </c>
      <c r="B31" s="8" t="s">
        <v>17</v>
      </c>
      <c r="C31" s="8" t="s">
        <v>18</v>
      </c>
      <c r="D31" s="8" t="s">
        <v>138</v>
      </c>
      <c r="E31" s="8" t="s">
        <v>152</v>
      </c>
      <c r="F31" t="s">
        <v>153</v>
      </c>
      <c r="G31" s="11" t="s">
        <v>22</v>
      </c>
      <c r="H31" s="12">
        <v>6100</v>
      </c>
      <c r="I31" t="s">
        <v>18</v>
      </c>
      <c r="J31" t="s">
        <v>23</v>
      </c>
      <c r="K31" t="s">
        <v>24</v>
      </c>
      <c r="L31" t="s">
        <v>157</v>
      </c>
      <c r="M31" t="s">
        <v>26</v>
      </c>
      <c r="N31" t="s">
        <v>27</v>
      </c>
      <c r="O31" t="s">
        <v>138</v>
      </c>
      <c r="P31" t="s">
        <v>158</v>
      </c>
      <c r="Q31" t="s">
        <v>279</v>
      </c>
      <c r="R31" t="s">
        <v>266</v>
      </c>
      <c r="S31" t="s">
        <v>285</v>
      </c>
    </row>
    <row r="32" spans="1:19" ht="12.75" customHeight="1" x14ac:dyDescent="0.2">
      <c r="A32" s="7" t="s">
        <v>159</v>
      </c>
      <c r="B32" s="8" t="s">
        <v>17</v>
      </c>
      <c r="C32" s="8" t="s">
        <v>18</v>
      </c>
      <c r="D32" s="8" t="s">
        <v>160</v>
      </c>
      <c r="E32" s="8" t="s">
        <v>161</v>
      </c>
      <c r="F32" t="s">
        <v>32</v>
      </c>
      <c r="G32" s="11" t="s">
        <v>22</v>
      </c>
      <c r="H32" s="12">
        <v>3200</v>
      </c>
      <c r="I32" t="s">
        <v>18</v>
      </c>
      <c r="J32" t="s">
        <v>23</v>
      </c>
      <c r="K32" t="s">
        <v>24</v>
      </c>
      <c r="L32" t="s">
        <v>162</v>
      </c>
      <c r="M32" t="s">
        <v>26</v>
      </c>
      <c r="N32" t="s">
        <v>27</v>
      </c>
      <c r="O32" t="s">
        <v>160</v>
      </c>
      <c r="P32" t="s">
        <v>163</v>
      </c>
      <c r="Q32" t="s">
        <v>291</v>
      </c>
      <c r="R32" t="s">
        <v>274</v>
      </c>
      <c r="S32" t="s">
        <v>295</v>
      </c>
    </row>
    <row r="33" spans="1:19" ht="12.75" customHeight="1" x14ac:dyDescent="0.2">
      <c r="A33" s="7" t="s">
        <v>164</v>
      </c>
      <c r="B33" s="8" t="s">
        <v>17</v>
      </c>
      <c r="C33" s="8" t="s">
        <v>18</v>
      </c>
      <c r="D33" s="8" t="s">
        <v>48</v>
      </c>
      <c r="E33" s="8" t="s">
        <v>165</v>
      </c>
      <c r="F33" t="s">
        <v>39</v>
      </c>
      <c r="G33" s="11" t="s">
        <v>22</v>
      </c>
      <c r="H33" s="12">
        <v>3880</v>
      </c>
      <c r="I33" t="s">
        <v>18</v>
      </c>
      <c r="J33" t="s">
        <v>85</v>
      </c>
      <c r="K33" t="s">
        <v>86</v>
      </c>
      <c r="L33" t="s">
        <v>166</v>
      </c>
      <c r="M33" t="s">
        <v>26</v>
      </c>
      <c r="N33" t="s">
        <v>27</v>
      </c>
      <c r="O33" t="s">
        <v>48</v>
      </c>
      <c r="P33" t="s">
        <v>53</v>
      </c>
      <c r="Q33" t="s">
        <v>265</v>
      </c>
      <c r="R33" t="s">
        <v>266</v>
      </c>
      <c r="S33" t="s">
        <v>268</v>
      </c>
    </row>
    <row r="34" spans="1:19" ht="12.75" customHeight="1" x14ac:dyDescent="0.2">
      <c r="A34" s="7" t="s">
        <v>167</v>
      </c>
      <c r="B34" s="8" t="s">
        <v>17</v>
      </c>
      <c r="C34" s="8" t="s">
        <v>18</v>
      </c>
      <c r="D34" s="8" t="s">
        <v>168</v>
      </c>
      <c r="E34" s="8" t="s">
        <v>165</v>
      </c>
      <c r="F34" t="s">
        <v>32</v>
      </c>
      <c r="G34" s="11" t="s">
        <v>22</v>
      </c>
      <c r="H34" s="12">
        <v>3200</v>
      </c>
      <c r="I34" t="s">
        <v>18</v>
      </c>
      <c r="J34" t="s">
        <v>23</v>
      </c>
      <c r="K34" t="s">
        <v>24</v>
      </c>
      <c r="L34" t="s">
        <v>169</v>
      </c>
      <c r="M34" t="s">
        <v>26</v>
      </c>
      <c r="N34" t="s">
        <v>27</v>
      </c>
      <c r="O34" t="s">
        <v>168</v>
      </c>
      <c r="P34" t="s">
        <v>170</v>
      </c>
      <c r="Q34" t="s">
        <v>279</v>
      </c>
      <c r="R34" t="s">
        <v>274</v>
      </c>
      <c r="S34" t="s">
        <v>288</v>
      </c>
    </row>
    <row r="35" spans="1:19" ht="12.75" customHeight="1" x14ac:dyDescent="0.2">
      <c r="A35" s="7" t="s">
        <v>171</v>
      </c>
      <c r="B35" s="8" t="s">
        <v>17</v>
      </c>
      <c r="C35" s="8" t="s">
        <v>18</v>
      </c>
      <c r="D35" s="8" t="s">
        <v>172</v>
      </c>
      <c r="E35" s="8" t="s">
        <v>165</v>
      </c>
      <c r="F35" t="s">
        <v>32</v>
      </c>
      <c r="G35" s="11" t="s">
        <v>22</v>
      </c>
      <c r="H35" s="12">
        <v>3200</v>
      </c>
      <c r="I35" t="s">
        <v>18</v>
      </c>
      <c r="J35" t="s">
        <v>23</v>
      </c>
      <c r="K35" t="s">
        <v>24</v>
      </c>
      <c r="L35" t="s">
        <v>173</v>
      </c>
      <c r="M35" t="s">
        <v>26</v>
      </c>
      <c r="N35" t="s">
        <v>27</v>
      </c>
      <c r="O35" t="s">
        <v>172</v>
      </c>
      <c r="P35" t="s">
        <v>174</v>
      </c>
      <c r="Q35" t="s">
        <v>279</v>
      </c>
      <c r="R35" t="s">
        <v>274</v>
      </c>
      <c r="S35" t="s">
        <v>287</v>
      </c>
    </row>
    <row r="36" spans="1:19" ht="12.75" customHeight="1" x14ac:dyDescent="0.2">
      <c r="A36" s="7" t="s">
        <v>175</v>
      </c>
      <c r="B36" s="8" t="s">
        <v>17</v>
      </c>
      <c r="C36" s="8" t="s">
        <v>18</v>
      </c>
      <c r="D36" s="8" t="s">
        <v>176</v>
      </c>
      <c r="E36" s="8" t="s">
        <v>177</v>
      </c>
      <c r="F36" t="s">
        <v>39</v>
      </c>
      <c r="G36" s="11" t="s">
        <v>22</v>
      </c>
      <c r="H36" s="12">
        <v>3880</v>
      </c>
      <c r="I36" t="s">
        <v>18</v>
      </c>
      <c r="J36" t="s">
        <v>23</v>
      </c>
      <c r="K36" t="s">
        <v>86</v>
      </c>
      <c r="L36" t="s">
        <v>178</v>
      </c>
      <c r="M36" t="s">
        <v>26</v>
      </c>
      <c r="N36" t="s">
        <v>27</v>
      </c>
      <c r="O36" t="s">
        <v>176</v>
      </c>
      <c r="P36" t="s">
        <v>179</v>
      </c>
      <c r="Q36" t="s">
        <v>262</v>
      </c>
      <c r="R36" t="s">
        <v>273</v>
      </c>
      <c r="S36" t="s">
        <v>275</v>
      </c>
    </row>
    <row r="37" spans="1:19" ht="12.75" customHeight="1" x14ac:dyDescent="0.2">
      <c r="A37" s="7" t="s">
        <v>180</v>
      </c>
      <c r="B37" s="8" t="s">
        <v>17</v>
      </c>
      <c r="C37" s="8" t="s">
        <v>18</v>
      </c>
      <c r="D37" s="8" t="s">
        <v>181</v>
      </c>
      <c r="E37" s="8" t="s">
        <v>177</v>
      </c>
      <c r="F37" t="s">
        <v>32</v>
      </c>
      <c r="G37" s="11" t="s">
        <v>22</v>
      </c>
      <c r="H37" s="12">
        <v>3200</v>
      </c>
      <c r="I37" t="s">
        <v>18</v>
      </c>
      <c r="J37" t="s">
        <v>23</v>
      </c>
      <c r="K37" t="s">
        <v>24</v>
      </c>
      <c r="L37" t="s">
        <v>182</v>
      </c>
      <c r="M37" t="s">
        <v>26</v>
      </c>
      <c r="N37" t="s">
        <v>27</v>
      </c>
      <c r="O37" t="s">
        <v>181</v>
      </c>
      <c r="P37" t="s">
        <v>183</v>
      </c>
      <c r="Q37" t="s">
        <v>306</v>
      </c>
      <c r="R37" t="s">
        <v>274</v>
      </c>
      <c r="S37" t="s">
        <v>308</v>
      </c>
    </row>
    <row r="38" spans="1:19" ht="12.75" customHeight="1" x14ac:dyDescent="0.2">
      <c r="A38" s="7" t="s">
        <v>184</v>
      </c>
      <c r="B38" s="8" t="s">
        <v>17</v>
      </c>
      <c r="C38" s="8" t="s">
        <v>18</v>
      </c>
      <c r="D38" s="8" t="s">
        <v>181</v>
      </c>
      <c r="E38" s="8" t="s">
        <v>177</v>
      </c>
      <c r="F38" t="s">
        <v>185</v>
      </c>
      <c r="G38" s="11" t="s">
        <v>22</v>
      </c>
      <c r="H38" s="12">
        <v>5800</v>
      </c>
      <c r="I38" t="s">
        <v>18</v>
      </c>
      <c r="J38" t="s">
        <v>23</v>
      </c>
      <c r="K38" t="s">
        <v>24</v>
      </c>
      <c r="L38" t="s">
        <v>186</v>
      </c>
      <c r="M38" t="s">
        <v>26</v>
      </c>
      <c r="N38" t="s">
        <v>27</v>
      </c>
      <c r="O38" t="s">
        <v>181</v>
      </c>
      <c r="P38" t="s">
        <v>187</v>
      </c>
      <c r="Q38" t="s">
        <v>306</v>
      </c>
      <c r="R38" t="s">
        <v>266</v>
      </c>
      <c r="S38" t="s">
        <v>308</v>
      </c>
    </row>
    <row r="39" spans="1:19" ht="12.75" customHeight="1" x14ac:dyDescent="0.2">
      <c r="A39" s="7" t="s">
        <v>188</v>
      </c>
      <c r="B39" s="8" t="s">
        <v>17</v>
      </c>
      <c r="C39" s="8" t="s">
        <v>18</v>
      </c>
      <c r="D39" s="8" t="s">
        <v>189</v>
      </c>
      <c r="E39" s="8" t="s">
        <v>190</v>
      </c>
      <c r="F39" t="s">
        <v>191</v>
      </c>
      <c r="G39" s="11" t="s">
        <v>22</v>
      </c>
      <c r="H39" s="12">
        <v>5950</v>
      </c>
      <c r="I39" t="s">
        <v>18</v>
      </c>
      <c r="J39" t="s">
        <v>23</v>
      </c>
      <c r="K39" t="s">
        <v>24</v>
      </c>
      <c r="L39" t="s">
        <v>192</v>
      </c>
      <c r="M39" t="s">
        <v>26</v>
      </c>
      <c r="N39" t="s">
        <v>27</v>
      </c>
      <c r="O39" t="s">
        <v>189</v>
      </c>
      <c r="P39" t="s">
        <v>193</v>
      </c>
      <c r="Q39" t="s">
        <v>309</v>
      </c>
      <c r="R39" t="s">
        <v>266</v>
      </c>
      <c r="S39" t="s">
        <v>312</v>
      </c>
    </row>
    <row r="40" spans="1:19" ht="12.75" customHeight="1" x14ac:dyDescent="0.2">
      <c r="A40" s="7" t="s">
        <v>194</v>
      </c>
      <c r="B40" s="8" t="s">
        <v>17</v>
      </c>
      <c r="C40" s="8" t="s">
        <v>18</v>
      </c>
      <c r="D40" s="8" t="s">
        <v>195</v>
      </c>
      <c r="E40" s="8" t="s">
        <v>196</v>
      </c>
      <c r="F40" t="s">
        <v>32</v>
      </c>
      <c r="G40" s="11" t="s">
        <v>22</v>
      </c>
      <c r="H40" s="12">
        <v>3200</v>
      </c>
      <c r="I40" t="s">
        <v>18</v>
      </c>
      <c r="J40" t="s">
        <v>23</v>
      </c>
      <c r="K40" t="s">
        <v>24</v>
      </c>
      <c r="L40" t="s">
        <v>197</v>
      </c>
      <c r="M40" t="s">
        <v>26</v>
      </c>
      <c r="N40" t="s">
        <v>27</v>
      </c>
      <c r="O40" t="s">
        <v>195</v>
      </c>
      <c r="P40" t="s">
        <v>163</v>
      </c>
      <c r="Q40" t="s">
        <v>289</v>
      </c>
      <c r="R40" t="s">
        <v>274</v>
      </c>
      <c r="S40" t="s">
        <v>290</v>
      </c>
    </row>
    <row r="41" spans="1:19" ht="12.75" customHeight="1" x14ac:dyDescent="0.2">
      <c r="A41" s="7" t="s">
        <v>198</v>
      </c>
      <c r="B41" s="8" t="s">
        <v>17</v>
      </c>
      <c r="C41" s="8" t="s">
        <v>18</v>
      </c>
      <c r="D41" s="8" t="s">
        <v>195</v>
      </c>
      <c r="E41" s="8" t="s">
        <v>196</v>
      </c>
      <c r="F41" t="s">
        <v>199</v>
      </c>
      <c r="G41" s="11" t="s">
        <v>22</v>
      </c>
      <c r="H41" s="12">
        <v>4030</v>
      </c>
      <c r="I41" t="s">
        <v>18</v>
      </c>
      <c r="J41" t="s">
        <v>23</v>
      </c>
      <c r="K41" t="s">
        <v>24</v>
      </c>
      <c r="L41" t="s">
        <v>200</v>
      </c>
      <c r="M41" t="s">
        <v>26</v>
      </c>
      <c r="N41" t="s">
        <v>27</v>
      </c>
      <c r="O41" t="s">
        <v>195</v>
      </c>
      <c r="P41" t="s">
        <v>201</v>
      </c>
      <c r="Q41" t="s">
        <v>262</v>
      </c>
      <c r="R41" t="s">
        <v>266</v>
      </c>
      <c r="S41" t="s">
        <v>276</v>
      </c>
    </row>
    <row r="42" spans="1:19" ht="12.75" customHeight="1" x14ac:dyDescent="0.2">
      <c r="A42" s="7" t="s">
        <v>202</v>
      </c>
      <c r="B42" s="8" t="s">
        <v>17</v>
      </c>
      <c r="C42" s="8" t="s">
        <v>18</v>
      </c>
      <c r="D42" s="8" t="s">
        <v>203</v>
      </c>
      <c r="E42" s="8" t="s">
        <v>196</v>
      </c>
      <c r="F42" t="s">
        <v>204</v>
      </c>
      <c r="G42" s="11" t="s">
        <v>22</v>
      </c>
      <c r="H42" s="12">
        <v>4200</v>
      </c>
      <c r="I42" t="s">
        <v>18</v>
      </c>
      <c r="J42" t="s">
        <v>23</v>
      </c>
      <c r="K42" t="s">
        <v>24</v>
      </c>
      <c r="L42" t="s">
        <v>205</v>
      </c>
      <c r="M42" t="s">
        <v>26</v>
      </c>
      <c r="N42" t="s">
        <v>27</v>
      </c>
      <c r="O42" t="s">
        <v>203</v>
      </c>
      <c r="P42" t="s">
        <v>206</v>
      </c>
      <c r="Q42" t="s">
        <v>279</v>
      </c>
      <c r="R42" t="s">
        <v>266</v>
      </c>
      <c r="S42" t="s">
        <v>287</v>
      </c>
    </row>
    <row r="43" spans="1:19" ht="12.75" customHeight="1" x14ac:dyDescent="0.2">
      <c r="A43" s="7" t="s">
        <v>207</v>
      </c>
      <c r="B43" s="8" t="s">
        <v>17</v>
      </c>
      <c r="C43" s="8" t="s">
        <v>18</v>
      </c>
      <c r="D43" s="8" t="s">
        <v>208</v>
      </c>
      <c r="E43" s="8" t="s">
        <v>209</v>
      </c>
      <c r="F43" t="s">
        <v>84</v>
      </c>
      <c r="G43" s="11" t="s">
        <v>22</v>
      </c>
      <c r="H43" s="12">
        <v>760</v>
      </c>
      <c r="I43" t="s">
        <v>18</v>
      </c>
      <c r="J43" t="s">
        <v>23</v>
      </c>
      <c r="K43" t="s">
        <v>24</v>
      </c>
      <c r="L43" t="s">
        <v>210</v>
      </c>
      <c r="M43" t="s">
        <v>26</v>
      </c>
      <c r="N43" t="s">
        <v>27</v>
      </c>
      <c r="O43" t="s">
        <v>208</v>
      </c>
      <c r="P43" t="s">
        <v>211</v>
      </c>
      <c r="Q43" t="s">
        <v>262</v>
      </c>
      <c r="R43" t="s">
        <v>266</v>
      </c>
      <c r="S43" t="s">
        <v>314</v>
      </c>
    </row>
    <row r="44" spans="1:19" ht="12.75" customHeight="1" x14ac:dyDescent="0.2">
      <c r="A44" s="7" t="s">
        <v>212</v>
      </c>
      <c r="B44" s="8" t="s">
        <v>17</v>
      </c>
      <c r="C44" s="8" t="s">
        <v>18</v>
      </c>
      <c r="D44" s="8" t="s">
        <v>213</v>
      </c>
      <c r="E44" s="8" t="s">
        <v>214</v>
      </c>
      <c r="F44" t="s">
        <v>215</v>
      </c>
      <c r="G44" s="11" t="s">
        <v>22</v>
      </c>
      <c r="H44" s="12">
        <v>3298</v>
      </c>
      <c r="I44" t="s">
        <v>18</v>
      </c>
      <c r="J44" t="s">
        <v>23</v>
      </c>
      <c r="K44" t="s">
        <v>24</v>
      </c>
      <c r="L44" t="s">
        <v>216</v>
      </c>
      <c r="M44" t="s">
        <v>26</v>
      </c>
      <c r="N44" t="s">
        <v>27</v>
      </c>
      <c r="O44" t="s">
        <v>213</v>
      </c>
      <c r="P44" t="s">
        <v>217</v>
      </c>
      <c r="Q44" t="s">
        <v>262</v>
      </c>
      <c r="R44" t="s">
        <v>266</v>
      </c>
      <c r="S44" t="s">
        <v>277</v>
      </c>
    </row>
    <row r="45" spans="1:19" ht="12.75" customHeight="1" x14ac:dyDescent="0.2">
      <c r="A45" s="7" t="s">
        <v>218</v>
      </c>
      <c r="B45" s="8" t="s">
        <v>17</v>
      </c>
      <c r="C45" s="8" t="s">
        <v>18</v>
      </c>
      <c r="D45" s="8" t="s">
        <v>213</v>
      </c>
      <c r="E45" s="8" t="s">
        <v>214</v>
      </c>
      <c r="F45" t="s">
        <v>219</v>
      </c>
      <c r="G45" s="11" t="s">
        <v>22</v>
      </c>
      <c r="H45" s="12">
        <v>582</v>
      </c>
      <c r="I45" t="s">
        <v>18</v>
      </c>
      <c r="J45" t="s">
        <v>23</v>
      </c>
      <c r="K45" t="s">
        <v>24</v>
      </c>
      <c r="L45" t="s">
        <v>220</v>
      </c>
      <c r="M45" t="s">
        <v>26</v>
      </c>
      <c r="N45" t="s">
        <v>27</v>
      </c>
      <c r="O45" t="s">
        <v>213</v>
      </c>
      <c r="P45" t="s">
        <v>221</v>
      </c>
      <c r="Q45" t="s">
        <v>262</v>
      </c>
      <c r="R45" t="s">
        <v>266</v>
      </c>
      <c r="S45" t="s">
        <v>277</v>
      </c>
    </row>
    <row r="46" spans="1:19" ht="12.75" customHeight="1" x14ac:dyDescent="0.2">
      <c r="A46" s="7" t="s">
        <v>222</v>
      </c>
      <c r="B46" s="8" t="s">
        <v>17</v>
      </c>
      <c r="C46" s="8" t="s">
        <v>18</v>
      </c>
      <c r="D46" s="8" t="s">
        <v>213</v>
      </c>
      <c r="E46" s="8" t="s">
        <v>214</v>
      </c>
      <c r="F46" t="s">
        <v>223</v>
      </c>
      <c r="G46" s="11" t="s">
        <v>22</v>
      </c>
      <c r="H46" s="12">
        <v>150</v>
      </c>
      <c r="I46" t="s">
        <v>18</v>
      </c>
      <c r="J46" t="s">
        <v>23</v>
      </c>
      <c r="K46" t="s">
        <v>24</v>
      </c>
      <c r="L46" t="s">
        <v>224</v>
      </c>
      <c r="M46" t="s">
        <v>26</v>
      </c>
      <c r="N46" t="s">
        <v>27</v>
      </c>
      <c r="O46" t="s">
        <v>213</v>
      </c>
      <c r="P46" t="s">
        <v>221</v>
      </c>
      <c r="Q46" t="s">
        <v>262</v>
      </c>
      <c r="R46" t="s">
        <v>266</v>
      </c>
      <c r="S46" t="s">
        <v>277</v>
      </c>
    </row>
    <row r="47" spans="1:19" ht="12.75" customHeight="1" x14ac:dyDescent="0.2">
      <c r="A47" s="7" t="s">
        <v>225</v>
      </c>
      <c r="B47" s="8" t="s">
        <v>17</v>
      </c>
      <c r="C47" s="8" t="s">
        <v>18</v>
      </c>
      <c r="D47" s="8" t="s">
        <v>226</v>
      </c>
      <c r="E47" s="8" t="s">
        <v>227</v>
      </c>
      <c r="F47" t="s">
        <v>199</v>
      </c>
      <c r="G47" s="11" t="s">
        <v>22</v>
      </c>
      <c r="H47" s="12">
        <v>4030</v>
      </c>
      <c r="I47" t="s">
        <v>18</v>
      </c>
      <c r="J47" t="s">
        <v>85</v>
      </c>
      <c r="K47" t="s">
        <v>86</v>
      </c>
      <c r="L47" t="s">
        <v>228</v>
      </c>
      <c r="M47" t="s">
        <v>26</v>
      </c>
      <c r="N47" t="s">
        <v>27</v>
      </c>
      <c r="O47" t="s">
        <v>226</v>
      </c>
      <c r="P47" t="s">
        <v>69</v>
      </c>
      <c r="Q47" t="s">
        <v>296</v>
      </c>
      <c r="R47" t="s">
        <v>266</v>
      </c>
      <c r="S47" t="s">
        <v>303</v>
      </c>
    </row>
    <row r="48" spans="1:19" ht="12.75" customHeight="1" x14ac:dyDescent="0.2">
      <c r="A48" s="7" t="s">
        <v>229</v>
      </c>
      <c r="B48" s="8" t="s">
        <v>17</v>
      </c>
      <c r="C48" s="8" t="s">
        <v>18</v>
      </c>
      <c r="D48" s="8" t="s">
        <v>230</v>
      </c>
      <c r="E48" s="8" t="s">
        <v>227</v>
      </c>
      <c r="F48" t="s">
        <v>231</v>
      </c>
      <c r="G48" s="11" t="s">
        <v>22</v>
      </c>
      <c r="H48" s="12">
        <v>2250</v>
      </c>
      <c r="I48" t="s">
        <v>18</v>
      </c>
      <c r="J48" t="s">
        <v>23</v>
      </c>
      <c r="K48" t="s">
        <v>24</v>
      </c>
      <c r="L48" t="s">
        <v>232</v>
      </c>
      <c r="M48" t="s">
        <v>26</v>
      </c>
      <c r="N48" t="s">
        <v>27</v>
      </c>
      <c r="O48" t="s">
        <v>230</v>
      </c>
      <c r="P48" t="s">
        <v>233</v>
      </c>
      <c r="Q48" t="s">
        <v>291</v>
      </c>
      <c r="R48" t="s">
        <v>266</v>
      </c>
      <c r="S48" t="s">
        <v>295</v>
      </c>
    </row>
    <row r="49" spans="1:19" ht="12.75" customHeight="1" x14ac:dyDescent="0.2">
      <c r="A49" s="7" t="s">
        <v>234</v>
      </c>
      <c r="B49" s="8" t="s">
        <v>17</v>
      </c>
      <c r="C49" s="8" t="s">
        <v>18</v>
      </c>
      <c r="D49" s="8" t="s">
        <v>71</v>
      </c>
      <c r="E49" s="8" t="s">
        <v>235</v>
      </c>
      <c r="F49" t="s">
        <v>236</v>
      </c>
      <c r="G49" s="11" t="s">
        <v>22</v>
      </c>
      <c r="H49" s="12">
        <v>630</v>
      </c>
      <c r="I49" t="s">
        <v>18</v>
      </c>
      <c r="J49" t="s">
        <v>23</v>
      </c>
      <c r="K49" t="s">
        <v>24</v>
      </c>
      <c r="L49" t="s">
        <v>237</v>
      </c>
      <c r="M49" t="s">
        <v>26</v>
      </c>
      <c r="N49" t="s">
        <v>27</v>
      </c>
      <c r="O49" t="s">
        <v>71</v>
      </c>
      <c r="P49" t="s">
        <v>74</v>
      </c>
      <c r="Q49" t="s">
        <v>306</v>
      </c>
      <c r="R49" t="s">
        <v>266</v>
      </c>
      <c r="S49" t="s">
        <v>307</v>
      </c>
    </row>
    <row r="50" spans="1:19" ht="12.75" customHeight="1" x14ac:dyDescent="0.2">
      <c r="A50" s="7" t="s">
        <v>238</v>
      </c>
      <c r="B50" s="8" t="s">
        <v>17</v>
      </c>
      <c r="C50" s="8" t="s">
        <v>18</v>
      </c>
      <c r="D50" s="8" t="s">
        <v>71</v>
      </c>
      <c r="E50" s="8" t="s">
        <v>235</v>
      </c>
      <c r="F50" t="s">
        <v>239</v>
      </c>
      <c r="G50" s="11" t="s">
        <v>22</v>
      </c>
      <c r="H50" s="12">
        <v>3570</v>
      </c>
      <c r="I50" t="s">
        <v>18</v>
      </c>
      <c r="J50" t="s">
        <v>23</v>
      </c>
      <c r="K50" t="s">
        <v>24</v>
      </c>
      <c r="L50" t="s">
        <v>240</v>
      </c>
      <c r="M50" t="s">
        <v>26</v>
      </c>
      <c r="N50" t="s">
        <v>27</v>
      </c>
      <c r="O50" t="s">
        <v>71</v>
      </c>
      <c r="P50" t="s">
        <v>74</v>
      </c>
      <c r="Q50" t="s">
        <v>306</v>
      </c>
      <c r="R50" t="s">
        <v>266</v>
      </c>
      <c r="S50" t="s">
        <v>307</v>
      </c>
    </row>
    <row r="51" spans="1:19" ht="12.75" customHeight="1" x14ac:dyDescent="0.2">
      <c r="A51" s="7" t="s">
        <v>241</v>
      </c>
      <c r="B51" s="8" t="s">
        <v>17</v>
      </c>
      <c r="C51" s="8" t="s">
        <v>18</v>
      </c>
      <c r="D51" s="8" t="s">
        <v>242</v>
      </c>
      <c r="E51" s="8" t="s">
        <v>235</v>
      </c>
      <c r="F51" t="s">
        <v>199</v>
      </c>
      <c r="G51" s="11" t="s">
        <v>22</v>
      </c>
      <c r="H51" s="12">
        <v>4030</v>
      </c>
      <c r="I51" t="s">
        <v>18</v>
      </c>
      <c r="J51" t="s">
        <v>23</v>
      </c>
      <c r="K51" t="s">
        <v>24</v>
      </c>
      <c r="L51" t="s">
        <v>243</v>
      </c>
      <c r="M51" t="s">
        <v>26</v>
      </c>
      <c r="N51" t="s">
        <v>27</v>
      </c>
      <c r="O51" t="s">
        <v>242</v>
      </c>
      <c r="P51" t="s">
        <v>244</v>
      </c>
      <c r="Q51" t="s">
        <v>262</v>
      </c>
      <c r="R51" t="s">
        <v>266</v>
      </c>
      <c r="S51" t="s">
        <v>278</v>
      </c>
    </row>
    <row r="52" spans="1:19" ht="12.75" customHeight="1" x14ac:dyDescent="0.2">
      <c r="A52" s="7" t="s">
        <v>245</v>
      </c>
      <c r="B52" s="8" t="s">
        <v>17</v>
      </c>
      <c r="C52" s="8" t="s">
        <v>18</v>
      </c>
      <c r="D52" s="8" t="s">
        <v>246</v>
      </c>
      <c r="E52" s="8" t="s">
        <v>247</v>
      </c>
      <c r="F52" t="s">
        <v>39</v>
      </c>
      <c r="G52" s="11" t="s">
        <v>22</v>
      </c>
      <c r="H52" s="12">
        <v>3880</v>
      </c>
      <c r="I52" t="s">
        <v>18</v>
      </c>
      <c r="J52" t="s">
        <v>23</v>
      </c>
      <c r="K52" t="s">
        <v>24</v>
      </c>
      <c r="L52" t="s">
        <v>248</v>
      </c>
      <c r="M52" t="s">
        <v>26</v>
      </c>
      <c r="N52" t="s">
        <v>27</v>
      </c>
      <c r="O52" t="s">
        <v>246</v>
      </c>
      <c r="P52" t="s">
        <v>100</v>
      </c>
      <c r="Q52" t="s">
        <v>296</v>
      </c>
      <c r="R52" t="s">
        <v>263</v>
      </c>
      <c r="S52" t="s">
        <v>299</v>
      </c>
    </row>
    <row r="53" spans="1:19" ht="12.75" customHeight="1" x14ac:dyDescent="0.2">
      <c r="A53" s="7" t="s">
        <v>249</v>
      </c>
      <c r="B53" s="8" t="s">
        <v>17</v>
      </c>
      <c r="C53" s="8" t="s">
        <v>18</v>
      </c>
      <c r="D53" s="8" t="s">
        <v>250</v>
      </c>
      <c r="E53" s="8" t="s">
        <v>247</v>
      </c>
      <c r="F53" t="s">
        <v>153</v>
      </c>
      <c r="G53" s="11" t="s">
        <v>22</v>
      </c>
      <c r="H53" s="12">
        <v>6100</v>
      </c>
      <c r="I53" t="s">
        <v>18</v>
      </c>
      <c r="J53" t="s">
        <v>23</v>
      </c>
      <c r="K53" t="s">
        <v>24</v>
      </c>
      <c r="L53" t="s">
        <v>251</v>
      </c>
      <c r="M53" t="s">
        <v>26</v>
      </c>
      <c r="N53" t="s">
        <v>27</v>
      </c>
      <c r="O53" t="s">
        <v>250</v>
      </c>
      <c r="P53" t="s">
        <v>252</v>
      </c>
      <c r="Q53" t="s">
        <v>279</v>
      </c>
      <c r="R53" t="s">
        <v>266</v>
      </c>
      <c r="S53" t="s">
        <v>288</v>
      </c>
    </row>
    <row r="54" spans="1:19" ht="12.75" customHeight="1" x14ac:dyDescent="0.2">
      <c r="A54" s="7" t="s">
        <v>253</v>
      </c>
      <c r="B54" s="8" t="s">
        <v>17</v>
      </c>
      <c r="C54" s="8" t="s">
        <v>18</v>
      </c>
      <c r="D54" s="8" t="s">
        <v>254</v>
      </c>
      <c r="E54" s="8" t="s">
        <v>247</v>
      </c>
      <c r="F54" t="s">
        <v>199</v>
      </c>
      <c r="G54" s="11" t="s">
        <v>22</v>
      </c>
      <c r="H54" s="12">
        <v>4030</v>
      </c>
      <c r="I54" t="s">
        <v>18</v>
      </c>
      <c r="J54" t="s">
        <v>23</v>
      </c>
      <c r="K54" t="s">
        <v>24</v>
      </c>
      <c r="L54" t="s">
        <v>255</v>
      </c>
      <c r="M54" t="s">
        <v>26</v>
      </c>
      <c r="N54" t="s">
        <v>27</v>
      </c>
      <c r="O54" t="s">
        <v>254</v>
      </c>
      <c r="P54" t="s">
        <v>256</v>
      </c>
      <c r="Q54" t="s">
        <v>265</v>
      </c>
      <c r="R54" t="s">
        <v>266</v>
      </c>
      <c r="S54" t="s">
        <v>269</v>
      </c>
    </row>
    <row r="55" spans="1:19" ht="12.75" customHeight="1" x14ac:dyDescent="0.2">
      <c r="A55" s="7" t="s">
        <v>257</v>
      </c>
      <c r="B55" s="8" t="s">
        <v>17</v>
      </c>
      <c r="C55" s="8" t="s">
        <v>18</v>
      </c>
      <c r="D55" s="8" t="s">
        <v>48</v>
      </c>
      <c r="E55" s="8" t="s">
        <v>247</v>
      </c>
      <c r="F55" t="s">
        <v>84</v>
      </c>
      <c r="G55" s="11" t="s">
        <v>22</v>
      </c>
      <c r="H55" s="12">
        <v>760</v>
      </c>
      <c r="I55" t="s">
        <v>18</v>
      </c>
      <c r="J55" t="s">
        <v>85</v>
      </c>
      <c r="K55" t="s">
        <v>86</v>
      </c>
      <c r="L55" t="s">
        <v>258</v>
      </c>
      <c r="M55" t="s">
        <v>26</v>
      </c>
      <c r="N55" t="s">
        <v>27</v>
      </c>
      <c r="O55" t="s">
        <v>48</v>
      </c>
      <c r="P55" t="s">
        <v>53</v>
      </c>
      <c r="Q55" t="s">
        <v>262</v>
      </c>
      <c r="R55" t="s">
        <v>263</v>
      </c>
      <c r="S55" t="s">
        <v>264</v>
      </c>
    </row>
    <row r="56" spans="1:19" x14ac:dyDescent="0.2">
      <c r="H56" s="10">
        <f>SUM(H2:H55)</f>
        <v>175083</v>
      </c>
    </row>
  </sheetData>
  <autoFilter ref="A1:S56" xr:uid="{00000000-0009-0000-0000-00000000000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8"/>
  <sheetViews>
    <sheetView topLeftCell="A112" zoomScale="86" zoomScaleNormal="86" workbookViewId="0">
      <selection activeCell="L26" sqref="L26"/>
    </sheetView>
  </sheetViews>
  <sheetFormatPr baseColWidth="10" defaultColWidth="11.42578125" defaultRowHeight="15" x14ac:dyDescent="0.25"/>
  <cols>
    <col min="1" max="2" width="11.42578125" style="15"/>
    <col min="3" max="3" width="49.28515625" style="15" bestFit="1" customWidth="1"/>
    <col min="4" max="4" width="28.28515625" style="15" bestFit="1" customWidth="1"/>
    <col min="5" max="5" width="27.28515625" style="15" customWidth="1"/>
    <col min="6" max="6" width="11.42578125" style="15"/>
    <col min="7" max="7" width="17.5703125" style="15" customWidth="1"/>
    <col min="8" max="8" width="11.42578125" style="15"/>
    <col min="9" max="9" width="30.28515625" style="15" customWidth="1"/>
    <col min="10" max="10" width="11.42578125" style="15"/>
    <col min="11" max="11" width="17.42578125" style="15" customWidth="1"/>
    <col min="12" max="12" width="16.85546875" style="15" customWidth="1"/>
    <col min="13" max="16384" width="11.42578125" style="15"/>
  </cols>
  <sheetData>
    <row r="1" spans="1:9" x14ac:dyDescent="0.25">
      <c r="A1" s="13"/>
      <c r="B1" s="13"/>
      <c r="C1" s="14" t="s">
        <v>315</v>
      </c>
      <c r="D1" s="14"/>
      <c r="E1" s="14"/>
      <c r="F1" s="14"/>
      <c r="G1" s="13"/>
      <c r="H1" s="13"/>
      <c r="I1" s="13"/>
    </row>
    <row r="2" spans="1:9" x14ac:dyDescent="0.25">
      <c r="A2" s="13"/>
      <c r="B2" s="16" t="s">
        <v>316</v>
      </c>
      <c r="C2" s="17" t="s">
        <v>334</v>
      </c>
      <c r="D2" s="17"/>
      <c r="E2" s="17"/>
      <c r="F2" s="17"/>
      <c r="G2" s="13"/>
      <c r="H2" s="13"/>
      <c r="I2" s="13"/>
    </row>
    <row r="3" spans="1:9" x14ac:dyDescent="0.25">
      <c r="A3" s="13"/>
      <c r="B3" s="16" t="s">
        <v>317</v>
      </c>
      <c r="C3" s="14" t="s">
        <v>318</v>
      </c>
      <c r="D3" s="14"/>
      <c r="E3" s="14"/>
      <c r="F3" s="14"/>
      <c r="G3" s="13"/>
      <c r="H3" s="13"/>
      <c r="I3" s="13"/>
    </row>
    <row r="4" spans="1:9" x14ac:dyDescent="0.25">
      <c r="A4" s="13"/>
      <c r="B4" s="16" t="s">
        <v>319</v>
      </c>
      <c r="C4" s="14" t="s">
        <v>320</v>
      </c>
      <c r="D4" s="14"/>
      <c r="E4" s="14"/>
      <c r="F4" s="14"/>
      <c r="G4" s="13"/>
      <c r="H4" s="13"/>
      <c r="I4" s="13"/>
    </row>
    <row r="6" spans="1:9" ht="15.75" thickBot="1" x14ac:dyDescent="0.3">
      <c r="A6" s="13"/>
      <c r="B6" s="18" t="s">
        <v>262</v>
      </c>
      <c r="C6" s="13"/>
      <c r="D6" s="13"/>
      <c r="E6" s="13"/>
      <c r="F6" s="13"/>
      <c r="G6" s="13"/>
      <c r="H6" s="13"/>
      <c r="I6" s="13"/>
    </row>
    <row r="7" spans="1:9" ht="30" x14ac:dyDescent="0.25">
      <c r="A7" s="19" t="s">
        <v>321</v>
      </c>
      <c r="B7" s="20" t="s">
        <v>322</v>
      </c>
      <c r="C7" s="21" t="s">
        <v>323</v>
      </c>
      <c r="D7" s="22" t="s">
        <v>324</v>
      </c>
      <c r="E7" s="19" t="s">
        <v>260</v>
      </c>
      <c r="F7" s="19" t="s">
        <v>325</v>
      </c>
      <c r="G7" s="23" t="s">
        <v>282</v>
      </c>
      <c r="H7" s="21" t="s">
        <v>316</v>
      </c>
      <c r="I7" s="24" t="s">
        <v>326</v>
      </c>
    </row>
    <row r="8" spans="1:9" x14ac:dyDescent="0.25">
      <c r="A8" s="25">
        <v>1</v>
      </c>
      <c r="B8" s="25"/>
      <c r="C8" s="25" t="s">
        <v>264</v>
      </c>
      <c r="D8" s="26" t="s">
        <v>327</v>
      </c>
      <c r="E8" s="26" t="s">
        <v>266</v>
      </c>
      <c r="F8" s="25"/>
      <c r="G8" s="27">
        <v>760</v>
      </c>
      <c r="H8" s="28" t="s">
        <v>65</v>
      </c>
      <c r="I8" s="25"/>
    </row>
    <row r="9" spans="1:9" x14ac:dyDescent="0.25">
      <c r="A9" s="25">
        <v>2</v>
      </c>
      <c r="B9" s="25"/>
      <c r="C9" s="25" t="s">
        <v>271</v>
      </c>
      <c r="D9" s="26" t="s">
        <v>327</v>
      </c>
      <c r="E9" s="26" t="s">
        <v>266</v>
      </c>
      <c r="F9" s="25"/>
      <c r="G9" s="27">
        <v>3648</v>
      </c>
      <c r="H9" s="28" t="s">
        <v>90</v>
      </c>
      <c r="I9" s="25"/>
    </row>
    <row r="10" spans="1:9" x14ac:dyDescent="0.25">
      <c r="A10" s="25">
        <v>3</v>
      </c>
      <c r="B10" s="25"/>
      <c r="C10" s="25" t="s">
        <v>270</v>
      </c>
      <c r="D10" s="26" t="s">
        <v>327</v>
      </c>
      <c r="E10" s="26" t="s">
        <v>266</v>
      </c>
      <c r="F10" s="25"/>
      <c r="G10" s="27">
        <v>3648</v>
      </c>
      <c r="H10" s="28" t="s">
        <v>90</v>
      </c>
      <c r="I10" s="25"/>
    </row>
    <row r="11" spans="1:9" x14ac:dyDescent="0.25">
      <c r="A11" s="25">
        <v>4</v>
      </c>
      <c r="B11" s="25"/>
      <c r="C11" s="25" t="s">
        <v>272</v>
      </c>
      <c r="D11" s="26" t="s">
        <v>327</v>
      </c>
      <c r="E11" s="26" t="s">
        <v>266</v>
      </c>
      <c r="F11" s="25"/>
      <c r="G11" s="27">
        <v>3647.2</v>
      </c>
      <c r="H11" s="28" t="s">
        <v>90</v>
      </c>
      <c r="I11" s="25"/>
    </row>
    <row r="12" spans="1:9" x14ac:dyDescent="0.25">
      <c r="A12" s="25">
        <v>5</v>
      </c>
      <c r="B12" s="25"/>
      <c r="C12" s="25" t="s">
        <v>275</v>
      </c>
      <c r="D12" s="26" t="s">
        <v>327</v>
      </c>
      <c r="E12" s="26" t="s">
        <v>273</v>
      </c>
      <c r="F12" s="25"/>
      <c r="G12" s="27">
        <v>3880</v>
      </c>
      <c r="H12" s="28" t="s">
        <v>177</v>
      </c>
      <c r="I12" s="25"/>
    </row>
    <row r="13" spans="1:9" x14ac:dyDescent="0.25">
      <c r="A13" s="25">
        <v>6</v>
      </c>
      <c r="B13" s="25"/>
      <c r="C13" s="25" t="s">
        <v>276</v>
      </c>
      <c r="D13" s="26" t="s">
        <v>327</v>
      </c>
      <c r="E13" s="26" t="s">
        <v>266</v>
      </c>
      <c r="F13" s="25"/>
      <c r="G13" s="27">
        <v>4030</v>
      </c>
      <c r="H13" s="28" t="s">
        <v>196</v>
      </c>
      <c r="I13" s="25"/>
    </row>
    <row r="14" spans="1:9" x14ac:dyDescent="0.25">
      <c r="A14" s="25">
        <v>7</v>
      </c>
      <c r="B14" s="25"/>
      <c r="C14" s="25" t="s">
        <v>314</v>
      </c>
      <c r="D14" s="26" t="s">
        <v>327</v>
      </c>
      <c r="E14" s="26" t="s">
        <v>266</v>
      </c>
      <c r="F14" s="25"/>
      <c r="G14" s="27">
        <v>760</v>
      </c>
      <c r="H14" s="28" t="s">
        <v>209</v>
      </c>
      <c r="I14" s="25"/>
    </row>
    <row r="15" spans="1:9" x14ac:dyDescent="0.25">
      <c r="A15" s="25">
        <v>8</v>
      </c>
      <c r="B15" s="25"/>
      <c r="C15" s="25" t="s">
        <v>277</v>
      </c>
      <c r="D15" s="26" t="s">
        <v>327</v>
      </c>
      <c r="E15" s="26" t="s">
        <v>266</v>
      </c>
      <c r="F15" s="29"/>
      <c r="G15" s="27">
        <v>3298</v>
      </c>
      <c r="H15" s="28" t="s">
        <v>214</v>
      </c>
      <c r="I15" s="29"/>
    </row>
    <row r="16" spans="1:9" x14ac:dyDescent="0.25">
      <c r="A16" s="25">
        <v>9</v>
      </c>
      <c r="B16" s="25"/>
      <c r="C16" s="25" t="s">
        <v>277</v>
      </c>
      <c r="D16" s="26" t="s">
        <v>327</v>
      </c>
      <c r="E16" s="26" t="s">
        <v>266</v>
      </c>
      <c r="F16" s="25"/>
      <c r="G16" s="27">
        <v>582</v>
      </c>
      <c r="H16" s="28" t="s">
        <v>214</v>
      </c>
      <c r="I16" s="25"/>
    </row>
    <row r="17" spans="1:12" x14ac:dyDescent="0.25">
      <c r="A17" s="25">
        <v>10</v>
      </c>
      <c r="B17" s="25"/>
      <c r="C17" s="25" t="s">
        <v>277</v>
      </c>
      <c r="D17" s="26" t="s">
        <v>327</v>
      </c>
      <c r="E17" s="26" t="s">
        <v>266</v>
      </c>
      <c r="F17" s="25"/>
      <c r="G17" s="27">
        <v>150</v>
      </c>
      <c r="H17" s="28" t="s">
        <v>214</v>
      </c>
      <c r="I17" s="25"/>
    </row>
    <row r="18" spans="1:12" x14ac:dyDescent="0.25">
      <c r="A18" s="25">
        <v>11</v>
      </c>
      <c r="B18" s="25"/>
      <c r="C18" s="25" t="s">
        <v>278</v>
      </c>
      <c r="D18" s="26" t="s">
        <v>327</v>
      </c>
      <c r="E18" s="26" t="s">
        <v>266</v>
      </c>
      <c r="F18" s="25"/>
      <c r="G18" s="27">
        <v>4030</v>
      </c>
      <c r="H18" s="28" t="s">
        <v>235</v>
      </c>
      <c r="I18" s="25"/>
    </row>
    <row r="19" spans="1:12" x14ac:dyDescent="0.25">
      <c r="A19" s="25">
        <v>12</v>
      </c>
      <c r="B19" s="25"/>
      <c r="C19" s="25" t="s">
        <v>264</v>
      </c>
      <c r="D19" s="26" t="s">
        <v>327</v>
      </c>
      <c r="E19" s="26" t="s">
        <v>263</v>
      </c>
      <c r="F19" s="25"/>
      <c r="G19" s="27">
        <v>760</v>
      </c>
      <c r="H19" s="28" t="s">
        <v>247</v>
      </c>
      <c r="I19" s="25"/>
    </row>
    <row r="20" spans="1:12" x14ac:dyDescent="0.25">
      <c r="A20" s="13"/>
      <c r="B20" s="13"/>
      <c r="C20" s="13"/>
      <c r="D20" s="13"/>
      <c r="E20" s="13"/>
      <c r="F20" s="13"/>
      <c r="G20" s="30"/>
      <c r="H20" s="31"/>
      <c r="I20" s="13"/>
    </row>
    <row r="21" spans="1:12" x14ac:dyDescent="0.25">
      <c r="A21" s="13"/>
      <c r="B21" s="13"/>
      <c r="C21" s="13"/>
      <c r="D21" s="13"/>
      <c r="E21" s="13"/>
      <c r="F21" s="13"/>
      <c r="G21" s="32">
        <f>SUM(G8:G19)</f>
        <v>29193.200000000001</v>
      </c>
      <c r="H21" s="13"/>
      <c r="I21" s="13"/>
      <c r="L21" s="40"/>
    </row>
    <row r="22" spans="1:12" x14ac:dyDescent="0.25">
      <c r="A22" s="13"/>
      <c r="B22" s="13"/>
      <c r="C22" s="13"/>
      <c r="D22" s="13"/>
      <c r="E22" s="13"/>
      <c r="F22" s="13"/>
      <c r="G22" s="38"/>
      <c r="H22" s="13"/>
      <c r="I22" s="13"/>
    </row>
    <row r="23" spans="1:12" x14ac:dyDescent="0.25">
      <c r="A23" s="13"/>
      <c r="B23" s="13"/>
      <c r="C23" s="13"/>
      <c r="D23" s="13"/>
      <c r="E23" s="13"/>
      <c r="F23" s="13"/>
      <c r="G23" s="38"/>
      <c r="H23" s="13"/>
      <c r="I23" s="13"/>
    </row>
    <row r="24" spans="1:12" x14ac:dyDescent="0.25">
      <c r="A24" s="13"/>
      <c r="B24" s="13"/>
      <c r="C24" s="13"/>
      <c r="D24" s="13"/>
      <c r="E24" s="13"/>
      <c r="F24" s="13"/>
      <c r="G24" s="38"/>
      <c r="H24" s="13"/>
      <c r="I24" s="13"/>
    </row>
    <row r="25" spans="1:12" ht="15.75" thickBot="1" x14ac:dyDescent="0.3">
      <c r="A25" s="13"/>
      <c r="B25" s="18" t="s">
        <v>279</v>
      </c>
      <c r="C25" s="13"/>
      <c r="D25" s="13"/>
      <c r="E25" s="13"/>
      <c r="F25" s="13"/>
      <c r="G25" s="13"/>
      <c r="H25" s="13"/>
      <c r="I25" s="13"/>
    </row>
    <row r="26" spans="1:12" ht="30" x14ac:dyDescent="0.25">
      <c r="A26" s="19" t="s">
        <v>321</v>
      </c>
      <c r="B26" s="20" t="s">
        <v>322</v>
      </c>
      <c r="C26" s="21" t="s">
        <v>323</v>
      </c>
      <c r="D26" s="22" t="s">
        <v>324</v>
      </c>
      <c r="E26" s="19" t="s">
        <v>260</v>
      </c>
      <c r="F26" s="19" t="s">
        <v>325</v>
      </c>
      <c r="G26" s="23" t="s">
        <v>282</v>
      </c>
      <c r="H26" s="21" t="s">
        <v>316</v>
      </c>
      <c r="I26" s="24" t="s">
        <v>326</v>
      </c>
    </row>
    <row r="27" spans="1:12" x14ac:dyDescent="0.25">
      <c r="A27" s="25">
        <v>1</v>
      </c>
      <c r="B27" s="25"/>
      <c r="C27" s="25" t="s">
        <v>280</v>
      </c>
      <c r="D27" s="26" t="s">
        <v>327</v>
      </c>
      <c r="E27" s="26" t="s">
        <v>266</v>
      </c>
      <c r="F27" s="25"/>
      <c r="G27" s="27">
        <v>789.6</v>
      </c>
      <c r="H27" s="28" t="s">
        <v>31</v>
      </c>
      <c r="I27" s="25"/>
    </row>
    <row r="28" spans="1:12" x14ac:dyDescent="0.25">
      <c r="A28" s="25">
        <v>2</v>
      </c>
      <c r="B28" s="25"/>
      <c r="C28" s="25" t="s">
        <v>281</v>
      </c>
      <c r="D28" s="26" t="s">
        <v>327</v>
      </c>
      <c r="E28" s="26" t="s">
        <v>266</v>
      </c>
      <c r="F28" s="25"/>
      <c r="G28" s="27">
        <v>5734</v>
      </c>
      <c r="H28" s="28" t="s">
        <v>90</v>
      </c>
      <c r="I28" s="25"/>
    </row>
    <row r="29" spans="1:12" x14ac:dyDescent="0.25">
      <c r="A29" s="25">
        <v>3</v>
      </c>
      <c r="B29" s="25"/>
      <c r="C29" s="25" t="s">
        <v>284</v>
      </c>
      <c r="D29" s="26" t="s">
        <v>327</v>
      </c>
      <c r="E29" s="26" t="s">
        <v>266</v>
      </c>
      <c r="F29" s="25"/>
      <c r="G29" s="27">
        <v>6100</v>
      </c>
      <c r="H29" s="28" t="s">
        <v>152</v>
      </c>
      <c r="I29" s="25"/>
    </row>
    <row r="30" spans="1:12" x14ac:dyDescent="0.25">
      <c r="A30" s="25">
        <v>4</v>
      </c>
      <c r="B30" s="25"/>
      <c r="C30" s="25" t="s">
        <v>285</v>
      </c>
      <c r="D30" s="26" t="s">
        <v>327</v>
      </c>
      <c r="E30" s="26" t="s">
        <v>266</v>
      </c>
      <c r="F30" s="25"/>
      <c r="G30" s="27">
        <v>6100</v>
      </c>
      <c r="H30" s="28" t="s">
        <v>152</v>
      </c>
      <c r="I30" s="25"/>
    </row>
    <row r="31" spans="1:12" x14ac:dyDescent="0.25">
      <c r="A31" s="25">
        <v>5</v>
      </c>
      <c r="B31" s="25"/>
      <c r="C31" s="25" t="s">
        <v>287</v>
      </c>
      <c r="D31" s="26" t="s">
        <v>327</v>
      </c>
      <c r="E31" s="26" t="s">
        <v>266</v>
      </c>
      <c r="F31" s="25"/>
      <c r="G31" s="27">
        <v>4200</v>
      </c>
      <c r="H31" s="28" t="s">
        <v>196</v>
      </c>
      <c r="I31" s="25"/>
    </row>
    <row r="32" spans="1:12" x14ac:dyDescent="0.25">
      <c r="A32" s="25">
        <v>6</v>
      </c>
      <c r="B32" s="25"/>
      <c r="C32" s="25" t="s">
        <v>288</v>
      </c>
      <c r="D32" s="26" t="s">
        <v>327</v>
      </c>
      <c r="E32" s="26" t="s">
        <v>266</v>
      </c>
      <c r="F32" s="25"/>
      <c r="G32" s="27">
        <v>6100</v>
      </c>
      <c r="H32" s="28" t="s">
        <v>247</v>
      </c>
      <c r="I32" s="25"/>
    </row>
    <row r="33" spans="1:9" x14ac:dyDescent="0.25">
      <c r="A33" s="13"/>
      <c r="B33" s="13"/>
      <c r="C33" s="13"/>
      <c r="D33" s="13"/>
      <c r="E33" s="13"/>
      <c r="F33" s="13"/>
      <c r="G33" s="38"/>
      <c r="H33" s="13"/>
      <c r="I33" s="13"/>
    </row>
    <row r="34" spans="1:9" x14ac:dyDescent="0.25">
      <c r="A34" s="13"/>
      <c r="B34" s="13"/>
      <c r="C34" s="13"/>
      <c r="D34" s="13"/>
      <c r="E34" s="13"/>
      <c r="F34" s="13"/>
      <c r="G34" s="32">
        <f>SUM(G27:G32)</f>
        <v>29023.599999999999</v>
      </c>
      <c r="H34" s="13"/>
      <c r="I34" s="13"/>
    </row>
    <row r="35" spans="1:9" x14ac:dyDescent="0.25">
      <c r="A35" s="13"/>
      <c r="B35" s="13"/>
      <c r="C35" s="13"/>
      <c r="D35" s="13"/>
      <c r="E35" s="13"/>
      <c r="F35" s="13"/>
      <c r="G35" s="38"/>
      <c r="H35" s="13"/>
      <c r="I35" s="13"/>
    </row>
    <row r="36" spans="1:9" x14ac:dyDescent="0.25">
      <c r="A36" s="13"/>
      <c r="B36" s="13"/>
      <c r="C36" s="13"/>
      <c r="D36" s="13"/>
      <c r="E36" s="13"/>
      <c r="F36" s="13"/>
      <c r="G36" s="38"/>
      <c r="H36" s="13"/>
      <c r="I36" s="13"/>
    </row>
    <row r="37" spans="1:9" x14ac:dyDescent="0.25">
      <c r="A37" s="13"/>
      <c r="B37" s="13"/>
      <c r="C37" s="13"/>
      <c r="D37" s="13"/>
      <c r="E37" s="13"/>
      <c r="F37" s="13"/>
      <c r="G37" s="38"/>
      <c r="H37" s="13"/>
      <c r="I37" s="13"/>
    </row>
    <row r="38" spans="1:9" ht="15.75" thickBot="1" x14ac:dyDescent="0.3">
      <c r="B38" s="18" t="s">
        <v>332</v>
      </c>
    </row>
    <row r="39" spans="1:9" ht="30" x14ac:dyDescent="0.25">
      <c r="A39" s="19" t="s">
        <v>321</v>
      </c>
      <c r="B39" s="20" t="s">
        <v>322</v>
      </c>
      <c r="C39" s="21" t="s">
        <v>323</v>
      </c>
      <c r="D39" s="22" t="s">
        <v>324</v>
      </c>
      <c r="E39" s="19" t="s">
        <v>260</v>
      </c>
      <c r="F39" s="19" t="s">
        <v>325</v>
      </c>
      <c r="G39" s="23" t="s">
        <v>282</v>
      </c>
      <c r="H39" s="21" t="s">
        <v>316</v>
      </c>
      <c r="I39" s="24" t="s">
        <v>326</v>
      </c>
    </row>
    <row r="40" spans="1:9" x14ac:dyDescent="0.25">
      <c r="A40" s="34">
        <v>1</v>
      </c>
      <c r="B40" s="25"/>
      <c r="C40" s="25" t="s">
        <v>284</v>
      </c>
      <c r="D40" s="25" t="s">
        <v>327</v>
      </c>
      <c r="E40" s="25" t="s">
        <v>274</v>
      </c>
      <c r="F40" s="25"/>
      <c r="G40" s="35">
        <v>3200</v>
      </c>
      <c r="H40" s="25" t="s">
        <v>31</v>
      </c>
      <c r="I40" s="25"/>
    </row>
    <row r="41" spans="1:9" x14ac:dyDescent="0.25">
      <c r="A41" s="34">
        <v>2</v>
      </c>
      <c r="B41" s="25"/>
      <c r="C41" s="25" t="s">
        <v>285</v>
      </c>
      <c r="D41" s="25" t="s">
        <v>327</v>
      </c>
      <c r="E41" s="25" t="s">
        <v>274</v>
      </c>
      <c r="F41" s="25"/>
      <c r="G41" s="35">
        <v>3200</v>
      </c>
      <c r="H41" s="25" t="s">
        <v>31</v>
      </c>
      <c r="I41" s="25"/>
    </row>
    <row r="42" spans="1:9" x14ac:dyDescent="0.25">
      <c r="A42" s="34">
        <v>3</v>
      </c>
      <c r="B42" s="25"/>
      <c r="C42" s="25" t="s">
        <v>288</v>
      </c>
      <c r="D42" s="25" t="s">
        <v>327</v>
      </c>
      <c r="E42" s="25" t="s">
        <v>274</v>
      </c>
      <c r="F42" s="25"/>
      <c r="G42" s="35">
        <v>3200</v>
      </c>
      <c r="H42" s="25" t="s">
        <v>165</v>
      </c>
      <c r="I42" s="25"/>
    </row>
    <row r="43" spans="1:9" x14ac:dyDescent="0.25">
      <c r="A43" s="34">
        <v>4</v>
      </c>
      <c r="B43" s="25"/>
      <c r="C43" s="25" t="s">
        <v>287</v>
      </c>
      <c r="D43" s="25" t="s">
        <v>327</v>
      </c>
      <c r="E43" s="25" t="s">
        <v>274</v>
      </c>
      <c r="F43" s="25"/>
      <c r="G43" s="35">
        <v>3200</v>
      </c>
      <c r="H43" s="25" t="s">
        <v>165</v>
      </c>
      <c r="I43" s="25"/>
    </row>
    <row r="45" spans="1:9" x14ac:dyDescent="0.25">
      <c r="G45" s="32">
        <f>SUM(G40:G44)</f>
        <v>12800</v>
      </c>
    </row>
    <row r="46" spans="1:9" x14ac:dyDescent="0.25">
      <c r="A46" s="13"/>
      <c r="B46" s="13"/>
      <c r="C46" s="13"/>
      <c r="D46" s="13"/>
      <c r="E46" s="13"/>
      <c r="F46" s="13"/>
      <c r="G46" s="33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33"/>
      <c r="H47" s="13"/>
      <c r="I47" s="13"/>
    </row>
    <row r="48" spans="1:9" x14ac:dyDescent="0.25">
      <c r="A48" s="13"/>
      <c r="B48" s="13"/>
      <c r="C48" s="13"/>
      <c r="D48" s="13"/>
      <c r="E48" s="13"/>
      <c r="F48" s="13"/>
      <c r="G48" s="33"/>
      <c r="H48" s="13"/>
      <c r="I48" s="13"/>
    </row>
    <row r="49" spans="1:9" ht="15.75" thickBot="1" x14ac:dyDescent="0.3">
      <c r="A49" s="13"/>
      <c r="B49" s="18" t="s">
        <v>328</v>
      </c>
      <c r="C49" s="13"/>
      <c r="D49" s="13"/>
      <c r="E49" s="13"/>
      <c r="F49" s="13"/>
      <c r="G49" s="13"/>
      <c r="H49" s="13"/>
      <c r="I49" s="13"/>
    </row>
    <row r="50" spans="1:9" ht="30" x14ac:dyDescent="0.25">
      <c r="A50" s="19" t="s">
        <v>321</v>
      </c>
      <c r="B50" s="20" t="s">
        <v>322</v>
      </c>
      <c r="C50" s="21" t="s">
        <v>323</v>
      </c>
      <c r="D50" s="22" t="s">
        <v>324</v>
      </c>
      <c r="E50" s="19" t="s">
        <v>260</v>
      </c>
      <c r="F50" s="19" t="s">
        <v>325</v>
      </c>
      <c r="G50" s="23" t="s">
        <v>282</v>
      </c>
      <c r="H50" s="21" t="s">
        <v>316</v>
      </c>
      <c r="I50" s="24" t="s">
        <v>326</v>
      </c>
    </row>
    <row r="51" spans="1:9" x14ac:dyDescent="0.25">
      <c r="A51" s="34">
        <v>1</v>
      </c>
      <c r="B51" s="25"/>
      <c r="C51" s="25" t="s">
        <v>313</v>
      </c>
      <c r="D51" s="25" t="s">
        <v>327</v>
      </c>
      <c r="E51" s="26" t="s">
        <v>266</v>
      </c>
      <c r="F51" s="25"/>
      <c r="G51" s="35">
        <v>3648</v>
      </c>
      <c r="H51" s="25" t="s">
        <v>20</v>
      </c>
      <c r="I51" s="25"/>
    </row>
    <row r="52" spans="1:9" x14ac:dyDescent="0.25">
      <c r="A52" s="34">
        <v>2</v>
      </c>
      <c r="B52" s="25"/>
      <c r="C52" s="25" t="s">
        <v>310</v>
      </c>
      <c r="D52" s="25" t="s">
        <v>327</v>
      </c>
      <c r="E52" s="26" t="s">
        <v>266</v>
      </c>
      <c r="F52" s="25"/>
      <c r="G52" s="35">
        <v>3647</v>
      </c>
      <c r="H52" s="25" t="s">
        <v>90</v>
      </c>
      <c r="I52" s="25"/>
    </row>
    <row r="53" spans="1:9" x14ac:dyDescent="0.25">
      <c r="A53" s="34">
        <v>3</v>
      </c>
      <c r="B53" s="25"/>
      <c r="C53" s="25" t="s">
        <v>311</v>
      </c>
      <c r="D53" s="25" t="s">
        <v>327</v>
      </c>
      <c r="E53" s="26" t="s">
        <v>266</v>
      </c>
      <c r="F53" s="25"/>
      <c r="G53" s="35">
        <v>3647</v>
      </c>
      <c r="H53" s="25" t="s">
        <v>90</v>
      </c>
      <c r="I53" s="25"/>
    </row>
    <row r="54" spans="1:9" x14ac:dyDescent="0.25">
      <c r="A54" s="34">
        <v>4</v>
      </c>
      <c r="B54" s="25"/>
      <c r="C54" s="25" t="s">
        <v>312</v>
      </c>
      <c r="D54" s="25" t="s">
        <v>327</v>
      </c>
      <c r="E54" s="26" t="s">
        <v>266</v>
      </c>
      <c r="F54" s="25"/>
      <c r="G54" s="35">
        <v>5950</v>
      </c>
      <c r="H54" s="25" t="s">
        <v>190</v>
      </c>
      <c r="I54" s="25"/>
    </row>
    <row r="55" spans="1:9" x14ac:dyDescent="0.25">
      <c r="A55" s="36"/>
      <c r="B55" s="13"/>
      <c r="C55" s="13"/>
      <c r="D55" s="13"/>
      <c r="E55" s="37"/>
      <c r="F55" s="13"/>
      <c r="G55" s="30"/>
      <c r="H55" s="31"/>
      <c r="I55" s="13"/>
    </row>
    <row r="56" spans="1:9" x14ac:dyDescent="0.25">
      <c r="A56" s="13"/>
      <c r="B56" s="13"/>
      <c r="C56" s="13"/>
      <c r="D56" s="13"/>
      <c r="E56" s="13"/>
      <c r="F56" s="13"/>
      <c r="G56" s="32">
        <f>SUM(G51:G54)</f>
        <v>16892</v>
      </c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38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38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38"/>
      <c r="H59" s="13"/>
      <c r="I59" s="13"/>
    </row>
    <row r="60" spans="1:9" ht="15.75" thickBot="1" x14ac:dyDescent="0.3">
      <c r="A60" s="13"/>
      <c r="B60" s="18" t="s">
        <v>433</v>
      </c>
      <c r="C60" s="13"/>
      <c r="D60" s="13"/>
      <c r="E60" s="13"/>
      <c r="F60" s="13"/>
      <c r="G60" s="13"/>
      <c r="H60" s="13"/>
      <c r="I60" s="13"/>
    </row>
    <row r="61" spans="1:9" ht="30" x14ac:dyDescent="0.25">
      <c r="A61" s="19" t="s">
        <v>321</v>
      </c>
      <c r="B61" s="20" t="s">
        <v>322</v>
      </c>
      <c r="C61" s="21" t="s">
        <v>323</v>
      </c>
      <c r="D61" s="22" t="s">
        <v>324</v>
      </c>
      <c r="E61" s="19" t="s">
        <v>260</v>
      </c>
      <c r="F61" s="19" t="s">
        <v>325</v>
      </c>
      <c r="G61" s="23" t="s">
        <v>282</v>
      </c>
      <c r="H61" s="21" t="s">
        <v>316</v>
      </c>
      <c r="I61" s="24" t="s">
        <v>326</v>
      </c>
    </row>
    <row r="62" spans="1:9" x14ac:dyDescent="0.25">
      <c r="A62" s="34">
        <v>1</v>
      </c>
      <c r="B62" s="25"/>
      <c r="C62" s="25" t="s">
        <v>294</v>
      </c>
      <c r="D62" s="25" t="s">
        <v>327</v>
      </c>
      <c r="E62" s="26" t="s">
        <v>266</v>
      </c>
      <c r="F62" s="25"/>
      <c r="G62" s="35">
        <v>5640</v>
      </c>
      <c r="H62" s="25" t="s">
        <v>31</v>
      </c>
      <c r="I62" s="25"/>
    </row>
    <row r="63" spans="1:9" x14ac:dyDescent="0.25">
      <c r="A63" s="34">
        <v>2</v>
      </c>
      <c r="B63" s="25"/>
      <c r="C63" s="25" t="s">
        <v>294</v>
      </c>
      <c r="D63" s="25" t="s">
        <v>327</v>
      </c>
      <c r="E63" s="26" t="s">
        <v>266</v>
      </c>
      <c r="F63" s="25"/>
      <c r="G63" s="35">
        <v>84</v>
      </c>
      <c r="H63" s="25" t="s">
        <v>31</v>
      </c>
      <c r="I63" s="25"/>
    </row>
    <row r="64" spans="1:9" x14ac:dyDescent="0.25">
      <c r="A64" s="34">
        <v>3</v>
      </c>
      <c r="B64" s="25"/>
      <c r="C64" s="25" t="s">
        <v>293</v>
      </c>
      <c r="D64" s="25" t="s">
        <v>327</v>
      </c>
      <c r="E64" s="26" t="s">
        <v>266</v>
      </c>
      <c r="F64" s="25"/>
      <c r="G64" s="35">
        <v>3948</v>
      </c>
      <c r="H64" s="25" t="s">
        <v>65</v>
      </c>
      <c r="I64" s="25"/>
    </row>
    <row r="65" spans="1:11" x14ac:dyDescent="0.25">
      <c r="A65" s="34">
        <v>4</v>
      </c>
      <c r="B65" s="25"/>
      <c r="C65" s="25" t="s">
        <v>292</v>
      </c>
      <c r="D65" s="25" t="s">
        <v>327</v>
      </c>
      <c r="E65" s="26" t="s">
        <v>266</v>
      </c>
      <c r="F65" s="25"/>
      <c r="G65" s="35">
        <v>3948</v>
      </c>
      <c r="H65" s="25" t="s">
        <v>65</v>
      </c>
      <c r="I65" s="25"/>
    </row>
    <row r="66" spans="1:11" x14ac:dyDescent="0.25">
      <c r="A66" s="34">
        <v>5</v>
      </c>
      <c r="B66" s="25"/>
      <c r="C66" s="25" t="s">
        <v>295</v>
      </c>
      <c r="D66" s="25" t="s">
        <v>327</v>
      </c>
      <c r="E66" s="26" t="s">
        <v>266</v>
      </c>
      <c r="F66" s="25"/>
      <c r="G66" s="35">
        <v>2250</v>
      </c>
      <c r="H66" s="25" t="s">
        <v>227</v>
      </c>
      <c r="I66" s="25"/>
    </row>
    <row r="67" spans="1:11" x14ac:dyDescent="0.25">
      <c r="A67" s="36"/>
      <c r="B67" s="13"/>
      <c r="C67" s="13"/>
      <c r="D67" s="13"/>
      <c r="E67" s="37"/>
      <c r="F67" s="13"/>
      <c r="G67" s="30"/>
      <c r="H67" s="31"/>
      <c r="I67" s="13"/>
    </row>
    <row r="68" spans="1:11" x14ac:dyDescent="0.25">
      <c r="A68" s="13"/>
      <c r="B68" s="13"/>
      <c r="C68" s="13"/>
      <c r="D68" s="13"/>
      <c r="E68" s="13"/>
      <c r="F68" s="13"/>
      <c r="G68" s="32">
        <f>SUM(G62:G66)</f>
        <v>15870</v>
      </c>
      <c r="H68" s="13"/>
      <c r="I68" s="13"/>
    </row>
    <row r="69" spans="1:11" x14ac:dyDescent="0.25">
      <c r="E69" s="39"/>
      <c r="F69" s="39"/>
      <c r="G69" s="38"/>
      <c r="K69" s="40"/>
    </row>
    <row r="70" spans="1:11" x14ac:dyDescent="0.25">
      <c r="E70" s="39"/>
      <c r="F70" s="39"/>
      <c r="G70" s="38"/>
      <c r="K70" s="40"/>
    </row>
    <row r="71" spans="1:11" x14ac:dyDescent="0.25">
      <c r="E71" s="39"/>
      <c r="F71" s="39"/>
      <c r="G71" s="38"/>
      <c r="K71" s="40"/>
    </row>
    <row r="72" spans="1:11" ht="15.75" thickBot="1" x14ac:dyDescent="0.3">
      <c r="B72" s="18" t="s">
        <v>333</v>
      </c>
    </row>
    <row r="73" spans="1:11" ht="30" x14ac:dyDescent="0.25">
      <c r="A73" s="19" t="s">
        <v>321</v>
      </c>
      <c r="B73" s="20" t="s">
        <v>322</v>
      </c>
      <c r="C73" s="21" t="s">
        <v>323</v>
      </c>
      <c r="D73" s="22" t="s">
        <v>324</v>
      </c>
      <c r="E73" s="19" t="s">
        <v>260</v>
      </c>
      <c r="F73" s="19" t="s">
        <v>325</v>
      </c>
      <c r="G73" s="23" t="s">
        <v>282</v>
      </c>
      <c r="H73" s="21" t="s">
        <v>316</v>
      </c>
      <c r="I73" s="24" t="s">
        <v>326</v>
      </c>
    </row>
    <row r="74" spans="1:11" x14ac:dyDescent="0.25">
      <c r="A74" s="34">
        <v>1</v>
      </c>
      <c r="B74" s="25"/>
      <c r="C74" s="25" t="s">
        <v>295</v>
      </c>
      <c r="D74" s="25" t="s">
        <v>327</v>
      </c>
      <c r="E74" s="25" t="s">
        <v>274</v>
      </c>
      <c r="F74" s="25"/>
      <c r="G74" s="35">
        <v>3200</v>
      </c>
      <c r="H74" s="25" t="s">
        <v>161</v>
      </c>
      <c r="I74" s="25"/>
    </row>
    <row r="76" spans="1:11" x14ac:dyDescent="0.25">
      <c r="G76" s="32">
        <f>SUM(G74:G75)</f>
        <v>3200</v>
      </c>
    </row>
    <row r="77" spans="1:11" x14ac:dyDescent="0.25">
      <c r="E77" s="39"/>
      <c r="F77" s="39"/>
      <c r="G77" s="38"/>
      <c r="K77" s="40"/>
    </row>
    <row r="78" spans="1:11" x14ac:dyDescent="0.25">
      <c r="E78" s="39"/>
      <c r="F78" s="39"/>
      <c r="G78" s="38"/>
      <c r="K78" s="40"/>
    </row>
    <row r="79" spans="1:11" ht="15.75" thickBot="1" x14ac:dyDescent="0.3">
      <c r="B79" s="18" t="s">
        <v>329</v>
      </c>
    </row>
    <row r="80" spans="1:11" ht="30" x14ac:dyDescent="0.25">
      <c r="A80" s="19" t="s">
        <v>321</v>
      </c>
      <c r="B80" s="20" t="s">
        <v>322</v>
      </c>
      <c r="C80" s="21" t="s">
        <v>323</v>
      </c>
      <c r="D80" s="22" t="s">
        <v>324</v>
      </c>
      <c r="E80" s="19" t="s">
        <v>260</v>
      </c>
      <c r="F80" s="19" t="s">
        <v>325</v>
      </c>
      <c r="G80" s="23" t="s">
        <v>282</v>
      </c>
      <c r="H80" s="21" t="s">
        <v>316</v>
      </c>
      <c r="I80" s="24" t="s">
        <v>326</v>
      </c>
      <c r="K80" s="40"/>
    </row>
    <row r="81" spans="1:11" x14ac:dyDescent="0.25">
      <c r="A81" s="34">
        <v>1</v>
      </c>
      <c r="B81" s="25"/>
      <c r="C81" s="25" t="s">
        <v>297</v>
      </c>
      <c r="D81" s="26" t="s">
        <v>327</v>
      </c>
      <c r="E81" s="26" t="s">
        <v>266</v>
      </c>
      <c r="F81" s="25"/>
      <c r="G81" s="27">
        <v>3880</v>
      </c>
      <c r="H81" s="28" t="s">
        <v>31</v>
      </c>
      <c r="I81" s="25"/>
    </row>
    <row r="82" spans="1:11" x14ac:dyDescent="0.25">
      <c r="A82" s="34">
        <v>2</v>
      </c>
      <c r="B82" s="25"/>
      <c r="C82" s="25" t="s">
        <v>298</v>
      </c>
      <c r="D82" s="26" t="s">
        <v>327</v>
      </c>
      <c r="E82" s="26" t="s">
        <v>266</v>
      </c>
      <c r="F82" s="25"/>
      <c r="G82" s="27">
        <v>4324</v>
      </c>
      <c r="H82" s="28" t="s">
        <v>31</v>
      </c>
      <c r="I82" s="25"/>
    </row>
    <row r="83" spans="1:11" x14ac:dyDescent="0.25">
      <c r="A83" s="34">
        <v>3</v>
      </c>
      <c r="B83" s="25"/>
      <c r="C83" s="25" t="s">
        <v>300</v>
      </c>
      <c r="D83" s="26" t="s">
        <v>327</v>
      </c>
      <c r="E83" s="26" t="s">
        <v>266</v>
      </c>
      <c r="F83" s="25"/>
      <c r="G83" s="27">
        <v>3686</v>
      </c>
      <c r="H83" s="28" t="s">
        <v>90</v>
      </c>
      <c r="I83" s="25"/>
    </row>
    <row r="84" spans="1:11" x14ac:dyDescent="0.25">
      <c r="A84" s="34">
        <v>4</v>
      </c>
      <c r="B84" s="25"/>
      <c r="C84" s="25" t="s">
        <v>299</v>
      </c>
      <c r="D84" s="26" t="s">
        <v>327</v>
      </c>
      <c r="E84" s="26" t="s">
        <v>266</v>
      </c>
      <c r="F84" s="25"/>
      <c r="G84" s="27">
        <v>3880</v>
      </c>
      <c r="H84" s="28" t="s">
        <v>90</v>
      </c>
      <c r="I84" s="25"/>
    </row>
    <row r="85" spans="1:11" x14ac:dyDescent="0.25">
      <c r="A85" s="34">
        <v>5</v>
      </c>
      <c r="B85" s="25"/>
      <c r="C85" s="25" t="s">
        <v>304</v>
      </c>
      <c r="D85" s="26" t="s">
        <v>327</v>
      </c>
      <c r="E85" s="26" t="s">
        <v>266</v>
      </c>
      <c r="F85" s="25"/>
      <c r="G85" s="27">
        <v>3647</v>
      </c>
      <c r="H85" s="28" t="s">
        <v>90</v>
      </c>
      <c r="I85" s="25"/>
    </row>
    <row r="86" spans="1:11" x14ac:dyDescent="0.25">
      <c r="A86" s="34">
        <v>6</v>
      </c>
      <c r="B86" s="25"/>
      <c r="C86" s="25" t="s">
        <v>305</v>
      </c>
      <c r="D86" s="26" t="s">
        <v>327</v>
      </c>
      <c r="E86" s="26" t="s">
        <v>266</v>
      </c>
      <c r="F86" s="25"/>
      <c r="G86" s="27">
        <v>3880</v>
      </c>
      <c r="H86" s="28" t="s">
        <v>90</v>
      </c>
      <c r="I86" s="25"/>
    </row>
    <row r="87" spans="1:11" x14ac:dyDescent="0.25">
      <c r="A87" s="34">
        <v>7</v>
      </c>
      <c r="B87" s="25"/>
      <c r="C87" s="25" t="s">
        <v>301</v>
      </c>
      <c r="D87" s="26" t="s">
        <v>327</v>
      </c>
      <c r="E87" s="26" t="s">
        <v>266</v>
      </c>
      <c r="F87" s="25"/>
      <c r="G87" s="41">
        <v>1900</v>
      </c>
      <c r="H87" s="28" t="s">
        <v>139</v>
      </c>
      <c r="I87" s="42"/>
    </row>
    <row r="88" spans="1:11" x14ac:dyDescent="0.25">
      <c r="A88" s="34">
        <v>8</v>
      </c>
      <c r="B88" s="25"/>
      <c r="C88" s="25" t="s">
        <v>301</v>
      </c>
      <c r="D88" s="26" t="s">
        <v>327</v>
      </c>
      <c r="E88" s="26" t="s">
        <v>266</v>
      </c>
      <c r="F88" s="25"/>
      <c r="G88" s="27">
        <v>1900</v>
      </c>
      <c r="H88" s="28" t="s">
        <v>139</v>
      </c>
      <c r="I88" s="42"/>
    </row>
    <row r="89" spans="1:11" x14ac:dyDescent="0.25">
      <c r="A89" s="34">
        <v>9</v>
      </c>
      <c r="B89" s="25"/>
      <c r="C89" s="25" t="s">
        <v>302</v>
      </c>
      <c r="D89" s="26" t="s">
        <v>327</v>
      </c>
      <c r="E89" s="26" t="s">
        <v>266</v>
      </c>
      <c r="F89" s="26"/>
      <c r="G89" s="27">
        <v>1940</v>
      </c>
      <c r="H89" s="26" t="s">
        <v>139</v>
      </c>
      <c r="I89" s="26"/>
    </row>
    <row r="90" spans="1:11" x14ac:dyDescent="0.25">
      <c r="A90" s="34">
        <v>10</v>
      </c>
      <c r="B90" s="25"/>
      <c r="C90" s="25" t="s">
        <v>303</v>
      </c>
      <c r="D90" s="26" t="s">
        <v>327</v>
      </c>
      <c r="E90" s="26" t="s">
        <v>266</v>
      </c>
      <c r="F90" s="26"/>
      <c r="G90" s="27">
        <v>4030</v>
      </c>
      <c r="H90" s="26" t="s">
        <v>227</v>
      </c>
      <c r="I90" s="26"/>
    </row>
    <row r="91" spans="1:11" x14ac:dyDescent="0.25">
      <c r="A91" s="34">
        <v>11</v>
      </c>
      <c r="B91" s="25"/>
      <c r="C91" s="25" t="s">
        <v>299</v>
      </c>
      <c r="D91" s="26" t="s">
        <v>327</v>
      </c>
      <c r="E91" s="26" t="s">
        <v>263</v>
      </c>
      <c r="F91" s="26"/>
      <c r="G91" s="27">
        <v>3880</v>
      </c>
      <c r="H91" s="26" t="s">
        <v>247</v>
      </c>
      <c r="I91" s="26"/>
    </row>
    <row r="92" spans="1:11" x14ac:dyDescent="0.25">
      <c r="A92" s="36"/>
      <c r="B92" s="13"/>
      <c r="C92" s="13"/>
      <c r="D92" s="43"/>
      <c r="E92" s="13"/>
      <c r="F92" s="13"/>
      <c r="G92" s="30"/>
      <c r="H92" s="31"/>
      <c r="I92" s="13"/>
      <c r="K92" s="40"/>
    </row>
    <row r="93" spans="1:11" x14ac:dyDescent="0.25">
      <c r="A93" s="13"/>
      <c r="B93" s="13"/>
      <c r="C93" s="13"/>
      <c r="D93" s="13"/>
      <c r="E93" s="132" t="s">
        <v>330</v>
      </c>
      <c r="F93" s="132"/>
      <c r="G93" s="32">
        <f>SUM(G81:G91)</f>
        <v>36947</v>
      </c>
      <c r="H93" s="13"/>
      <c r="I93" s="33"/>
    </row>
    <row r="96" spans="1:11" ht="15.75" x14ac:dyDescent="0.25">
      <c r="B96" s="44"/>
    </row>
    <row r="97" spans="1:11" ht="15.75" thickBot="1" x14ac:dyDescent="0.3">
      <c r="B97" s="18" t="s">
        <v>306</v>
      </c>
    </row>
    <row r="98" spans="1:11" ht="30" x14ac:dyDescent="0.25">
      <c r="A98" s="19" t="s">
        <v>321</v>
      </c>
      <c r="B98" s="20" t="s">
        <v>322</v>
      </c>
      <c r="C98" s="21" t="s">
        <v>323</v>
      </c>
      <c r="D98" s="22" t="s">
        <v>324</v>
      </c>
      <c r="E98" s="19" t="s">
        <v>260</v>
      </c>
      <c r="F98" s="19" t="s">
        <v>325</v>
      </c>
      <c r="G98" s="23" t="s">
        <v>282</v>
      </c>
      <c r="H98" s="21" t="s">
        <v>316</v>
      </c>
      <c r="I98" s="24" t="s">
        <v>326</v>
      </c>
      <c r="K98" s="40"/>
    </row>
    <row r="99" spans="1:11" x14ac:dyDescent="0.25">
      <c r="A99" s="34">
        <v>1</v>
      </c>
      <c r="B99" s="25"/>
      <c r="C99" s="25" t="s">
        <v>308</v>
      </c>
      <c r="D99" s="26" t="s">
        <v>327</v>
      </c>
      <c r="E99" s="26" t="s">
        <v>266</v>
      </c>
      <c r="F99" s="25"/>
      <c r="G99" s="27">
        <v>5800</v>
      </c>
      <c r="H99" s="28" t="s">
        <v>177</v>
      </c>
      <c r="I99" s="25"/>
    </row>
    <row r="100" spans="1:11" x14ac:dyDescent="0.25">
      <c r="A100" s="34">
        <v>2</v>
      </c>
      <c r="B100" s="25"/>
      <c r="C100" s="25" t="s">
        <v>307</v>
      </c>
      <c r="D100" s="26" t="s">
        <v>327</v>
      </c>
      <c r="E100" s="26" t="s">
        <v>266</v>
      </c>
      <c r="F100" s="25"/>
      <c r="G100" s="27">
        <v>630</v>
      </c>
      <c r="H100" s="28" t="s">
        <v>235</v>
      </c>
      <c r="I100" s="25"/>
    </row>
    <row r="101" spans="1:11" x14ac:dyDescent="0.25">
      <c r="A101" s="34">
        <v>3</v>
      </c>
      <c r="B101" s="25"/>
      <c r="C101" s="25" t="s">
        <v>307</v>
      </c>
      <c r="D101" s="26" t="s">
        <v>327</v>
      </c>
      <c r="E101" s="26" t="s">
        <v>266</v>
      </c>
      <c r="F101" s="25"/>
      <c r="G101" s="27">
        <v>3570</v>
      </c>
      <c r="H101" s="28" t="s">
        <v>235</v>
      </c>
      <c r="I101" s="25"/>
    </row>
    <row r="102" spans="1:11" x14ac:dyDescent="0.25">
      <c r="A102" s="36"/>
      <c r="B102" s="13"/>
      <c r="C102" s="13"/>
      <c r="D102" s="43"/>
      <c r="E102" s="43"/>
      <c r="F102" s="13"/>
      <c r="G102" s="108"/>
      <c r="H102" s="31"/>
      <c r="I102" s="13"/>
    </row>
    <row r="103" spans="1:11" x14ac:dyDescent="0.25">
      <c r="A103" s="13"/>
      <c r="B103" s="13"/>
      <c r="C103" s="13"/>
      <c r="D103" s="13"/>
      <c r="E103" s="132" t="s">
        <v>330</v>
      </c>
      <c r="F103" s="132"/>
      <c r="G103" s="32">
        <f>SUM(G99:G101)</f>
        <v>10000</v>
      </c>
      <c r="H103" s="13"/>
      <c r="I103" s="33"/>
    </row>
    <row r="104" spans="1:11" x14ac:dyDescent="0.25">
      <c r="A104" s="36"/>
      <c r="B104" s="13"/>
      <c r="C104" s="13"/>
      <c r="D104" s="43"/>
      <c r="E104" s="43"/>
      <c r="F104" s="13"/>
      <c r="G104" s="108"/>
      <c r="H104" s="31"/>
      <c r="I104" s="13"/>
    </row>
    <row r="105" spans="1:11" x14ac:dyDescent="0.25">
      <c r="A105" s="36"/>
      <c r="B105" s="13"/>
      <c r="C105" s="13"/>
      <c r="D105" s="43"/>
      <c r="E105" s="43"/>
      <c r="F105" s="13"/>
      <c r="G105" s="108"/>
      <c r="H105" s="31"/>
      <c r="I105" s="13"/>
    </row>
    <row r="106" spans="1:11" x14ac:dyDescent="0.25">
      <c r="A106" s="36"/>
      <c r="B106" s="13"/>
      <c r="C106" s="13"/>
      <c r="D106" s="43"/>
      <c r="E106" s="43"/>
      <c r="F106" s="13"/>
      <c r="G106" s="108"/>
      <c r="H106" s="31"/>
      <c r="I106" s="13"/>
    </row>
    <row r="107" spans="1:11" ht="15.75" thickBot="1" x14ac:dyDescent="0.3">
      <c r="B107" s="18" t="s">
        <v>432</v>
      </c>
    </row>
    <row r="108" spans="1:11" ht="30" x14ac:dyDescent="0.25">
      <c r="A108" s="19" t="s">
        <v>321</v>
      </c>
      <c r="B108" s="20" t="s">
        <v>322</v>
      </c>
      <c r="C108" s="21" t="s">
        <v>323</v>
      </c>
      <c r="D108" s="22" t="s">
        <v>324</v>
      </c>
      <c r="E108" s="19" t="s">
        <v>260</v>
      </c>
      <c r="F108" s="19" t="s">
        <v>325</v>
      </c>
      <c r="G108" s="23" t="s">
        <v>282</v>
      </c>
      <c r="H108" s="21" t="s">
        <v>316</v>
      </c>
      <c r="I108" s="24" t="s">
        <v>326</v>
      </c>
    </row>
    <row r="109" spans="1:11" x14ac:dyDescent="0.25">
      <c r="A109" s="34">
        <v>1</v>
      </c>
      <c r="B109" s="25"/>
      <c r="C109" s="25" t="s">
        <v>307</v>
      </c>
      <c r="D109" s="25" t="s">
        <v>327</v>
      </c>
      <c r="E109" s="25" t="s">
        <v>274</v>
      </c>
      <c r="F109" s="25"/>
      <c r="G109" s="35">
        <v>2720</v>
      </c>
      <c r="H109" s="25" t="s">
        <v>65</v>
      </c>
      <c r="I109" s="25"/>
    </row>
    <row r="110" spans="1:11" x14ac:dyDescent="0.25">
      <c r="A110" s="34">
        <v>2</v>
      </c>
      <c r="B110" s="25"/>
      <c r="C110" s="25" t="s">
        <v>307</v>
      </c>
      <c r="D110" s="25" t="s">
        <v>327</v>
      </c>
      <c r="E110" s="25" t="s">
        <v>274</v>
      </c>
      <c r="F110" s="25"/>
      <c r="G110" s="35">
        <v>480</v>
      </c>
      <c r="H110" s="25" t="s">
        <v>65</v>
      </c>
      <c r="I110" s="25"/>
    </row>
    <row r="111" spans="1:11" x14ac:dyDescent="0.25">
      <c r="A111" s="34">
        <v>3</v>
      </c>
      <c r="B111" s="25"/>
      <c r="C111" s="25" t="s">
        <v>308</v>
      </c>
      <c r="D111" s="25" t="s">
        <v>327</v>
      </c>
      <c r="E111" s="25" t="s">
        <v>274</v>
      </c>
      <c r="F111" s="25"/>
      <c r="G111" s="35">
        <v>3200</v>
      </c>
      <c r="H111" s="25" t="s">
        <v>177</v>
      </c>
      <c r="I111" s="25"/>
    </row>
    <row r="113" spans="1:9" x14ac:dyDescent="0.25">
      <c r="A113" s="13"/>
      <c r="B113" s="13"/>
      <c r="C113" s="13"/>
      <c r="D113" s="13"/>
      <c r="E113" s="132" t="s">
        <v>330</v>
      </c>
      <c r="F113" s="132"/>
      <c r="G113" s="32">
        <f>SUM(G109:G111)</f>
        <v>6400</v>
      </c>
      <c r="H113" s="13"/>
      <c r="I113" s="33"/>
    </row>
    <row r="117" spans="1:9" ht="15.75" thickBot="1" x14ac:dyDescent="0.3">
      <c r="A117" s="13"/>
      <c r="B117" s="18" t="s">
        <v>331</v>
      </c>
      <c r="C117" s="13"/>
      <c r="D117" s="13"/>
      <c r="E117" s="13"/>
      <c r="F117" s="13"/>
      <c r="G117" s="13"/>
      <c r="H117" s="13"/>
      <c r="I117" s="13"/>
    </row>
    <row r="118" spans="1:9" ht="30" x14ac:dyDescent="0.25">
      <c r="A118" s="19" t="s">
        <v>321</v>
      </c>
      <c r="B118" s="20" t="s">
        <v>322</v>
      </c>
      <c r="C118" s="21" t="s">
        <v>323</v>
      </c>
      <c r="D118" s="22" t="s">
        <v>324</v>
      </c>
      <c r="E118" s="19" t="s">
        <v>260</v>
      </c>
      <c r="F118" s="19" t="s">
        <v>325</v>
      </c>
      <c r="G118" s="23" t="s">
        <v>282</v>
      </c>
      <c r="H118" s="21" t="s">
        <v>316</v>
      </c>
      <c r="I118" s="24" t="s">
        <v>326</v>
      </c>
    </row>
    <row r="119" spans="1:9" x14ac:dyDescent="0.25">
      <c r="A119" s="34">
        <v>1</v>
      </c>
      <c r="B119" s="25"/>
      <c r="C119" s="25" t="s">
        <v>267</v>
      </c>
      <c r="D119" s="25" t="s">
        <v>327</v>
      </c>
      <c r="E119" s="26" t="s">
        <v>266</v>
      </c>
      <c r="F119" s="25"/>
      <c r="G119" s="35">
        <v>2917.76</v>
      </c>
      <c r="H119" s="25" t="s">
        <v>90</v>
      </c>
      <c r="I119" s="25"/>
    </row>
    <row r="120" spans="1:9" x14ac:dyDescent="0.25">
      <c r="A120" s="34">
        <v>2</v>
      </c>
      <c r="B120" s="25"/>
      <c r="C120" s="25" t="s">
        <v>267</v>
      </c>
      <c r="D120" s="25" t="s">
        <v>327</v>
      </c>
      <c r="E120" s="26" t="s">
        <v>266</v>
      </c>
      <c r="F120" s="25"/>
      <c r="G120" s="35">
        <v>729.44</v>
      </c>
      <c r="H120" s="25" t="s">
        <v>90</v>
      </c>
      <c r="I120" s="25"/>
    </row>
    <row r="121" spans="1:9" x14ac:dyDescent="0.25">
      <c r="A121" s="34">
        <v>3</v>
      </c>
      <c r="B121" s="25"/>
      <c r="C121" s="25" t="s">
        <v>268</v>
      </c>
      <c r="D121" s="25" t="s">
        <v>327</v>
      </c>
      <c r="E121" s="26" t="s">
        <v>266</v>
      </c>
      <c r="F121" s="25"/>
      <c r="G121" s="35">
        <v>3880</v>
      </c>
      <c r="H121" s="25" t="s">
        <v>165</v>
      </c>
      <c r="I121" s="25"/>
    </row>
    <row r="122" spans="1:9" x14ac:dyDescent="0.25">
      <c r="A122" s="34">
        <v>4</v>
      </c>
      <c r="B122" s="25"/>
      <c r="C122" s="25" t="s">
        <v>269</v>
      </c>
      <c r="D122" s="25" t="s">
        <v>327</v>
      </c>
      <c r="E122" s="26" t="s">
        <v>266</v>
      </c>
      <c r="F122" s="25"/>
      <c r="G122" s="35">
        <v>4030</v>
      </c>
      <c r="H122" s="25" t="s">
        <v>247</v>
      </c>
      <c r="I122" s="25"/>
    </row>
    <row r="123" spans="1:9" x14ac:dyDescent="0.25">
      <c r="A123" s="36"/>
      <c r="B123" s="13"/>
      <c r="C123" s="13"/>
      <c r="D123" s="13"/>
      <c r="E123" s="13"/>
      <c r="F123" s="13"/>
      <c r="G123" s="30"/>
      <c r="H123" s="31"/>
      <c r="I123" s="13"/>
    </row>
    <row r="124" spans="1:9" x14ac:dyDescent="0.25">
      <c r="A124" s="36"/>
      <c r="B124" s="13"/>
      <c r="C124" s="13"/>
      <c r="D124" s="13"/>
      <c r="E124" s="133" t="s">
        <v>330</v>
      </c>
      <c r="F124" s="133"/>
      <c r="G124" s="32">
        <f>SUM(G119:G122)</f>
        <v>11557.2</v>
      </c>
      <c r="H124" s="31"/>
      <c r="I124" s="13"/>
    </row>
    <row r="125" spans="1:9" x14ac:dyDescent="0.25">
      <c r="A125" s="36"/>
      <c r="B125" s="13"/>
      <c r="C125" s="13"/>
      <c r="D125" s="13"/>
      <c r="E125" s="13"/>
      <c r="F125" s="13"/>
      <c r="G125" s="30"/>
      <c r="H125" s="31"/>
      <c r="I125" s="13"/>
    </row>
    <row r="127" spans="1:9" x14ac:dyDescent="0.25">
      <c r="E127" s="45"/>
      <c r="F127" s="45"/>
      <c r="G127" s="38"/>
    </row>
    <row r="128" spans="1:9" ht="15.75" thickBot="1" x14ac:dyDescent="0.3">
      <c r="A128" s="13"/>
      <c r="B128" s="18" t="s">
        <v>434</v>
      </c>
      <c r="C128" s="13"/>
      <c r="D128" s="13"/>
      <c r="E128" s="13"/>
      <c r="F128" s="13"/>
      <c r="G128" s="13"/>
      <c r="H128" s="13"/>
      <c r="I128" s="13"/>
    </row>
    <row r="129" spans="1:9" ht="30" x14ac:dyDescent="0.25">
      <c r="A129" s="19" t="s">
        <v>321</v>
      </c>
      <c r="B129" s="20" t="s">
        <v>322</v>
      </c>
      <c r="C129" s="21" t="s">
        <v>323</v>
      </c>
      <c r="D129" s="22" t="s">
        <v>324</v>
      </c>
      <c r="E129" s="19" t="s">
        <v>260</v>
      </c>
      <c r="F129" s="19" t="s">
        <v>325</v>
      </c>
      <c r="G129" s="23" t="s">
        <v>282</v>
      </c>
      <c r="H129" s="21" t="s">
        <v>316</v>
      </c>
      <c r="I129" s="24" t="s">
        <v>326</v>
      </c>
    </row>
    <row r="130" spans="1:9" x14ac:dyDescent="0.25">
      <c r="A130" s="34">
        <v>1</v>
      </c>
      <c r="B130" s="25"/>
      <c r="C130" s="25" t="s">
        <v>290</v>
      </c>
      <c r="D130" s="25" t="s">
        <v>327</v>
      </c>
      <c r="E130" s="26" t="s">
        <v>163</v>
      </c>
      <c r="F130" s="25"/>
      <c r="G130" s="35">
        <v>3200</v>
      </c>
      <c r="H130" s="25" t="s">
        <v>196</v>
      </c>
      <c r="I130" s="25"/>
    </row>
    <row r="131" spans="1:9" x14ac:dyDescent="0.25">
      <c r="A131" s="36"/>
      <c r="B131" s="13"/>
      <c r="C131" s="13"/>
      <c r="D131" s="13"/>
      <c r="E131" s="13"/>
      <c r="F131" s="13"/>
      <c r="G131" s="30"/>
      <c r="H131" s="31"/>
      <c r="I131" s="13"/>
    </row>
    <row r="132" spans="1:9" x14ac:dyDescent="0.25">
      <c r="A132" s="36"/>
      <c r="B132" s="13"/>
      <c r="C132" s="13"/>
      <c r="D132" s="13"/>
      <c r="E132" s="133" t="s">
        <v>330</v>
      </c>
      <c r="F132" s="133"/>
      <c r="G132" s="32">
        <f>SUM(G130:G130)</f>
        <v>3200</v>
      </c>
      <c r="H132" s="31"/>
      <c r="I132" s="13"/>
    </row>
    <row r="133" spans="1:9" x14ac:dyDescent="0.25">
      <c r="G133" s="40"/>
    </row>
    <row r="134" spans="1:9" x14ac:dyDescent="0.25">
      <c r="G134" s="40"/>
    </row>
    <row r="135" spans="1:9" x14ac:dyDescent="0.25">
      <c r="G135" s="40"/>
    </row>
    <row r="138" spans="1:9" x14ac:dyDescent="0.25">
      <c r="G138" s="40">
        <f>+G21+G34+G45+G56+G68+G76+G93+G103+G113+G124+G132</f>
        <v>175083</v>
      </c>
    </row>
    <row r="147" spans="7:7" x14ac:dyDescent="0.25">
      <c r="G147" s="40"/>
    </row>
    <row r="148" spans="7:7" x14ac:dyDescent="0.25">
      <c r="G148" s="40"/>
    </row>
  </sheetData>
  <mergeCells count="5">
    <mergeCell ref="E93:F93"/>
    <mergeCell ref="E124:F124"/>
    <mergeCell ref="E103:F103"/>
    <mergeCell ref="E113:F113"/>
    <mergeCell ref="E132:F1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249"/>
  <sheetViews>
    <sheetView tabSelected="1" topLeftCell="A238" workbookViewId="0">
      <selection activeCell="F102" sqref="F102"/>
    </sheetView>
  </sheetViews>
  <sheetFormatPr baseColWidth="10" defaultColWidth="11.42578125" defaultRowHeight="15" x14ac:dyDescent="0.25"/>
  <cols>
    <col min="1" max="1" width="11.42578125" style="47"/>
    <col min="2" max="2" width="25.28515625" style="47" customWidth="1"/>
    <col min="3" max="3" width="16.28515625" style="47" customWidth="1"/>
    <col min="4" max="5" width="11.42578125" style="47"/>
    <col min="6" max="6" width="29.7109375" style="47" customWidth="1"/>
    <col min="7" max="7" width="29.140625" style="47" customWidth="1"/>
    <col min="8" max="9" width="11.42578125" style="47"/>
    <col min="10" max="10" width="18.5703125" style="47" customWidth="1"/>
    <col min="11" max="11" width="17.5703125" style="47" customWidth="1"/>
    <col min="12" max="13" width="20.28515625" style="47" customWidth="1"/>
    <col min="14" max="14" width="12.5703125" style="47" bestFit="1" customWidth="1"/>
    <col min="15" max="16384" width="11.42578125" style="47"/>
  </cols>
  <sheetData>
    <row r="3" spans="1:15" s="46" customFormat="1" x14ac:dyDescent="0.25">
      <c r="A3" s="156" t="s">
        <v>320</v>
      </c>
      <c r="B3" s="156"/>
      <c r="C3" s="156"/>
      <c r="D3" s="156"/>
      <c r="E3" s="156"/>
      <c r="F3" s="156"/>
      <c r="G3" s="156"/>
    </row>
    <row r="4" spans="1:15" s="46" customFormat="1" x14ac:dyDescent="0.25">
      <c r="A4" s="156" t="s">
        <v>442</v>
      </c>
      <c r="B4" s="156"/>
      <c r="C4" s="156"/>
      <c r="D4" s="156"/>
      <c r="E4" s="156"/>
      <c r="F4" s="156"/>
      <c r="G4" s="156"/>
    </row>
    <row r="5" spans="1:15" s="46" customFormat="1" ht="15.75" thickBot="1" x14ac:dyDescent="0.3">
      <c r="A5" s="157" t="s">
        <v>259</v>
      </c>
      <c r="B5" s="138" t="s">
        <v>335</v>
      </c>
      <c r="C5" s="158" t="s">
        <v>336</v>
      </c>
      <c r="D5" s="159" t="s">
        <v>337</v>
      </c>
      <c r="E5" s="138" t="s">
        <v>338</v>
      </c>
      <c r="F5" s="160" t="s">
        <v>339</v>
      </c>
      <c r="G5" s="138" t="s">
        <v>340</v>
      </c>
      <c r="J5" s="47"/>
      <c r="K5" s="47"/>
      <c r="L5" s="47"/>
      <c r="M5" s="47"/>
      <c r="N5" s="47"/>
      <c r="O5" s="47"/>
    </row>
    <row r="6" spans="1:15" s="46" customFormat="1" ht="15.75" thickBot="1" x14ac:dyDescent="0.3">
      <c r="A6" s="145"/>
      <c r="B6" s="135"/>
      <c r="C6" s="158"/>
      <c r="D6" s="137"/>
      <c r="E6" s="138"/>
      <c r="F6" s="142"/>
      <c r="G6" s="138"/>
      <c r="J6" s="47"/>
      <c r="K6" s="146" t="s">
        <v>341</v>
      </c>
      <c r="L6" s="147"/>
      <c r="M6" s="148"/>
      <c r="N6" s="47"/>
      <c r="O6" s="47"/>
    </row>
    <row r="7" spans="1:15" s="46" customFormat="1" ht="16.5" thickBot="1" x14ac:dyDescent="0.3">
      <c r="A7" s="48" t="s">
        <v>286</v>
      </c>
      <c r="B7" s="49"/>
      <c r="C7" s="50" t="s">
        <v>342</v>
      </c>
      <c r="D7" s="51" t="s">
        <v>343</v>
      </c>
      <c r="E7" s="52" t="s">
        <v>344</v>
      </c>
      <c r="F7" s="53" t="s">
        <v>345</v>
      </c>
      <c r="G7" s="54" t="s">
        <v>346</v>
      </c>
      <c r="J7" s="47"/>
      <c r="K7" s="149" t="s">
        <v>347</v>
      </c>
      <c r="L7" s="150"/>
      <c r="M7" s="151"/>
      <c r="N7" s="47"/>
      <c r="O7" s="47"/>
    </row>
    <row r="8" spans="1:15" s="46" customFormat="1" ht="16.5" thickBot="1" x14ac:dyDescent="0.3">
      <c r="A8" s="55" t="s">
        <v>348</v>
      </c>
      <c r="C8" s="56" t="s">
        <v>342</v>
      </c>
      <c r="E8" s="57" t="s">
        <v>349</v>
      </c>
      <c r="F8" s="58" t="s">
        <v>350</v>
      </c>
      <c r="G8" s="59" t="s">
        <v>351</v>
      </c>
      <c r="J8" s="47"/>
      <c r="K8" s="60" t="s">
        <v>352</v>
      </c>
      <c r="L8" s="60" t="s">
        <v>353</v>
      </c>
      <c r="M8" s="60" t="s">
        <v>354</v>
      </c>
      <c r="N8" s="47"/>
      <c r="O8" s="47"/>
    </row>
    <row r="9" spans="1:15" s="46" customFormat="1" ht="16.5" thickBot="1" x14ac:dyDescent="0.3">
      <c r="C9" s="56" t="s">
        <v>342</v>
      </c>
      <c r="E9" s="57" t="s">
        <v>355</v>
      </c>
      <c r="F9" s="58" t="s">
        <v>356</v>
      </c>
      <c r="G9" s="59" t="s">
        <v>357</v>
      </c>
      <c r="J9" s="47"/>
      <c r="K9" s="61" t="s">
        <v>437</v>
      </c>
      <c r="L9" s="62">
        <v>13</v>
      </c>
      <c r="M9" s="63">
        <f>C29</f>
        <v>6333.5677777777782</v>
      </c>
      <c r="N9" s="47"/>
      <c r="O9" s="47"/>
    </row>
    <row r="10" spans="1:15" s="46" customFormat="1" ht="16.5" thickBot="1" x14ac:dyDescent="0.3">
      <c r="C10" s="56" t="s">
        <v>342</v>
      </c>
      <c r="E10" s="57" t="s">
        <v>358</v>
      </c>
      <c r="F10" s="58" t="s">
        <v>359</v>
      </c>
      <c r="G10" s="59" t="s">
        <v>360</v>
      </c>
      <c r="J10" s="47"/>
      <c r="K10" s="64" t="s">
        <v>438</v>
      </c>
      <c r="L10" s="65">
        <v>13</v>
      </c>
      <c r="M10" s="66">
        <f>C61</f>
        <v>5894.6796296296288</v>
      </c>
      <c r="N10" s="47"/>
      <c r="O10" s="47"/>
    </row>
    <row r="11" spans="1:15" s="46" customFormat="1" ht="16.5" thickBot="1" x14ac:dyDescent="0.3">
      <c r="C11" s="50" t="s">
        <v>342</v>
      </c>
      <c r="E11" s="67" t="s">
        <v>361</v>
      </c>
      <c r="F11" s="68" t="s">
        <v>362</v>
      </c>
      <c r="G11" s="69" t="s">
        <v>363</v>
      </c>
      <c r="J11" s="47"/>
      <c r="K11" s="64" t="s">
        <v>296</v>
      </c>
      <c r="L11" s="65">
        <v>6</v>
      </c>
      <c r="M11" s="70">
        <f>C90</f>
        <v>18452.947037037036</v>
      </c>
      <c r="N11" s="71"/>
      <c r="O11" s="47"/>
    </row>
    <row r="12" spans="1:15" s="46" customFormat="1" ht="16.5" thickBot="1" x14ac:dyDescent="0.3">
      <c r="C12" s="50" t="s">
        <v>342</v>
      </c>
      <c r="D12" s="72" t="s">
        <v>364</v>
      </c>
      <c r="E12" s="52" t="s">
        <v>365</v>
      </c>
      <c r="F12" s="73" t="s">
        <v>366</v>
      </c>
      <c r="G12" s="54" t="s">
        <v>367</v>
      </c>
      <c r="J12" s="47"/>
      <c r="K12" s="74" t="s">
        <v>265</v>
      </c>
      <c r="L12" s="75">
        <v>6</v>
      </c>
      <c r="M12" s="76">
        <f>C117</f>
        <v>-4550.9444444444443</v>
      </c>
      <c r="N12" s="71"/>
    </row>
    <row r="13" spans="1:15" s="46" customFormat="1" ht="16.5" thickBot="1" x14ac:dyDescent="0.3">
      <c r="B13" s="77"/>
      <c r="C13" s="50" t="s">
        <v>342</v>
      </c>
      <c r="E13" s="57" t="s">
        <v>368</v>
      </c>
      <c r="F13" s="78" t="s">
        <v>369</v>
      </c>
      <c r="G13" s="59" t="s">
        <v>370</v>
      </c>
      <c r="J13" s="47"/>
      <c r="K13" s="109" t="s">
        <v>436</v>
      </c>
      <c r="L13" s="62">
        <v>1</v>
      </c>
      <c r="M13" s="120">
        <f>C152</f>
        <v>16475.200740740736</v>
      </c>
      <c r="N13" s="81"/>
      <c r="O13" s="71"/>
    </row>
    <row r="14" spans="1:15" s="46" customFormat="1" ht="16.5" thickBot="1" x14ac:dyDescent="0.3">
      <c r="B14" s="77"/>
      <c r="C14" s="50" t="s">
        <v>342</v>
      </c>
      <c r="E14" s="57" t="s">
        <v>372</v>
      </c>
      <c r="F14" s="78" t="s">
        <v>373</v>
      </c>
      <c r="G14" s="59" t="s">
        <v>374</v>
      </c>
      <c r="J14" s="47"/>
      <c r="K14" s="124" t="s">
        <v>291</v>
      </c>
      <c r="L14" s="65">
        <v>1</v>
      </c>
      <c r="M14" s="121">
        <f>C185</f>
        <v>5968.5866666666652</v>
      </c>
      <c r="N14" s="81"/>
      <c r="O14" s="71"/>
    </row>
    <row r="15" spans="1:15" s="46" customFormat="1" ht="16.5" thickBot="1" x14ac:dyDescent="0.3">
      <c r="C15" s="50" t="s">
        <v>342</v>
      </c>
      <c r="E15" s="57" t="s">
        <v>376</v>
      </c>
      <c r="F15" s="78" t="s">
        <v>377</v>
      </c>
      <c r="G15" s="59" t="s">
        <v>378</v>
      </c>
      <c r="J15" s="47"/>
      <c r="K15" s="64" t="s">
        <v>306</v>
      </c>
      <c r="L15" s="65">
        <v>1</v>
      </c>
      <c r="M15" s="121">
        <f>C216</f>
        <v>5433.0211111111112</v>
      </c>
      <c r="N15" s="47"/>
      <c r="O15" s="81"/>
    </row>
    <row r="16" spans="1:15" s="46" customFormat="1" ht="16.5" thickBot="1" x14ac:dyDescent="0.3">
      <c r="B16" s="77"/>
      <c r="C16" s="50" t="s">
        <v>342</v>
      </c>
      <c r="E16" s="67" t="s">
        <v>380</v>
      </c>
      <c r="F16" s="82" t="s">
        <v>381</v>
      </c>
      <c r="G16" s="59" t="s">
        <v>382</v>
      </c>
      <c r="J16" s="47"/>
      <c r="K16" s="122" t="s">
        <v>289</v>
      </c>
      <c r="L16" s="75">
        <v>1</v>
      </c>
      <c r="M16" s="125">
        <f>C246</f>
        <v>-1602.7</v>
      </c>
      <c r="N16" s="47"/>
      <c r="O16" s="47"/>
    </row>
    <row r="17" spans="1:15" s="46" customFormat="1" ht="30.75" thickBot="1" x14ac:dyDescent="0.3">
      <c r="C17" s="50" t="s">
        <v>342</v>
      </c>
      <c r="D17" s="51" t="s">
        <v>383</v>
      </c>
      <c r="E17" s="52" t="s">
        <v>384</v>
      </c>
      <c r="F17" s="83" t="s">
        <v>385</v>
      </c>
      <c r="G17" s="59" t="s">
        <v>386</v>
      </c>
      <c r="J17" s="47"/>
      <c r="K17" s="114" t="s">
        <v>439</v>
      </c>
      <c r="L17" s="119" t="s">
        <v>371</v>
      </c>
      <c r="M17" s="70">
        <f>+'DATOS ALUMNOS'!G45+'DATOS ALUMNOS'!G76+'DATOS ALUMNOS'!G113+'DATOS ALUMNOS'!G132</f>
        <v>25600</v>
      </c>
      <c r="N17" s="47"/>
      <c r="O17" s="47"/>
    </row>
    <row r="18" spans="1:15" s="46" customFormat="1" ht="16.5" thickBot="1" x14ac:dyDescent="0.3">
      <c r="B18" s="77"/>
      <c r="C18" s="50" t="s">
        <v>342</v>
      </c>
      <c r="E18" s="57" t="s">
        <v>388</v>
      </c>
      <c r="F18" s="85" t="s">
        <v>389</v>
      </c>
      <c r="G18" s="59" t="s">
        <v>390</v>
      </c>
      <c r="J18" s="47"/>
      <c r="K18" s="74" t="s">
        <v>375</v>
      </c>
      <c r="L18" s="75" t="s">
        <v>375</v>
      </c>
      <c r="M18" s="76"/>
      <c r="N18" s="47"/>
      <c r="O18" s="47"/>
    </row>
    <row r="19" spans="1:15" s="46" customFormat="1" ht="19.5" thickBot="1" x14ac:dyDescent="0.35">
      <c r="B19" s="77" t="s">
        <v>387</v>
      </c>
      <c r="C19" s="84">
        <v>23296.43</v>
      </c>
      <c r="E19" s="57" t="s">
        <v>392</v>
      </c>
      <c r="F19" s="85" t="s">
        <v>455</v>
      </c>
      <c r="G19" s="59" t="s">
        <v>456</v>
      </c>
      <c r="J19" s="47"/>
      <c r="K19" s="79" t="s">
        <v>379</v>
      </c>
      <c r="L19" s="47"/>
      <c r="M19" s="80">
        <f>SUM(M9:M18)</f>
        <v>78004.358518518507</v>
      </c>
      <c r="N19" s="47"/>
      <c r="O19" s="47"/>
    </row>
    <row r="20" spans="1:15" s="46" customFormat="1" ht="16.5" thickBot="1" x14ac:dyDescent="0.3">
      <c r="C20" s="87">
        <v>23296.43</v>
      </c>
      <c r="E20" s="57" t="s">
        <v>394</v>
      </c>
      <c r="F20" s="85"/>
      <c r="G20" s="59"/>
      <c r="J20" s="153"/>
      <c r="K20" s="153"/>
      <c r="O20" s="47"/>
    </row>
    <row r="21" spans="1:15" s="46" customFormat="1" ht="16.5" thickBot="1" x14ac:dyDescent="0.3">
      <c r="C21" s="88">
        <v>23296.43</v>
      </c>
      <c r="E21" s="67" t="s">
        <v>396</v>
      </c>
      <c r="F21" s="89"/>
      <c r="G21" s="90"/>
      <c r="J21" s="117"/>
      <c r="K21" s="118"/>
      <c r="O21" s="47"/>
    </row>
    <row r="22" spans="1:15" s="46" customFormat="1" ht="15.75" x14ac:dyDescent="0.25">
      <c r="C22" s="92">
        <f>SUM(C7:C21)</f>
        <v>69889.290000000008</v>
      </c>
      <c r="J22" s="154" t="s">
        <v>391</v>
      </c>
      <c r="K22" s="155"/>
      <c r="M22" s="71"/>
      <c r="O22" s="47"/>
    </row>
    <row r="23" spans="1:15" s="46" customFormat="1" ht="15.75" x14ac:dyDescent="0.25">
      <c r="C23" s="92"/>
      <c r="J23" s="112" t="s">
        <v>393</v>
      </c>
      <c r="K23" s="110">
        <f>M19/1.16</f>
        <v>67245.136653895272</v>
      </c>
      <c r="M23" s="71"/>
    </row>
    <row r="24" spans="1:15" s="46" customFormat="1" ht="15.75" x14ac:dyDescent="0.25">
      <c r="A24" s="47"/>
      <c r="B24" s="93" t="s">
        <v>435</v>
      </c>
      <c r="C24" s="94">
        <f>'DATOS ALUMNOS'!G21</f>
        <v>29193.200000000001</v>
      </c>
      <c r="J24" s="112" t="s">
        <v>395</v>
      </c>
      <c r="K24" s="110">
        <f>K23*0.16</f>
        <v>10759.221864623243</v>
      </c>
      <c r="M24" s="71"/>
    </row>
    <row r="25" spans="1:15" s="46" customFormat="1" ht="16.5" thickBot="1" x14ac:dyDescent="0.3">
      <c r="A25" s="47"/>
      <c r="B25" s="47"/>
      <c r="C25" s="95"/>
      <c r="J25" s="113" t="s">
        <v>397</v>
      </c>
      <c r="K25" s="111">
        <f>SUM(K23:K24)</f>
        <v>78004.358518518507</v>
      </c>
    </row>
    <row r="26" spans="1:15" s="46" customFormat="1" x14ac:dyDescent="0.25">
      <c r="A26" s="47"/>
      <c r="B26" s="47" t="s">
        <v>399</v>
      </c>
      <c r="C26" s="81">
        <f>+C24-C19</f>
        <v>5896.77</v>
      </c>
      <c r="J26" s="47"/>
      <c r="K26" s="47"/>
      <c r="L26" s="47"/>
      <c r="M26" s="47"/>
    </row>
    <row r="27" spans="1:15" s="46" customFormat="1" x14ac:dyDescent="0.25">
      <c r="A27" s="47"/>
      <c r="B27" s="47" t="s">
        <v>400</v>
      </c>
      <c r="C27" s="96">
        <f>+C26/1.08</f>
        <v>5459.9722222222226</v>
      </c>
      <c r="J27" s="91"/>
      <c r="K27" s="139"/>
      <c r="L27" s="139"/>
      <c r="M27" s="139"/>
    </row>
    <row r="28" spans="1:15" s="46" customFormat="1" ht="15.75" thickBot="1" x14ac:dyDescent="0.3">
      <c r="A28" s="47"/>
      <c r="B28" s="47" t="s">
        <v>401</v>
      </c>
      <c r="C28" s="81">
        <f>+C27*0.16</f>
        <v>873.59555555555562</v>
      </c>
      <c r="K28" s="140"/>
      <c r="L28" s="139"/>
      <c r="M28" s="139"/>
    </row>
    <row r="29" spans="1:15" s="46" customFormat="1" ht="19.5" thickBot="1" x14ac:dyDescent="0.35">
      <c r="A29" s="47"/>
      <c r="B29" s="86" t="s">
        <v>402</v>
      </c>
      <c r="C29" s="97">
        <f>+C27+C28</f>
        <v>6333.5677777777782</v>
      </c>
      <c r="K29" s="126"/>
      <c r="L29" s="126"/>
      <c r="M29" s="126"/>
    </row>
    <row r="30" spans="1:15" s="46" customFormat="1" x14ac:dyDescent="0.25">
      <c r="C30" s="71"/>
      <c r="K30" s="127"/>
      <c r="L30" s="126"/>
      <c r="M30" s="118"/>
    </row>
    <row r="31" spans="1:15" s="46" customFormat="1" x14ac:dyDescent="0.25">
      <c r="C31" s="71"/>
      <c r="K31" s="127"/>
      <c r="L31" s="126"/>
      <c r="M31" s="118"/>
    </row>
    <row r="32" spans="1:15" s="46" customFormat="1" x14ac:dyDescent="0.25">
      <c r="C32" s="71"/>
      <c r="K32" s="127"/>
      <c r="L32" s="126"/>
      <c r="M32" s="128"/>
    </row>
    <row r="33" spans="1:14" s="46" customFormat="1" x14ac:dyDescent="0.25">
      <c r="C33" s="71"/>
      <c r="K33" s="127"/>
      <c r="L33" s="126"/>
      <c r="M33" s="118"/>
    </row>
    <row r="34" spans="1:14" s="46" customFormat="1" x14ac:dyDescent="0.25">
      <c r="C34" s="71"/>
      <c r="K34" s="127"/>
      <c r="L34" s="129"/>
      <c r="M34" s="118"/>
      <c r="N34" s="47"/>
    </row>
    <row r="35" spans="1:14" s="46" customFormat="1" x14ac:dyDescent="0.25">
      <c r="A35" s="152" t="s">
        <v>320</v>
      </c>
      <c r="B35" s="152"/>
      <c r="C35" s="152"/>
      <c r="D35" s="152"/>
      <c r="E35" s="152"/>
      <c r="F35" s="152"/>
      <c r="G35" s="152"/>
      <c r="J35" s="47"/>
      <c r="K35" s="127"/>
      <c r="L35" s="126"/>
      <c r="M35" s="118"/>
      <c r="N35" s="47"/>
    </row>
    <row r="36" spans="1:14" ht="19.5" thickBot="1" x14ac:dyDescent="0.35">
      <c r="A36" s="143" t="s">
        <v>443</v>
      </c>
      <c r="B36" s="143"/>
      <c r="C36" s="143"/>
      <c r="D36" s="143"/>
      <c r="E36" s="143"/>
      <c r="F36" s="143"/>
      <c r="G36" s="143"/>
      <c r="K36" s="130"/>
      <c r="L36" s="117"/>
      <c r="M36" s="131"/>
    </row>
    <row r="37" spans="1:14" x14ac:dyDescent="0.25">
      <c r="A37" s="144" t="s">
        <v>259</v>
      </c>
      <c r="B37" s="134" t="s">
        <v>335</v>
      </c>
      <c r="C37" s="134" t="s">
        <v>336</v>
      </c>
      <c r="D37" s="136" t="s">
        <v>337</v>
      </c>
      <c r="E37" s="134" t="s">
        <v>338</v>
      </c>
      <c r="F37" s="141" t="s">
        <v>339</v>
      </c>
      <c r="G37" s="134" t="s">
        <v>340</v>
      </c>
      <c r="K37" s="118"/>
      <c r="L37" s="117"/>
      <c r="M37" s="117"/>
    </row>
    <row r="38" spans="1:14" ht="15.75" thickBot="1" x14ac:dyDescent="0.3">
      <c r="A38" s="145"/>
      <c r="B38" s="135"/>
      <c r="C38" s="135"/>
      <c r="D38" s="137"/>
      <c r="E38" s="138"/>
      <c r="F38" s="142"/>
      <c r="G38" s="138"/>
      <c r="J38" s="116"/>
    </row>
    <row r="39" spans="1:14" ht="16.5" thickBot="1" x14ac:dyDescent="0.3">
      <c r="A39" s="48" t="s">
        <v>403</v>
      </c>
      <c r="B39" s="98"/>
      <c r="C39" s="50" t="s">
        <v>342</v>
      </c>
      <c r="D39" s="99" t="s">
        <v>343</v>
      </c>
      <c r="E39" s="52" t="s">
        <v>344</v>
      </c>
      <c r="F39" s="53" t="s">
        <v>404</v>
      </c>
      <c r="G39" s="54" t="s">
        <v>346</v>
      </c>
    </row>
    <row r="40" spans="1:14" ht="16.5" thickBot="1" x14ac:dyDescent="0.3">
      <c r="A40" s="55" t="s">
        <v>348</v>
      </c>
      <c r="B40" s="46"/>
      <c r="C40" s="56" t="s">
        <v>342</v>
      </c>
      <c r="D40" s="46"/>
      <c r="E40" s="57" t="s">
        <v>349</v>
      </c>
      <c r="F40" s="58" t="s">
        <v>405</v>
      </c>
      <c r="G40" s="59" t="s">
        <v>351</v>
      </c>
    </row>
    <row r="41" spans="1:14" ht="16.5" thickBot="1" x14ac:dyDescent="0.3">
      <c r="A41" s="46"/>
      <c r="B41" s="46"/>
      <c r="C41" s="56" t="s">
        <v>342</v>
      </c>
      <c r="D41" s="46"/>
      <c r="E41" s="57" t="s">
        <v>355</v>
      </c>
      <c r="F41" s="58" t="s">
        <v>406</v>
      </c>
      <c r="G41" s="59" t="s">
        <v>357</v>
      </c>
    </row>
    <row r="42" spans="1:14" ht="16.5" thickBot="1" x14ac:dyDescent="0.3">
      <c r="A42" s="46"/>
      <c r="B42" s="46"/>
      <c r="C42" s="56" t="s">
        <v>342</v>
      </c>
      <c r="D42" s="46"/>
      <c r="E42" s="57" t="s">
        <v>358</v>
      </c>
      <c r="F42" s="58" t="s">
        <v>407</v>
      </c>
      <c r="G42" s="59" t="s">
        <v>360</v>
      </c>
    </row>
    <row r="43" spans="1:14" ht="16.5" thickBot="1" x14ac:dyDescent="0.3">
      <c r="A43" s="46"/>
      <c r="B43" s="46"/>
      <c r="C43" s="50" t="s">
        <v>342</v>
      </c>
      <c r="D43" s="46"/>
      <c r="E43" s="67" t="s">
        <v>361</v>
      </c>
      <c r="F43" s="68" t="s">
        <v>408</v>
      </c>
      <c r="G43" s="69" t="s">
        <v>363</v>
      </c>
      <c r="N43" s="115"/>
    </row>
    <row r="44" spans="1:14" ht="16.5" thickBot="1" x14ac:dyDescent="0.3">
      <c r="A44" s="46"/>
      <c r="B44" s="46"/>
      <c r="C44" s="50" t="s">
        <v>342</v>
      </c>
      <c r="D44" s="72" t="s">
        <v>364</v>
      </c>
      <c r="E44" s="52" t="s">
        <v>365</v>
      </c>
      <c r="F44" s="73" t="s">
        <v>409</v>
      </c>
      <c r="G44" s="54" t="s">
        <v>367</v>
      </c>
      <c r="J44" s="116"/>
      <c r="K44" s="81"/>
    </row>
    <row r="45" spans="1:14" ht="16.5" thickBot="1" x14ac:dyDescent="0.3">
      <c r="A45" s="46"/>
      <c r="B45" s="77"/>
      <c r="C45" s="50" t="s">
        <v>342</v>
      </c>
      <c r="D45" s="46"/>
      <c r="E45" s="57" t="s">
        <v>368</v>
      </c>
      <c r="F45" s="100" t="s">
        <v>410</v>
      </c>
      <c r="G45" s="59" t="s">
        <v>370</v>
      </c>
      <c r="J45" s="116"/>
      <c r="K45" s="81"/>
    </row>
    <row r="46" spans="1:14" ht="16.5" thickBot="1" x14ac:dyDescent="0.3">
      <c r="A46" s="46"/>
      <c r="B46" s="77"/>
      <c r="C46" s="50" t="s">
        <v>342</v>
      </c>
      <c r="D46" s="46"/>
      <c r="E46" s="57" t="s">
        <v>372</v>
      </c>
      <c r="F46" s="100" t="s">
        <v>411</v>
      </c>
      <c r="G46" s="59" t="s">
        <v>374</v>
      </c>
      <c r="J46" s="116"/>
      <c r="K46" s="95"/>
    </row>
    <row r="47" spans="1:14" ht="16.5" thickBot="1" x14ac:dyDescent="0.3">
      <c r="A47" s="46"/>
      <c r="C47" s="50" t="s">
        <v>342</v>
      </c>
      <c r="D47" s="46"/>
      <c r="E47" s="57" t="s">
        <v>376</v>
      </c>
      <c r="F47" s="100" t="s">
        <v>412</v>
      </c>
      <c r="G47" s="59" t="s">
        <v>413</v>
      </c>
      <c r="J47" s="116"/>
      <c r="K47" s="95"/>
    </row>
    <row r="48" spans="1:14" ht="19.5" thickBot="1" x14ac:dyDescent="0.35">
      <c r="A48" s="46"/>
      <c r="C48" s="50" t="s">
        <v>342</v>
      </c>
      <c r="D48" s="51"/>
      <c r="E48" s="57" t="s">
        <v>380</v>
      </c>
      <c r="F48" s="100" t="s">
        <v>414</v>
      </c>
      <c r="G48" s="59" t="s">
        <v>382</v>
      </c>
      <c r="J48" s="86"/>
      <c r="K48" s="123"/>
    </row>
    <row r="49" spans="1:10" ht="16.5" thickBot="1" x14ac:dyDescent="0.3">
      <c r="A49" s="46"/>
      <c r="C49" s="50" t="s">
        <v>342</v>
      </c>
      <c r="D49" s="51" t="s">
        <v>383</v>
      </c>
      <c r="E49" s="67" t="s">
        <v>384</v>
      </c>
      <c r="F49" s="101" t="s">
        <v>415</v>
      </c>
      <c r="G49" s="59" t="s">
        <v>386</v>
      </c>
    </row>
    <row r="50" spans="1:10" ht="16.5" thickBot="1" x14ac:dyDescent="0.3">
      <c r="A50" s="46"/>
      <c r="B50" s="77"/>
      <c r="C50" s="50" t="s">
        <v>342</v>
      </c>
      <c r="D50" s="46"/>
      <c r="E50" s="102" t="s">
        <v>388</v>
      </c>
      <c r="F50" s="101" t="s">
        <v>416</v>
      </c>
      <c r="G50" s="59" t="s">
        <v>390</v>
      </c>
    </row>
    <row r="51" spans="1:10" ht="16.5" thickBot="1" x14ac:dyDescent="0.3">
      <c r="A51" s="46"/>
      <c r="B51" s="77" t="s">
        <v>387</v>
      </c>
      <c r="C51" s="84">
        <v>11403.85</v>
      </c>
      <c r="D51" s="46"/>
      <c r="E51" s="57" t="s">
        <v>392</v>
      </c>
      <c r="F51" s="101" t="s">
        <v>457</v>
      </c>
      <c r="G51" s="59" t="s">
        <v>456</v>
      </c>
      <c r="J51" s="116"/>
    </row>
    <row r="52" spans="1:10" ht="16.5" thickBot="1" x14ac:dyDescent="0.3">
      <c r="A52" s="46"/>
      <c r="B52" s="46"/>
      <c r="C52" s="87">
        <v>11403.85</v>
      </c>
      <c r="D52" s="46"/>
      <c r="E52" s="57" t="s">
        <v>394</v>
      </c>
      <c r="F52" s="101"/>
      <c r="G52" s="59"/>
    </row>
    <row r="53" spans="1:10" ht="16.5" thickBot="1" x14ac:dyDescent="0.3">
      <c r="A53" s="46"/>
      <c r="B53" s="46"/>
      <c r="C53" s="88">
        <v>11403.85</v>
      </c>
      <c r="D53" s="46"/>
      <c r="E53" s="67" t="s">
        <v>396</v>
      </c>
      <c r="F53" s="101"/>
      <c r="G53" s="103"/>
    </row>
    <row r="54" spans="1:10" ht="15.75" x14ac:dyDescent="0.25">
      <c r="A54" s="46"/>
      <c r="B54" s="46"/>
      <c r="C54" s="92">
        <f>SUM(C39:C53)</f>
        <v>34211.550000000003</v>
      </c>
      <c r="D54" s="46"/>
      <c r="E54" s="46"/>
      <c r="F54" s="46"/>
      <c r="G54" s="46"/>
    </row>
    <row r="55" spans="1:10" ht="15.75" x14ac:dyDescent="0.25">
      <c r="A55" s="46"/>
      <c r="B55" s="46"/>
      <c r="C55" s="92"/>
      <c r="D55" s="46"/>
      <c r="E55" s="46"/>
      <c r="F55" s="46"/>
      <c r="G55" s="46"/>
    </row>
    <row r="56" spans="1:10" x14ac:dyDescent="0.25">
      <c r="A56" s="93"/>
      <c r="C56" s="46"/>
      <c r="D56" s="46"/>
      <c r="E56" s="46"/>
      <c r="F56" s="46"/>
      <c r="G56" s="46"/>
    </row>
    <row r="57" spans="1:10" ht="15.75" x14ac:dyDescent="0.25">
      <c r="B57" s="93" t="s">
        <v>440</v>
      </c>
      <c r="C57" s="94">
        <f>'DATOS ALUMNOS'!G56</f>
        <v>16892</v>
      </c>
      <c r="D57" s="46"/>
      <c r="E57" s="46"/>
      <c r="F57" s="46"/>
      <c r="G57" s="46"/>
    </row>
    <row r="58" spans="1:10" x14ac:dyDescent="0.25">
      <c r="B58" s="47" t="s">
        <v>399</v>
      </c>
      <c r="C58" s="71">
        <f>+C57-C51</f>
        <v>5488.15</v>
      </c>
      <c r="D58" s="46"/>
      <c r="E58" s="46"/>
      <c r="F58" s="46"/>
      <c r="G58" s="46"/>
    </row>
    <row r="59" spans="1:10" x14ac:dyDescent="0.25">
      <c r="B59" s="47" t="s">
        <v>400</v>
      </c>
      <c r="C59" s="95">
        <f>+C58/1.08</f>
        <v>5081.6203703703695</v>
      </c>
      <c r="D59" s="46"/>
      <c r="E59" s="46"/>
      <c r="F59" s="46"/>
      <c r="G59" s="46"/>
    </row>
    <row r="60" spans="1:10" ht="15.75" thickBot="1" x14ac:dyDescent="0.3">
      <c r="B60" s="47" t="s">
        <v>401</v>
      </c>
      <c r="C60" s="95">
        <f>+C59*0.16</f>
        <v>813.05925925925919</v>
      </c>
      <c r="D60" s="46"/>
      <c r="E60" s="46"/>
      <c r="F60" s="46"/>
      <c r="G60" s="46"/>
    </row>
    <row r="61" spans="1:10" ht="19.5" thickBot="1" x14ac:dyDescent="0.35">
      <c r="A61" s="86"/>
      <c r="B61" s="86" t="s">
        <v>402</v>
      </c>
      <c r="C61" s="97">
        <f>+C59+C60</f>
        <v>5894.6796296296288</v>
      </c>
      <c r="D61" s="46"/>
      <c r="E61" s="46"/>
      <c r="F61" s="46"/>
      <c r="G61" s="46"/>
    </row>
    <row r="65" spans="1:11" ht="15.75" thickBot="1" x14ac:dyDescent="0.3">
      <c r="A65" s="143" t="s">
        <v>441</v>
      </c>
      <c r="B65" s="143"/>
      <c r="C65" s="143"/>
      <c r="D65" s="143"/>
      <c r="E65" s="143"/>
      <c r="F65" s="143"/>
      <c r="G65" s="143"/>
    </row>
    <row r="66" spans="1:11" x14ac:dyDescent="0.25">
      <c r="A66" s="144" t="s">
        <v>259</v>
      </c>
      <c r="B66" s="134" t="s">
        <v>335</v>
      </c>
      <c r="C66" s="134" t="s">
        <v>336</v>
      </c>
      <c r="D66" s="136" t="s">
        <v>337</v>
      </c>
      <c r="E66" s="134" t="s">
        <v>338</v>
      </c>
      <c r="F66" s="141" t="s">
        <v>339</v>
      </c>
      <c r="G66" s="134" t="s">
        <v>340</v>
      </c>
    </row>
    <row r="67" spans="1:11" ht="15.75" thickBot="1" x14ac:dyDescent="0.3">
      <c r="A67" s="145"/>
      <c r="B67" s="135"/>
      <c r="C67" s="135"/>
      <c r="D67" s="137"/>
      <c r="E67" s="138"/>
      <c r="F67" s="142"/>
      <c r="G67" s="138"/>
    </row>
    <row r="68" spans="1:11" ht="16.5" thickBot="1" x14ac:dyDescent="0.3">
      <c r="A68" s="48" t="s">
        <v>283</v>
      </c>
      <c r="B68" s="77"/>
      <c r="C68" s="50" t="s">
        <v>342</v>
      </c>
      <c r="D68" s="99" t="s">
        <v>343</v>
      </c>
      <c r="E68" s="57" t="s">
        <v>344</v>
      </c>
      <c r="F68" s="104" t="s">
        <v>417</v>
      </c>
      <c r="G68" s="59" t="s">
        <v>418</v>
      </c>
    </row>
    <row r="69" spans="1:11" ht="16.5" thickBot="1" x14ac:dyDescent="0.3">
      <c r="A69" s="55" t="s">
        <v>348</v>
      </c>
      <c r="C69" s="50" t="s">
        <v>342</v>
      </c>
      <c r="D69" s="46"/>
      <c r="E69" s="57" t="s">
        <v>349</v>
      </c>
      <c r="F69" s="104" t="s">
        <v>419</v>
      </c>
      <c r="G69" s="59" t="s">
        <v>374</v>
      </c>
      <c r="J69" s="116"/>
      <c r="K69" s="81"/>
    </row>
    <row r="70" spans="1:11" ht="16.5" thickBot="1" x14ac:dyDescent="0.3">
      <c r="A70" s="46"/>
      <c r="C70" s="50" t="s">
        <v>342</v>
      </c>
      <c r="D70" s="46"/>
      <c r="E70" s="57" t="s">
        <v>355</v>
      </c>
      <c r="F70" s="104" t="s">
        <v>420</v>
      </c>
      <c r="G70" s="59" t="s">
        <v>413</v>
      </c>
      <c r="J70" s="116"/>
      <c r="K70" s="81"/>
    </row>
    <row r="71" spans="1:11" ht="16.5" thickBot="1" x14ac:dyDescent="0.3">
      <c r="A71" s="46"/>
      <c r="C71" s="50" t="s">
        <v>342</v>
      </c>
      <c r="D71" s="46"/>
      <c r="E71" s="57" t="s">
        <v>358</v>
      </c>
      <c r="F71" s="104" t="s">
        <v>421</v>
      </c>
      <c r="G71" s="59" t="s">
        <v>382</v>
      </c>
      <c r="J71" s="116"/>
      <c r="K71" s="95"/>
    </row>
    <row r="72" spans="1:11" ht="16.5" thickBot="1" x14ac:dyDescent="0.3">
      <c r="A72" s="46"/>
      <c r="B72" s="77"/>
      <c r="C72" s="50" t="s">
        <v>342</v>
      </c>
      <c r="D72" s="46"/>
      <c r="E72" s="67" t="s">
        <v>361</v>
      </c>
      <c r="F72" s="104" t="s">
        <v>422</v>
      </c>
      <c r="G72" s="59" t="s">
        <v>386</v>
      </c>
      <c r="J72" s="116"/>
      <c r="K72" s="95"/>
    </row>
    <row r="73" spans="1:11" ht="19.5" thickBot="1" x14ac:dyDescent="0.35">
      <c r="A73" s="46"/>
      <c r="B73" s="77" t="s">
        <v>387</v>
      </c>
      <c r="C73" s="105">
        <v>19766.669999999998</v>
      </c>
      <c r="D73" s="72" t="s">
        <v>364</v>
      </c>
      <c r="E73" s="52" t="s">
        <v>365</v>
      </c>
      <c r="F73" s="100" t="s">
        <v>423</v>
      </c>
      <c r="G73" s="59" t="s">
        <v>390</v>
      </c>
      <c r="J73" s="86"/>
      <c r="K73" s="123"/>
    </row>
    <row r="74" spans="1:11" ht="16.5" thickBot="1" x14ac:dyDescent="0.3">
      <c r="A74" s="46"/>
      <c r="B74" s="46"/>
      <c r="C74" s="106">
        <v>19766.669999999998</v>
      </c>
      <c r="D74" s="46"/>
      <c r="E74" s="57" t="s">
        <v>368</v>
      </c>
      <c r="F74" s="100"/>
      <c r="G74" s="59"/>
    </row>
    <row r="75" spans="1:11" ht="16.5" thickBot="1" x14ac:dyDescent="0.3">
      <c r="A75" s="46"/>
      <c r="B75" s="46"/>
      <c r="C75" s="106">
        <v>19766.669999999998</v>
      </c>
      <c r="D75" s="46"/>
      <c r="E75" s="57" t="s">
        <v>372</v>
      </c>
      <c r="F75" s="100"/>
      <c r="G75" s="59"/>
    </row>
    <row r="76" spans="1:11" ht="16.5" thickBot="1" x14ac:dyDescent="0.3">
      <c r="A76" s="46"/>
      <c r="B76" s="46"/>
      <c r="C76" s="106">
        <v>19766.669999999998</v>
      </c>
      <c r="D76" s="46"/>
      <c r="E76" s="57" t="s">
        <v>376</v>
      </c>
      <c r="F76" s="100"/>
      <c r="G76" s="59"/>
    </row>
    <row r="77" spans="1:11" ht="16.5" thickBot="1" x14ac:dyDescent="0.3">
      <c r="A77" s="46"/>
      <c r="B77" s="46"/>
      <c r="C77" s="106">
        <v>19766.669999999998</v>
      </c>
      <c r="D77" s="51" t="s">
        <v>383</v>
      </c>
      <c r="E77" s="57" t="s">
        <v>380</v>
      </c>
      <c r="F77" s="101"/>
      <c r="G77" s="59"/>
    </row>
    <row r="78" spans="1:11" ht="16.5" thickBot="1" x14ac:dyDescent="0.3">
      <c r="A78" s="46"/>
      <c r="B78" s="46"/>
      <c r="C78" s="106">
        <v>19766.669999999998</v>
      </c>
      <c r="D78" s="46"/>
      <c r="E78" s="67" t="s">
        <v>384</v>
      </c>
      <c r="F78" s="101"/>
      <c r="G78" s="59"/>
    </row>
    <row r="79" spans="1:11" ht="16.5" thickBot="1" x14ac:dyDescent="0.3">
      <c r="A79" s="46"/>
      <c r="B79" s="46"/>
      <c r="C79" s="106">
        <v>19766.669999999998</v>
      </c>
      <c r="D79" s="46"/>
      <c r="E79" s="102" t="s">
        <v>388</v>
      </c>
      <c r="F79" s="101"/>
      <c r="G79" s="59"/>
    </row>
    <row r="80" spans="1:11" ht="16.5" thickBot="1" x14ac:dyDescent="0.3">
      <c r="A80" s="46"/>
      <c r="B80" s="46"/>
      <c r="C80" s="106">
        <v>19766.669999999998</v>
      </c>
      <c r="D80" s="46"/>
      <c r="E80" s="57" t="s">
        <v>392</v>
      </c>
      <c r="F80" s="101"/>
      <c r="G80" s="59"/>
    </row>
    <row r="81" spans="1:7" ht="16.5" thickBot="1" x14ac:dyDescent="0.3">
      <c r="A81" s="46"/>
      <c r="B81" s="46"/>
      <c r="C81" s="106">
        <v>19766.669999999998</v>
      </c>
      <c r="D81" s="46"/>
      <c r="E81" s="57" t="s">
        <v>394</v>
      </c>
      <c r="F81" s="101"/>
      <c r="G81" s="59"/>
    </row>
    <row r="82" spans="1:7" ht="16.5" thickBot="1" x14ac:dyDescent="0.3">
      <c r="A82" s="46"/>
      <c r="B82" s="46"/>
      <c r="C82" s="107"/>
      <c r="D82" s="46"/>
      <c r="E82" s="67" t="s">
        <v>396</v>
      </c>
      <c r="F82" s="101"/>
      <c r="G82" s="103"/>
    </row>
    <row r="83" spans="1:7" ht="15.75" x14ac:dyDescent="0.25">
      <c r="A83" s="46"/>
      <c r="B83" s="46"/>
      <c r="C83" s="92">
        <f>SUM(C68:C82)</f>
        <v>177900.02999999997</v>
      </c>
      <c r="D83" s="46"/>
      <c r="E83" s="46"/>
      <c r="F83" s="46"/>
      <c r="G83" s="46"/>
    </row>
    <row r="84" spans="1:7" x14ac:dyDescent="0.25">
      <c r="C84" s="81"/>
    </row>
    <row r="85" spans="1:7" x14ac:dyDescent="0.25">
      <c r="C85" s="81"/>
    </row>
    <row r="86" spans="1:7" ht="15.75" x14ac:dyDescent="0.25">
      <c r="B86" s="93" t="s">
        <v>398</v>
      </c>
      <c r="C86" s="94">
        <f>'DATOS ALUMNOS'!G93</f>
        <v>36947</v>
      </c>
      <c r="D86" s="46"/>
      <c r="E86" s="46"/>
      <c r="F86" s="46"/>
      <c r="G86" s="46"/>
    </row>
    <row r="87" spans="1:7" x14ac:dyDescent="0.25">
      <c r="B87" s="47" t="s">
        <v>399</v>
      </c>
      <c r="C87" s="71">
        <f>+C86-C73</f>
        <v>17180.330000000002</v>
      </c>
      <c r="D87" s="46"/>
      <c r="E87" s="46"/>
      <c r="F87" s="46"/>
      <c r="G87" s="46"/>
    </row>
    <row r="88" spans="1:7" x14ac:dyDescent="0.25">
      <c r="B88" s="47" t="s">
        <v>400</v>
      </c>
      <c r="C88" s="95">
        <f>+C87/1.08</f>
        <v>15907.712962962964</v>
      </c>
      <c r="D88" s="46"/>
      <c r="E88" s="46"/>
      <c r="F88" s="46"/>
      <c r="G88" s="46"/>
    </row>
    <row r="89" spans="1:7" ht="15.75" thickBot="1" x14ac:dyDescent="0.3">
      <c r="B89" s="47" t="s">
        <v>401</v>
      </c>
      <c r="C89" s="95">
        <f>+C88*0.16</f>
        <v>2545.2340740740742</v>
      </c>
      <c r="D89" s="46"/>
      <c r="E89" s="46"/>
      <c r="F89" s="46"/>
      <c r="G89" s="46"/>
    </row>
    <row r="90" spans="1:7" ht="19.5" thickBot="1" x14ac:dyDescent="0.35">
      <c r="A90" s="86"/>
      <c r="B90" s="86" t="s">
        <v>402</v>
      </c>
      <c r="C90" s="97">
        <f>+C88+C89</f>
        <v>18452.947037037036</v>
      </c>
      <c r="D90" s="46"/>
      <c r="E90" s="46"/>
      <c r="F90" s="46"/>
      <c r="G90" s="46"/>
    </row>
    <row r="94" spans="1:7" ht="15.75" thickBot="1" x14ac:dyDescent="0.3">
      <c r="A94" s="143" t="s">
        <v>424</v>
      </c>
      <c r="B94" s="143"/>
      <c r="C94" s="143"/>
      <c r="D94" s="143"/>
      <c r="E94" s="143"/>
      <c r="F94" s="143"/>
      <c r="G94" s="143"/>
    </row>
    <row r="95" spans="1:7" x14ac:dyDescent="0.25">
      <c r="A95" s="144" t="s">
        <v>259</v>
      </c>
      <c r="B95" s="134" t="s">
        <v>335</v>
      </c>
      <c r="C95" s="134" t="s">
        <v>336</v>
      </c>
      <c r="D95" s="136" t="s">
        <v>337</v>
      </c>
      <c r="E95" s="134" t="s">
        <v>338</v>
      </c>
      <c r="F95" s="141" t="s">
        <v>339</v>
      </c>
      <c r="G95" s="134" t="s">
        <v>340</v>
      </c>
    </row>
    <row r="96" spans="1:7" ht="15.75" thickBot="1" x14ac:dyDescent="0.3">
      <c r="A96" s="145"/>
      <c r="B96" s="135"/>
      <c r="C96" s="135"/>
      <c r="D96" s="137"/>
      <c r="E96" s="138"/>
      <c r="F96" s="142"/>
      <c r="G96" s="138"/>
    </row>
    <row r="97" spans="1:7" ht="16.5" thickBot="1" x14ac:dyDescent="0.3">
      <c r="A97" s="48" t="s">
        <v>425</v>
      </c>
      <c r="B97" s="77"/>
      <c r="C97" s="50" t="s">
        <v>342</v>
      </c>
      <c r="D97" s="99" t="s">
        <v>343</v>
      </c>
      <c r="E97" s="57" t="s">
        <v>344</v>
      </c>
      <c r="F97" s="104" t="s">
        <v>426</v>
      </c>
      <c r="G97" s="59" t="s">
        <v>418</v>
      </c>
    </row>
    <row r="98" spans="1:7" ht="16.5" thickBot="1" x14ac:dyDescent="0.3">
      <c r="A98" s="55" t="s">
        <v>348</v>
      </c>
      <c r="C98" s="50" t="s">
        <v>342</v>
      </c>
      <c r="D98" s="46"/>
      <c r="E98" s="57" t="s">
        <v>349</v>
      </c>
      <c r="F98" s="104" t="s">
        <v>427</v>
      </c>
      <c r="G98" s="59" t="s">
        <v>374</v>
      </c>
    </row>
    <row r="99" spans="1:7" ht="16.5" thickBot="1" x14ac:dyDescent="0.3">
      <c r="A99" s="46"/>
      <c r="C99" s="50" t="s">
        <v>342</v>
      </c>
      <c r="D99" s="46"/>
      <c r="E99" s="57" t="s">
        <v>355</v>
      </c>
      <c r="F99" s="104" t="s">
        <v>428</v>
      </c>
      <c r="G99" s="59" t="s">
        <v>413</v>
      </c>
    </row>
    <row r="100" spans="1:7" ht="16.5" thickBot="1" x14ac:dyDescent="0.3">
      <c r="A100" s="46"/>
      <c r="C100" s="50" t="s">
        <v>342</v>
      </c>
      <c r="D100" s="46"/>
      <c r="E100" s="57" t="s">
        <v>358</v>
      </c>
      <c r="F100" s="104" t="s">
        <v>429</v>
      </c>
      <c r="G100" s="59" t="s">
        <v>382</v>
      </c>
    </row>
    <row r="101" spans="1:7" ht="16.5" thickBot="1" x14ac:dyDescent="0.3">
      <c r="A101" s="46"/>
      <c r="B101" s="77"/>
      <c r="C101" s="50" t="s">
        <v>342</v>
      </c>
      <c r="D101" s="46"/>
      <c r="E101" s="67" t="s">
        <v>361</v>
      </c>
      <c r="F101" s="104" t="s">
        <v>430</v>
      </c>
      <c r="G101" s="59" t="s">
        <v>386</v>
      </c>
    </row>
    <row r="102" spans="1:7" ht="16.5" thickBot="1" x14ac:dyDescent="0.3">
      <c r="A102" s="46"/>
      <c r="B102" s="77" t="s">
        <v>387</v>
      </c>
      <c r="C102" s="105">
        <v>16472.22</v>
      </c>
      <c r="D102" s="72" t="s">
        <v>364</v>
      </c>
      <c r="E102" s="52" t="s">
        <v>365</v>
      </c>
      <c r="F102" s="100" t="s">
        <v>431</v>
      </c>
      <c r="G102" s="59" t="s">
        <v>390</v>
      </c>
    </row>
    <row r="103" spans="1:7" ht="16.5" thickBot="1" x14ac:dyDescent="0.3">
      <c r="A103" s="46"/>
      <c r="B103" s="46"/>
      <c r="C103" s="106">
        <v>16472.22</v>
      </c>
      <c r="D103" s="46"/>
      <c r="E103" s="57" t="s">
        <v>368</v>
      </c>
      <c r="F103" s="100"/>
      <c r="G103" s="59"/>
    </row>
    <row r="104" spans="1:7" ht="16.5" thickBot="1" x14ac:dyDescent="0.3">
      <c r="A104" s="46"/>
      <c r="B104" s="46"/>
      <c r="C104" s="106">
        <v>16472.22</v>
      </c>
      <c r="D104" s="46"/>
      <c r="E104" s="57" t="s">
        <v>372</v>
      </c>
      <c r="F104" s="100"/>
      <c r="G104" s="59"/>
    </row>
    <row r="105" spans="1:7" ht="16.5" thickBot="1" x14ac:dyDescent="0.3">
      <c r="A105" s="46"/>
      <c r="B105" s="46"/>
      <c r="C105" s="106">
        <v>16472.22</v>
      </c>
      <c r="D105" s="46"/>
      <c r="E105" s="57" t="s">
        <v>376</v>
      </c>
      <c r="F105" s="100"/>
      <c r="G105" s="59"/>
    </row>
    <row r="106" spans="1:7" ht="16.5" thickBot="1" x14ac:dyDescent="0.3">
      <c r="A106" s="46"/>
      <c r="B106" s="46"/>
      <c r="C106" s="106">
        <v>16472.22</v>
      </c>
      <c r="D106" s="51" t="s">
        <v>383</v>
      </c>
      <c r="E106" s="57" t="s">
        <v>380</v>
      </c>
      <c r="F106" s="101"/>
      <c r="G106" s="59"/>
    </row>
    <row r="107" spans="1:7" ht="16.5" thickBot="1" x14ac:dyDescent="0.3">
      <c r="A107" s="46"/>
      <c r="B107" s="46"/>
      <c r="C107" s="106">
        <v>16472.22</v>
      </c>
      <c r="D107" s="46"/>
      <c r="E107" s="67" t="s">
        <v>384</v>
      </c>
      <c r="F107" s="101"/>
      <c r="G107" s="59"/>
    </row>
    <row r="108" spans="1:7" ht="16.5" thickBot="1" x14ac:dyDescent="0.3">
      <c r="A108" s="46"/>
      <c r="B108" s="46"/>
      <c r="C108" s="106">
        <v>16472.22</v>
      </c>
      <c r="D108" s="46"/>
      <c r="E108" s="102" t="s">
        <v>388</v>
      </c>
      <c r="F108" s="101"/>
      <c r="G108" s="59"/>
    </row>
    <row r="109" spans="1:7" ht="16.5" thickBot="1" x14ac:dyDescent="0.3">
      <c r="A109" s="46"/>
      <c r="B109" s="46"/>
      <c r="C109" s="106">
        <v>16472.22</v>
      </c>
      <c r="D109" s="46"/>
      <c r="E109" s="57" t="s">
        <v>392</v>
      </c>
      <c r="F109" s="101"/>
      <c r="G109" s="59"/>
    </row>
    <row r="110" spans="1:7" ht="16.5" thickBot="1" x14ac:dyDescent="0.3">
      <c r="A110" s="46"/>
      <c r="B110" s="46"/>
      <c r="C110" s="106">
        <v>16472.22</v>
      </c>
      <c r="D110" s="46"/>
      <c r="E110" s="57" t="s">
        <v>394</v>
      </c>
      <c r="F110" s="101"/>
      <c r="G110" s="59"/>
    </row>
    <row r="111" spans="1:7" ht="16.5" thickBot="1" x14ac:dyDescent="0.3">
      <c r="A111" s="46"/>
      <c r="B111" s="46"/>
      <c r="C111" s="107"/>
      <c r="D111" s="46"/>
      <c r="E111" s="67" t="s">
        <v>396</v>
      </c>
      <c r="F111" s="101"/>
      <c r="G111" s="103"/>
    </row>
    <row r="112" spans="1:7" ht="15.75" x14ac:dyDescent="0.25">
      <c r="A112" s="46"/>
      <c r="B112" s="46"/>
      <c r="C112" s="92">
        <f>SUM(C97:C111)</f>
        <v>148249.98000000001</v>
      </c>
      <c r="D112" s="46"/>
      <c r="E112" s="46"/>
      <c r="F112" s="46"/>
      <c r="G112" s="46"/>
    </row>
    <row r="113" spans="1:7" ht="15.75" x14ac:dyDescent="0.25">
      <c r="A113" s="46"/>
      <c r="B113" s="46"/>
      <c r="C113" s="92"/>
      <c r="D113" s="46"/>
      <c r="E113" s="46"/>
      <c r="F113" s="46"/>
      <c r="G113" s="46"/>
    </row>
    <row r="114" spans="1:7" x14ac:dyDescent="0.25">
      <c r="C114" s="81"/>
    </row>
    <row r="115" spans="1:7" ht="15.75" x14ac:dyDescent="0.25">
      <c r="B115" s="93" t="s">
        <v>398</v>
      </c>
      <c r="C115" s="94">
        <f>'DATOS ALUMNOS'!G124</f>
        <v>11557.2</v>
      </c>
      <c r="D115" s="46"/>
      <c r="E115" s="46"/>
      <c r="F115" s="46"/>
      <c r="G115" s="46"/>
    </row>
    <row r="116" spans="1:7" x14ac:dyDescent="0.25">
      <c r="B116" s="47" t="s">
        <v>399</v>
      </c>
      <c r="C116" s="71">
        <f>+C115-C102</f>
        <v>-4915.0200000000004</v>
      </c>
      <c r="D116" s="46"/>
      <c r="E116" s="46"/>
      <c r="F116" s="46"/>
      <c r="G116" s="46"/>
    </row>
    <row r="117" spans="1:7" x14ac:dyDescent="0.25">
      <c r="B117" s="47" t="s">
        <v>400</v>
      </c>
      <c r="C117" s="95">
        <f>+C116/1.08</f>
        <v>-4550.9444444444443</v>
      </c>
      <c r="D117" s="46"/>
      <c r="E117" s="46"/>
      <c r="F117" s="46"/>
      <c r="G117" s="46"/>
    </row>
    <row r="118" spans="1:7" ht="15.75" thickBot="1" x14ac:dyDescent="0.3">
      <c r="B118" s="47" t="s">
        <v>401</v>
      </c>
      <c r="C118" s="95">
        <f>+C117*0.16</f>
        <v>-728.15111111111116</v>
      </c>
      <c r="D118" s="46"/>
      <c r="E118" s="46"/>
      <c r="F118" s="46"/>
      <c r="G118" s="46"/>
    </row>
    <row r="119" spans="1:7" ht="19.5" thickBot="1" x14ac:dyDescent="0.35">
      <c r="A119" s="86"/>
      <c r="B119" s="86" t="s">
        <v>402</v>
      </c>
      <c r="C119" s="97">
        <f>+C117+C118</f>
        <v>-5279.0955555555556</v>
      </c>
      <c r="D119" s="46"/>
      <c r="E119" s="46"/>
      <c r="F119" s="46"/>
      <c r="G119" s="46"/>
    </row>
    <row r="127" spans="1:7" ht="15.75" thickBot="1" x14ac:dyDescent="0.3">
      <c r="A127" s="143" t="s">
        <v>444</v>
      </c>
      <c r="B127" s="143"/>
      <c r="C127" s="143"/>
      <c r="D127" s="143"/>
      <c r="E127" s="143"/>
      <c r="F127" s="143"/>
      <c r="G127" s="143"/>
    </row>
    <row r="128" spans="1:7" x14ac:dyDescent="0.25">
      <c r="A128" s="144" t="s">
        <v>259</v>
      </c>
      <c r="B128" s="134" t="s">
        <v>335</v>
      </c>
      <c r="C128" s="134" t="s">
        <v>336</v>
      </c>
      <c r="D128" s="136" t="s">
        <v>337</v>
      </c>
      <c r="E128" s="134" t="s">
        <v>338</v>
      </c>
      <c r="F128" s="141" t="s">
        <v>339</v>
      </c>
      <c r="G128" s="134" t="s">
        <v>340</v>
      </c>
    </row>
    <row r="129" spans="1:7" ht="15.75" thickBot="1" x14ac:dyDescent="0.3">
      <c r="A129" s="145"/>
      <c r="B129" s="135"/>
      <c r="C129" s="135"/>
      <c r="D129" s="137"/>
      <c r="E129" s="138"/>
      <c r="F129" s="142"/>
      <c r="G129" s="138"/>
    </row>
    <row r="130" spans="1:7" ht="16.5" thickBot="1" x14ac:dyDescent="0.3">
      <c r="A130" s="48" t="s">
        <v>452</v>
      </c>
      <c r="B130" s="77" t="s">
        <v>387</v>
      </c>
      <c r="C130" s="105">
        <v>13684.62</v>
      </c>
      <c r="D130" s="99" t="s">
        <v>343</v>
      </c>
      <c r="E130" s="57" t="s">
        <v>344</v>
      </c>
      <c r="F130" s="104" t="s">
        <v>448</v>
      </c>
      <c r="G130" s="59" t="s">
        <v>390</v>
      </c>
    </row>
    <row r="131" spans="1:7" ht="16.5" thickBot="1" x14ac:dyDescent="0.3">
      <c r="A131" s="55" t="s">
        <v>348</v>
      </c>
      <c r="C131" s="50"/>
      <c r="D131" s="46"/>
      <c r="E131" s="57" t="s">
        <v>349</v>
      </c>
      <c r="F131" s="104"/>
      <c r="G131" s="59"/>
    </row>
    <row r="132" spans="1:7" ht="16.5" thickBot="1" x14ac:dyDescent="0.3">
      <c r="A132" s="46"/>
      <c r="C132" s="50"/>
      <c r="D132" s="46"/>
      <c r="E132" s="57" t="s">
        <v>355</v>
      </c>
      <c r="F132" s="104"/>
      <c r="G132" s="59"/>
    </row>
    <row r="133" spans="1:7" ht="16.5" thickBot="1" x14ac:dyDescent="0.3">
      <c r="A133" s="46"/>
      <c r="C133" s="50"/>
      <c r="D133" s="46"/>
      <c r="E133" s="57" t="s">
        <v>358</v>
      </c>
      <c r="F133" s="104"/>
      <c r="G133" s="59"/>
    </row>
    <row r="134" spans="1:7" ht="16.5" thickBot="1" x14ac:dyDescent="0.3">
      <c r="A134" s="46"/>
      <c r="B134" s="77"/>
      <c r="C134" s="50"/>
      <c r="D134" s="46"/>
      <c r="E134" s="67" t="s">
        <v>361</v>
      </c>
      <c r="F134" s="104"/>
      <c r="G134" s="59"/>
    </row>
    <row r="135" spans="1:7" ht="16.5" thickBot="1" x14ac:dyDescent="0.3">
      <c r="A135" s="46"/>
      <c r="B135" s="77"/>
      <c r="C135" s="106"/>
      <c r="D135" s="72" t="s">
        <v>364</v>
      </c>
      <c r="E135" s="52" t="s">
        <v>365</v>
      </c>
      <c r="F135" s="100"/>
      <c r="G135" s="59"/>
    </row>
    <row r="136" spans="1:7" ht="16.5" thickBot="1" x14ac:dyDescent="0.3">
      <c r="A136" s="46"/>
      <c r="B136" s="46"/>
      <c r="C136" s="106"/>
      <c r="D136" s="46"/>
      <c r="E136" s="57" t="s">
        <v>368</v>
      </c>
      <c r="F136" s="100"/>
      <c r="G136" s="59"/>
    </row>
    <row r="137" spans="1:7" ht="16.5" thickBot="1" x14ac:dyDescent="0.3">
      <c r="A137" s="46"/>
      <c r="B137" s="46"/>
      <c r="C137" s="106"/>
      <c r="D137" s="46"/>
      <c r="E137" s="57" t="s">
        <v>372</v>
      </c>
      <c r="F137" s="100"/>
      <c r="G137" s="59"/>
    </row>
    <row r="138" spans="1:7" ht="16.5" thickBot="1" x14ac:dyDescent="0.3">
      <c r="A138" s="46"/>
      <c r="B138" s="46"/>
      <c r="C138" s="106"/>
      <c r="D138" s="46"/>
      <c r="E138" s="57" t="s">
        <v>376</v>
      </c>
      <c r="F138" s="100"/>
      <c r="G138" s="59"/>
    </row>
    <row r="139" spans="1:7" ht="16.5" thickBot="1" x14ac:dyDescent="0.3">
      <c r="A139" s="46"/>
      <c r="B139" s="46"/>
      <c r="C139" s="106"/>
      <c r="D139" s="51" t="s">
        <v>383</v>
      </c>
      <c r="E139" s="57" t="s">
        <v>380</v>
      </c>
      <c r="F139" s="101"/>
      <c r="G139" s="59"/>
    </row>
    <row r="140" spans="1:7" ht="16.5" thickBot="1" x14ac:dyDescent="0.3">
      <c r="A140" s="46"/>
      <c r="B140" s="46"/>
      <c r="C140" s="106"/>
      <c r="D140" s="46"/>
      <c r="E140" s="67" t="s">
        <v>384</v>
      </c>
      <c r="F140" s="101"/>
      <c r="G140" s="59"/>
    </row>
    <row r="141" spans="1:7" ht="16.5" thickBot="1" x14ac:dyDescent="0.3">
      <c r="A141" s="46"/>
      <c r="B141" s="46"/>
      <c r="C141" s="106"/>
      <c r="D141" s="46"/>
      <c r="E141" s="102" t="s">
        <v>388</v>
      </c>
      <c r="F141" s="101"/>
      <c r="G141" s="59"/>
    </row>
    <row r="142" spans="1:7" ht="16.5" thickBot="1" x14ac:dyDescent="0.3">
      <c r="A142" s="46"/>
      <c r="B142" s="46"/>
      <c r="C142" s="106"/>
      <c r="D142" s="46"/>
      <c r="E142" s="57" t="s">
        <v>392</v>
      </c>
      <c r="F142" s="101"/>
      <c r="G142" s="59"/>
    </row>
    <row r="143" spans="1:7" ht="16.5" thickBot="1" x14ac:dyDescent="0.3">
      <c r="A143" s="46"/>
      <c r="B143" s="46"/>
      <c r="C143" s="106"/>
      <c r="D143" s="46"/>
      <c r="E143" s="57" t="s">
        <v>394</v>
      </c>
      <c r="F143" s="101"/>
      <c r="G143" s="59"/>
    </row>
    <row r="144" spans="1:7" ht="16.5" thickBot="1" x14ac:dyDescent="0.3">
      <c r="A144" s="46"/>
      <c r="B144" s="46"/>
      <c r="C144" s="107"/>
      <c r="D144" s="46"/>
      <c r="E144" s="67" t="s">
        <v>396</v>
      </c>
      <c r="F144" s="101"/>
      <c r="G144" s="103"/>
    </row>
    <row r="145" spans="1:7" ht="15.75" x14ac:dyDescent="0.25">
      <c r="A145" s="46"/>
      <c r="B145" s="46"/>
      <c r="C145" s="92">
        <f>SUM(C130:C144)</f>
        <v>13684.62</v>
      </c>
      <c r="D145" s="46"/>
      <c r="E145" s="46"/>
      <c r="F145" s="46"/>
      <c r="G145" s="46"/>
    </row>
    <row r="146" spans="1:7" ht="15.75" x14ac:dyDescent="0.25">
      <c r="A146" s="46"/>
      <c r="B146" s="46"/>
      <c r="C146" s="92"/>
      <c r="D146" s="46"/>
      <c r="E146" s="46"/>
      <c r="F146" s="46"/>
      <c r="G146" s="46"/>
    </row>
    <row r="147" spans="1:7" x14ac:dyDescent="0.25">
      <c r="C147" s="81"/>
    </row>
    <row r="148" spans="1:7" ht="15.75" x14ac:dyDescent="0.25">
      <c r="B148" s="93" t="s">
        <v>398</v>
      </c>
      <c r="C148" s="94">
        <f>'DATOS ALUMNOS'!G34</f>
        <v>29023.599999999999</v>
      </c>
      <c r="D148" s="46"/>
      <c r="E148" s="46"/>
      <c r="F148" s="46"/>
      <c r="G148" s="46"/>
    </row>
    <row r="149" spans="1:7" x14ac:dyDescent="0.25">
      <c r="B149" s="47" t="s">
        <v>399</v>
      </c>
      <c r="C149" s="71">
        <f>+C148-C130</f>
        <v>15338.979999999998</v>
      </c>
      <c r="D149" s="46"/>
      <c r="E149" s="46"/>
      <c r="F149" s="46"/>
      <c r="G149" s="46"/>
    </row>
    <row r="150" spans="1:7" x14ac:dyDescent="0.25">
      <c r="B150" s="47" t="s">
        <v>400</v>
      </c>
      <c r="C150" s="95">
        <f>+C149/1.08</f>
        <v>14202.759259259255</v>
      </c>
      <c r="D150" s="46"/>
      <c r="E150" s="46"/>
      <c r="F150" s="46"/>
      <c r="G150" s="46"/>
    </row>
    <row r="151" spans="1:7" ht="15.75" thickBot="1" x14ac:dyDescent="0.3">
      <c r="B151" s="47" t="s">
        <v>401</v>
      </c>
      <c r="C151" s="95">
        <f>+C150*0.16</f>
        <v>2272.4414814814809</v>
      </c>
      <c r="D151" s="46"/>
      <c r="E151" s="46"/>
      <c r="F151" s="46"/>
      <c r="G151" s="46"/>
    </row>
    <row r="152" spans="1:7" ht="19.5" thickBot="1" x14ac:dyDescent="0.35">
      <c r="A152" s="86"/>
      <c r="B152" s="86" t="s">
        <v>402</v>
      </c>
      <c r="C152" s="97">
        <f>+C150+C151</f>
        <v>16475.200740740736</v>
      </c>
      <c r="D152" s="46"/>
      <c r="E152" s="46"/>
      <c r="F152" s="46"/>
      <c r="G152" s="46"/>
    </row>
    <row r="160" spans="1:7" ht="15.75" thickBot="1" x14ac:dyDescent="0.3">
      <c r="A160" s="143" t="s">
        <v>445</v>
      </c>
      <c r="B160" s="143"/>
      <c r="C160" s="143"/>
      <c r="D160" s="143"/>
      <c r="E160" s="143"/>
      <c r="F160" s="143"/>
      <c r="G160" s="143"/>
    </row>
    <row r="161" spans="1:7" x14ac:dyDescent="0.25">
      <c r="A161" s="144" t="s">
        <v>259</v>
      </c>
      <c r="B161" s="134" t="s">
        <v>335</v>
      </c>
      <c r="C161" s="134" t="s">
        <v>336</v>
      </c>
      <c r="D161" s="136" t="s">
        <v>337</v>
      </c>
      <c r="E161" s="134" t="s">
        <v>338</v>
      </c>
      <c r="F161" s="141" t="s">
        <v>339</v>
      </c>
      <c r="G161" s="134" t="s">
        <v>340</v>
      </c>
    </row>
    <row r="162" spans="1:7" ht="15.75" thickBot="1" x14ac:dyDescent="0.3">
      <c r="A162" s="145"/>
      <c r="B162" s="135"/>
      <c r="C162" s="135"/>
      <c r="D162" s="137"/>
      <c r="E162" s="138"/>
      <c r="F162" s="142"/>
      <c r="G162" s="138"/>
    </row>
    <row r="163" spans="1:7" ht="16.5" thickBot="1" x14ac:dyDescent="0.3">
      <c r="A163" s="48" t="s">
        <v>453</v>
      </c>
      <c r="B163" s="77" t="s">
        <v>387</v>
      </c>
      <c r="C163" s="105">
        <v>10313.040000000001</v>
      </c>
      <c r="D163" s="99" t="s">
        <v>343</v>
      </c>
      <c r="E163" s="57" t="s">
        <v>344</v>
      </c>
      <c r="F163" s="104" t="s">
        <v>449</v>
      </c>
      <c r="G163" s="59" t="s">
        <v>390</v>
      </c>
    </row>
    <row r="164" spans="1:7" ht="16.5" thickBot="1" x14ac:dyDescent="0.3">
      <c r="A164" s="55" t="s">
        <v>348</v>
      </c>
      <c r="C164" s="50"/>
      <c r="D164" s="46"/>
      <c r="E164" s="57" t="s">
        <v>349</v>
      </c>
      <c r="F164" s="104"/>
      <c r="G164" s="59"/>
    </row>
    <row r="165" spans="1:7" ht="16.5" thickBot="1" x14ac:dyDescent="0.3">
      <c r="A165" s="46"/>
      <c r="C165" s="50"/>
      <c r="D165" s="46"/>
      <c r="E165" s="57" t="s">
        <v>355</v>
      </c>
      <c r="F165" s="104"/>
      <c r="G165" s="59"/>
    </row>
    <row r="166" spans="1:7" ht="16.5" thickBot="1" x14ac:dyDescent="0.3">
      <c r="A166" s="46"/>
      <c r="C166" s="50"/>
      <c r="D166" s="46"/>
      <c r="E166" s="57" t="s">
        <v>358</v>
      </c>
      <c r="F166" s="104"/>
      <c r="G166" s="59"/>
    </row>
    <row r="167" spans="1:7" ht="16.5" thickBot="1" x14ac:dyDescent="0.3">
      <c r="A167" s="46"/>
      <c r="B167" s="77"/>
      <c r="C167" s="50"/>
      <c r="D167" s="46"/>
      <c r="E167" s="67" t="s">
        <v>361</v>
      </c>
      <c r="F167" s="104"/>
      <c r="G167" s="59"/>
    </row>
    <row r="168" spans="1:7" ht="16.5" thickBot="1" x14ac:dyDescent="0.3">
      <c r="A168" s="46"/>
      <c r="B168" s="77"/>
      <c r="C168" s="106"/>
      <c r="D168" s="72" t="s">
        <v>364</v>
      </c>
      <c r="E168" s="52" t="s">
        <v>365</v>
      </c>
      <c r="F168" s="100"/>
      <c r="G168" s="59"/>
    </row>
    <row r="169" spans="1:7" ht="16.5" thickBot="1" x14ac:dyDescent="0.3">
      <c r="A169" s="46"/>
      <c r="B169" s="46"/>
      <c r="C169" s="106"/>
      <c r="D169" s="46"/>
      <c r="E169" s="57" t="s">
        <v>368</v>
      </c>
      <c r="F169" s="100"/>
      <c r="G169" s="59"/>
    </row>
    <row r="170" spans="1:7" ht="16.5" thickBot="1" x14ac:dyDescent="0.3">
      <c r="A170" s="46"/>
      <c r="B170" s="46"/>
      <c r="C170" s="106"/>
      <c r="D170" s="46"/>
      <c r="E170" s="57" t="s">
        <v>372</v>
      </c>
      <c r="F170" s="100"/>
      <c r="G170" s="59"/>
    </row>
    <row r="171" spans="1:7" ht="16.5" thickBot="1" x14ac:dyDescent="0.3">
      <c r="A171" s="46"/>
      <c r="B171" s="46"/>
      <c r="C171" s="106"/>
      <c r="D171" s="46"/>
      <c r="E171" s="57" t="s">
        <v>376</v>
      </c>
      <c r="F171" s="100"/>
      <c r="G171" s="59"/>
    </row>
    <row r="172" spans="1:7" ht="16.5" thickBot="1" x14ac:dyDescent="0.3">
      <c r="A172" s="46"/>
      <c r="B172" s="46"/>
      <c r="C172" s="106"/>
      <c r="D172" s="51" t="s">
        <v>383</v>
      </c>
      <c r="E172" s="57" t="s">
        <v>380</v>
      </c>
      <c r="F172" s="101"/>
      <c r="G172" s="59"/>
    </row>
    <row r="173" spans="1:7" ht="16.5" thickBot="1" x14ac:dyDescent="0.3">
      <c r="A173" s="46"/>
      <c r="B173" s="46"/>
      <c r="C173" s="106"/>
      <c r="D173" s="46"/>
      <c r="E173" s="67" t="s">
        <v>384</v>
      </c>
      <c r="F173" s="101"/>
      <c r="G173" s="59"/>
    </row>
    <row r="174" spans="1:7" ht="16.5" thickBot="1" x14ac:dyDescent="0.3">
      <c r="A174" s="46"/>
      <c r="B174" s="46"/>
      <c r="C174" s="106"/>
      <c r="D174" s="46"/>
      <c r="E174" s="102" t="s">
        <v>388</v>
      </c>
      <c r="F174" s="101"/>
      <c r="G174" s="59"/>
    </row>
    <row r="175" spans="1:7" ht="16.5" thickBot="1" x14ac:dyDescent="0.3">
      <c r="A175" s="46"/>
      <c r="B175" s="46"/>
      <c r="C175" s="106"/>
      <c r="D175" s="46"/>
      <c r="E175" s="57" t="s">
        <v>392</v>
      </c>
      <c r="F175" s="101"/>
      <c r="G175" s="59"/>
    </row>
    <row r="176" spans="1:7" ht="16.5" thickBot="1" x14ac:dyDescent="0.3">
      <c r="A176" s="46"/>
      <c r="B176" s="46"/>
      <c r="C176" s="106"/>
      <c r="D176" s="46"/>
      <c r="E176" s="57" t="s">
        <v>394</v>
      </c>
      <c r="F176" s="101"/>
      <c r="G176" s="59"/>
    </row>
    <row r="177" spans="1:7" ht="16.5" thickBot="1" x14ac:dyDescent="0.3">
      <c r="A177" s="46"/>
      <c r="B177" s="46"/>
      <c r="C177" s="107"/>
      <c r="D177" s="46"/>
      <c r="E177" s="67" t="s">
        <v>396</v>
      </c>
      <c r="F177" s="101"/>
      <c r="G177" s="103"/>
    </row>
    <row r="178" spans="1:7" ht="15.75" x14ac:dyDescent="0.25">
      <c r="A178" s="46"/>
      <c r="B178" s="46"/>
      <c r="C178" s="92">
        <f>SUM(C163:C177)</f>
        <v>10313.040000000001</v>
      </c>
      <c r="D178" s="46"/>
      <c r="E178" s="46"/>
      <c r="F178" s="46"/>
      <c r="G178" s="46"/>
    </row>
    <row r="179" spans="1:7" ht="15.75" x14ac:dyDescent="0.25">
      <c r="A179" s="46"/>
      <c r="B179" s="46"/>
      <c r="C179" s="92"/>
      <c r="D179" s="46"/>
      <c r="E179" s="46"/>
      <c r="F179" s="46"/>
      <c r="G179" s="46"/>
    </row>
    <row r="180" spans="1:7" x14ac:dyDescent="0.25">
      <c r="C180" s="81"/>
    </row>
    <row r="181" spans="1:7" ht="15.75" x14ac:dyDescent="0.25">
      <c r="B181" s="93" t="s">
        <v>398</v>
      </c>
      <c r="C181" s="94">
        <f>'DATOS ALUMNOS'!G68</f>
        <v>15870</v>
      </c>
      <c r="D181" s="46"/>
      <c r="E181" s="46"/>
      <c r="F181" s="46"/>
      <c r="G181" s="46"/>
    </row>
    <row r="182" spans="1:7" x14ac:dyDescent="0.25">
      <c r="B182" s="47" t="s">
        <v>399</v>
      </c>
      <c r="C182" s="71">
        <f>+C181-C163</f>
        <v>5556.9599999999991</v>
      </c>
      <c r="D182" s="46"/>
      <c r="E182" s="46"/>
      <c r="F182" s="46"/>
      <c r="G182" s="46"/>
    </row>
    <row r="183" spans="1:7" x14ac:dyDescent="0.25">
      <c r="B183" s="47" t="s">
        <v>400</v>
      </c>
      <c r="C183" s="95">
        <f>+C182/1.08</f>
        <v>5145.3333333333321</v>
      </c>
      <c r="D183" s="46"/>
      <c r="E183" s="46"/>
      <c r="F183" s="46"/>
      <c r="G183" s="46"/>
    </row>
    <row r="184" spans="1:7" ht="15.75" thickBot="1" x14ac:dyDescent="0.3">
      <c r="B184" s="47" t="s">
        <v>401</v>
      </c>
      <c r="C184" s="95">
        <f>+C183*0.16</f>
        <v>823.2533333333331</v>
      </c>
      <c r="D184" s="46"/>
      <c r="E184" s="46"/>
      <c r="F184" s="46"/>
      <c r="G184" s="46"/>
    </row>
    <row r="185" spans="1:7" ht="19.5" thickBot="1" x14ac:dyDescent="0.35">
      <c r="A185" s="86"/>
      <c r="B185" s="86" t="s">
        <v>402</v>
      </c>
      <c r="C185" s="97">
        <f>+C183+C184</f>
        <v>5968.5866666666652</v>
      </c>
      <c r="D185" s="46"/>
      <c r="E185" s="46"/>
      <c r="F185" s="46"/>
      <c r="G185" s="46"/>
    </row>
    <row r="191" spans="1:7" ht="15.75" thickBot="1" x14ac:dyDescent="0.3">
      <c r="A191" s="143" t="s">
        <v>446</v>
      </c>
      <c r="B191" s="143"/>
      <c r="C191" s="143"/>
      <c r="D191" s="143"/>
      <c r="E191" s="143"/>
      <c r="F191" s="143"/>
      <c r="G191" s="143"/>
    </row>
    <row r="192" spans="1:7" x14ac:dyDescent="0.25">
      <c r="A192" s="144" t="s">
        <v>259</v>
      </c>
      <c r="B192" s="134" t="s">
        <v>335</v>
      </c>
      <c r="C192" s="134" t="s">
        <v>336</v>
      </c>
      <c r="D192" s="136" t="s">
        <v>337</v>
      </c>
      <c r="E192" s="134" t="s">
        <v>338</v>
      </c>
      <c r="F192" s="141" t="s">
        <v>339</v>
      </c>
      <c r="G192" s="134" t="s">
        <v>340</v>
      </c>
    </row>
    <row r="193" spans="1:7" ht="15.75" thickBot="1" x14ac:dyDescent="0.3">
      <c r="A193" s="145"/>
      <c r="B193" s="135"/>
      <c r="C193" s="135"/>
      <c r="D193" s="137"/>
      <c r="E193" s="138"/>
      <c r="F193" s="142"/>
      <c r="G193" s="138"/>
    </row>
    <row r="194" spans="1:7" ht="16.5" thickBot="1" x14ac:dyDescent="0.3">
      <c r="A194" s="48" t="s">
        <v>454</v>
      </c>
      <c r="B194" s="77" t="s">
        <v>387</v>
      </c>
      <c r="C194" s="105">
        <v>4941.67</v>
      </c>
      <c r="D194" s="99" t="s">
        <v>343</v>
      </c>
      <c r="E194" s="57" t="s">
        <v>344</v>
      </c>
      <c r="F194" s="104" t="s">
        <v>450</v>
      </c>
      <c r="G194" s="59" t="s">
        <v>390</v>
      </c>
    </row>
    <row r="195" spans="1:7" ht="16.5" thickBot="1" x14ac:dyDescent="0.3">
      <c r="A195" s="55" t="s">
        <v>348</v>
      </c>
      <c r="C195" s="50"/>
      <c r="D195" s="46"/>
      <c r="E195" s="57" t="s">
        <v>349</v>
      </c>
      <c r="F195" s="104"/>
      <c r="G195" s="59"/>
    </row>
    <row r="196" spans="1:7" ht="16.5" thickBot="1" x14ac:dyDescent="0.3">
      <c r="A196" s="46"/>
      <c r="C196" s="50"/>
      <c r="D196" s="46"/>
      <c r="E196" s="57" t="s">
        <v>355</v>
      </c>
      <c r="F196" s="104"/>
      <c r="G196" s="59"/>
    </row>
    <row r="197" spans="1:7" ht="16.5" thickBot="1" x14ac:dyDescent="0.3">
      <c r="A197" s="46"/>
      <c r="C197" s="50"/>
      <c r="D197" s="46"/>
      <c r="E197" s="57" t="s">
        <v>358</v>
      </c>
      <c r="F197" s="104"/>
      <c r="G197" s="59"/>
    </row>
    <row r="198" spans="1:7" ht="16.5" thickBot="1" x14ac:dyDescent="0.3">
      <c r="A198" s="46"/>
      <c r="B198" s="77"/>
      <c r="C198" s="50"/>
      <c r="D198" s="46"/>
      <c r="E198" s="67" t="s">
        <v>361</v>
      </c>
      <c r="F198" s="104"/>
      <c r="G198" s="59"/>
    </row>
    <row r="199" spans="1:7" ht="16.5" thickBot="1" x14ac:dyDescent="0.3">
      <c r="A199" s="46"/>
      <c r="B199" s="77"/>
      <c r="C199" s="106"/>
      <c r="D199" s="72" t="s">
        <v>364</v>
      </c>
      <c r="E199" s="52" t="s">
        <v>365</v>
      </c>
      <c r="F199" s="100"/>
      <c r="G199" s="59"/>
    </row>
    <row r="200" spans="1:7" ht="16.5" thickBot="1" x14ac:dyDescent="0.3">
      <c r="A200" s="46"/>
      <c r="B200" s="46"/>
      <c r="C200" s="106"/>
      <c r="D200" s="46"/>
      <c r="E200" s="57" t="s">
        <v>368</v>
      </c>
      <c r="F200" s="100"/>
      <c r="G200" s="59"/>
    </row>
    <row r="201" spans="1:7" ht="16.5" thickBot="1" x14ac:dyDescent="0.3">
      <c r="A201" s="46"/>
      <c r="B201" s="46"/>
      <c r="C201" s="106"/>
      <c r="D201" s="46"/>
      <c r="E201" s="57" t="s">
        <v>372</v>
      </c>
      <c r="F201" s="100"/>
      <c r="G201" s="59"/>
    </row>
    <row r="202" spans="1:7" ht="16.5" thickBot="1" x14ac:dyDescent="0.3">
      <c r="A202" s="46"/>
      <c r="B202" s="46"/>
      <c r="C202" s="106"/>
      <c r="D202" s="46"/>
      <c r="E202" s="57" t="s">
        <v>376</v>
      </c>
      <c r="F202" s="100"/>
      <c r="G202" s="59"/>
    </row>
    <row r="203" spans="1:7" ht="16.5" thickBot="1" x14ac:dyDescent="0.3">
      <c r="A203" s="46"/>
      <c r="B203" s="46"/>
      <c r="C203" s="106"/>
      <c r="D203" s="51" t="s">
        <v>383</v>
      </c>
      <c r="E203" s="57" t="s">
        <v>380</v>
      </c>
      <c r="F203" s="101"/>
      <c r="G203" s="59"/>
    </row>
    <row r="204" spans="1:7" ht="16.5" thickBot="1" x14ac:dyDescent="0.3">
      <c r="A204" s="46"/>
      <c r="B204" s="46"/>
      <c r="C204" s="106"/>
      <c r="D204" s="46"/>
      <c r="E204" s="67" t="s">
        <v>384</v>
      </c>
      <c r="F204" s="101"/>
      <c r="G204" s="59"/>
    </row>
    <row r="205" spans="1:7" ht="16.5" thickBot="1" x14ac:dyDescent="0.3">
      <c r="A205" s="46"/>
      <c r="B205" s="46"/>
      <c r="C205" s="106"/>
      <c r="D205" s="46"/>
      <c r="E205" s="102" t="s">
        <v>388</v>
      </c>
      <c r="F205" s="101"/>
      <c r="G205" s="59"/>
    </row>
    <row r="206" spans="1:7" ht="16.5" thickBot="1" x14ac:dyDescent="0.3">
      <c r="A206" s="46"/>
      <c r="B206" s="46"/>
      <c r="C206" s="106"/>
      <c r="D206" s="46"/>
      <c r="E206" s="57" t="s">
        <v>392</v>
      </c>
      <c r="F206" s="101"/>
      <c r="G206" s="59"/>
    </row>
    <row r="207" spans="1:7" ht="16.5" thickBot="1" x14ac:dyDescent="0.3">
      <c r="A207" s="46"/>
      <c r="B207" s="46"/>
      <c r="C207" s="106"/>
      <c r="D207" s="46"/>
      <c r="E207" s="57" t="s">
        <v>394</v>
      </c>
      <c r="F207" s="101"/>
      <c r="G207" s="59"/>
    </row>
    <row r="208" spans="1:7" ht="16.5" thickBot="1" x14ac:dyDescent="0.3">
      <c r="A208" s="46"/>
      <c r="B208" s="46"/>
      <c r="C208" s="107"/>
      <c r="D208" s="46"/>
      <c r="E208" s="67" t="s">
        <v>396</v>
      </c>
      <c r="F208" s="101"/>
      <c r="G208" s="103"/>
    </row>
    <row r="209" spans="1:7" ht="15.75" x14ac:dyDescent="0.25">
      <c r="A209" s="46"/>
      <c r="B209" s="46"/>
      <c r="C209" s="92">
        <f>SUM(C194:C208)</f>
        <v>4941.67</v>
      </c>
      <c r="D209" s="46"/>
      <c r="E209" s="46"/>
      <c r="F209" s="46"/>
      <c r="G209" s="46"/>
    </row>
    <row r="210" spans="1:7" ht="15.75" x14ac:dyDescent="0.25">
      <c r="A210" s="46"/>
      <c r="B210" s="46"/>
      <c r="C210" s="92"/>
      <c r="D210" s="46"/>
      <c r="E210" s="46"/>
      <c r="F210" s="46"/>
      <c r="G210" s="46"/>
    </row>
    <row r="211" spans="1:7" x14ac:dyDescent="0.25">
      <c r="C211" s="81"/>
    </row>
    <row r="212" spans="1:7" ht="15.75" x14ac:dyDescent="0.25">
      <c r="B212" s="93" t="s">
        <v>398</v>
      </c>
      <c r="C212" s="94">
        <f>'DATOS ALUMNOS'!G103</f>
        <v>10000</v>
      </c>
      <c r="D212" s="46"/>
      <c r="E212" s="46"/>
      <c r="F212" s="46"/>
      <c r="G212" s="46"/>
    </row>
    <row r="213" spans="1:7" x14ac:dyDescent="0.25">
      <c r="B213" s="47" t="s">
        <v>399</v>
      </c>
      <c r="C213" s="71">
        <f>+C212-C194</f>
        <v>5058.33</v>
      </c>
      <c r="D213" s="46"/>
      <c r="E213" s="46"/>
      <c r="F213" s="46"/>
      <c r="G213" s="46"/>
    </row>
    <row r="214" spans="1:7" x14ac:dyDescent="0.25">
      <c r="B214" s="47" t="s">
        <v>400</v>
      </c>
      <c r="C214" s="95">
        <f>+C213/1.08</f>
        <v>4683.6388888888887</v>
      </c>
      <c r="D214" s="46"/>
      <c r="E214" s="46"/>
      <c r="F214" s="46"/>
      <c r="G214" s="46"/>
    </row>
    <row r="215" spans="1:7" ht="15.75" thickBot="1" x14ac:dyDescent="0.3">
      <c r="B215" s="47" t="s">
        <v>401</v>
      </c>
      <c r="C215" s="95">
        <f>+C214*0.16</f>
        <v>749.38222222222225</v>
      </c>
      <c r="D215" s="46"/>
      <c r="E215" s="46"/>
      <c r="F215" s="46"/>
      <c r="G215" s="46"/>
    </row>
    <row r="216" spans="1:7" ht="19.5" thickBot="1" x14ac:dyDescent="0.35">
      <c r="A216" s="86"/>
      <c r="B216" s="86" t="s">
        <v>402</v>
      </c>
      <c r="C216" s="97">
        <f>+C214+C215</f>
        <v>5433.0211111111112</v>
      </c>
      <c r="D216" s="46"/>
      <c r="E216" s="46"/>
      <c r="F216" s="46"/>
      <c r="G216" s="46"/>
    </row>
    <row r="224" spans="1:7" ht="15.75" thickBot="1" x14ac:dyDescent="0.3">
      <c r="A224" s="143" t="s">
        <v>447</v>
      </c>
      <c r="B224" s="143"/>
      <c r="C224" s="143"/>
      <c r="D224" s="143"/>
      <c r="E224" s="143"/>
      <c r="F224" s="143"/>
      <c r="G224" s="143"/>
    </row>
    <row r="225" spans="1:7" x14ac:dyDescent="0.25">
      <c r="A225" s="144" t="s">
        <v>259</v>
      </c>
      <c r="B225" s="134" t="s">
        <v>335</v>
      </c>
      <c r="C225" s="134" t="s">
        <v>336</v>
      </c>
      <c r="D225" s="136" t="s">
        <v>337</v>
      </c>
      <c r="E225" s="134" t="s">
        <v>338</v>
      </c>
      <c r="F225" s="141" t="s">
        <v>339</v>
      </c>
      <c r="G225" s="134" t="s">
        <v>340</v>
      </c>
    </row>
    <row r="226" spans="1:7" ht="15.75" thickBot="1" x14ac:dyDescent="0.3">
      <c r="A226" s="145"/>
      <c r="B226" s="135"/>
      <c r="C226" s="135"/>
      <c r="D226" s="137"/>
      <c r="E226" s="138"/>
      <c r="F226" s="142"/>
      <c r="G226" s="138"/>
    </row>
    <row r="227" spans="1:7" ht="16.5" thickBot="1" x14ac:dyDescent="0.3">
      <c r="A227" s="48" t="s">
        <v>425</v>
      </c>
      <c r="B227" s="77" t="s">
        <v>387</v>
      </c>
      <c r="C227" s="105">
        <v>1602.7</v>
      </c>
      <c r="D227" s="99" t="s">
        <v>343</v>
      </c>
      <c r="E227" s="57" t="s">
        <v>344</v>
      </c>
      <c r="F227" s="104" t="s">
        <v>451</v>
      </c>
      <c r="G227" s="59" t="s">
        <v>390</v>
      </c>
    </row>
    <row r="228" spans="1:7" ht="16.5" thickBot="1" x14ac:dyDescent="0.3">
      <c r="A228" s="55" t="s">
        <v>348</v>
      </c>
      <c r="C228" s="50"/>
      <c r="D228" s="46"/>
      <c r="E228" s="57" t="s">
        <v>349</v>
      </c>
      <c r="F228" s="104"/>
      <c r="G228" s="59"/>
    </row>
    <row r="229" spans="1:7" ht="16.5" thickBot="1" x14ac:dyDescent="0.3">
      <c r="A229" s="46"/>
      <c r="C229" s="50"/>
      <c r="D229" s="46"/>
      <c r="E229" s="57" t="s">
        <v>355</v>
      </c>
      <c r="F229" s="104"/>
      <c r="G229" s="59"/>
    </row>
    <row r="230" spans="1:7" ht="16.5" thickBot="1" x14ac:dyDescent="0.3">
      <c r="A230" s="46"/>
      <c r="C230" s="50"/>
      <c r="D230" s="46"/>
      <c r="E230" s="57" t="s">
        <v>358</v>
      </c>
      <c r="F230" s="104"/>
      <c r="G230" s="59"/>
    </row>
    <row r="231" spans="1:7" ht="16.5" thickBot="1" x14ac:dyDescent="0.3">
      <c r="A231" s="46"/>
      <c r="B231" s="77"/>
      <c r="C231" s="50"/>
      <c r="D231" s="46"/>
      <c r="E231" s="67" t="s">
        <v>361</v>
      </c>
      <c r="F231" s="104"/>
      <c r="G231" s="59"/>
    </row>
    <row r="232" spans="1:7" ht="16.5" thickBot="1" x14ac:dyDescent="0.3">
      <c r="A232" s="46"/>
      <c r="B232" s="77"/>
      <c r="C232" s="106"/>
      <c r="D232" s="72" t="s">
        <v>364</v>
      </c>
      <c r="E232" s="52" t="s">
        <v>365</v>
      </c>
      <c r="F232" s="100"/>
      <c r="G232" s="59"/>
    </row>
    <row r="233" spans="1:7" ht="16.5" thickBot="1" x14ac:dyDescent="0.3">
      <c r="A233" s="46"/>
      <c r="B233" s="46"/>
      <c r="C233" s="106"/>
      <c r="D233" s="46"/>
      <c r="E233" s="57" t="s">
        <v>368</v>
      </c>
      <c r="F233" s="100"/>
      <c r="G233" s="59"/>
    </row>
    <row r="234" spans="1:7" ht="16.5" thickBot="1" x14ac:dyDescent="0.3">
      <c r="A234" s="46"/>
      <c r="B234" s="46"/>
      <c r="C234" s="106"/>
      <c r="D234" s="46"/>
      <c r="E234" s="57" t="s">
        <v>372</v>
      </c>
      <c r="F234" s="100"/>
      <c r="G234" s="59"/>
    </row>
    <row r="235" spans="1:7" ht="16.5" thickBot="1" x14ac:dyDescent="0.3">
      <c r="A235" s="46"/>
      <c r="B235" s="46"/>
      <c r="C235" s="106"/>
      <c r="D235" s="46"/>
      <c r="E235" s="57" t="s">
        <v>376</v>
      </c>
      <c r="F235" s="100"/>
      <c r="G235" s="59"/>
    </row>
    <row r="236" spans="1:7" ht="16.5" thickBot="1" x14ac:dyDescent="0.3">
      <c r="A236" s="46"/>
      <c r="B236" s="46"/>
      <c r="C236" s="106"/>
      <c r="D236" s="51" t="s">
        <v>383</v>
      </c>
      <c r="E236" s="57" t="s">
        <v>380</v>
      </c>
      <c r="F236" s="101"/>
      <c r="G236" s="59"/>
    </row>
    <row r="237" spans="1:7" ht="16.5" thickBot="1" x14ac:dyDescent="0.3">
      <c r="A237" s="46"/>
      <c r="B237" s="46"/>
      <c r="C237" s="106"/>
      <c r="D237" s="46"/>
      <c r="E237" s="67" t="s">
        <v>384</v>
      </c>
      <c r="F237" s="101"/>
      <c r="G237" s="59"/>
    </row>
    <row r="238" spans="1:7" ht="16.5" thickBot="1" x14ac:dyDescent="0.3">
      <c r="A238" s="46"/>
      <c r="B238" s="46"/>
      <c r="C238" s="106"/>
      <c r="D238" s="46"/>
      <c r="E238" s="102" t="s">
        <v>388</v>
      </c>
      <c r="F238" s="101"/>
      <c r="G238" s="59"/>
    </row>
    <row r="239" spans="1:7" ht="16.5" thickBot="1" x14ac:dyDescent="0.3">
      <c r="A239" s="46"/>
      <c r="B239" s="46"/>
      <c r="C239" s="106"/>
      <c r="D239" s="46"/>
      <c r="E239" s="57" t="s">
        <v>392</v>
      </c>
      <c r="F239" s="101"/>
      <c r="G239" s="59"/>
    </row>
    <row r="240" spans="1:7" ht="16.5" thickBot="1" x14ac:dyDescent="0.3">
      <c r="A240" s="46"/>
      <c r="B240" s="46"/>
      <c r="C240" s="106"/>
      <c r="D240" s="46"/>
      <c r="E240" s="57" t="s">
        <v>394</v>
      </c>
      <c r="F240" s="101"/>
      <c r="G240" s="59"/>
    </row>
    <row r="241" spans="1:7" ht="16.5" thickBot="1" x14ac:dyDescent="0.3">
      <c r="A241" s="46"/>
      <c r="B241" s="46"/>
      <c r="C241" s="107"/>
      <c r="D241" s="46"/>
      <c r="E241" s="67" t="s">
        <v>396</v>
      </c>
      <c r="F241" s="101"/>
      <c r="G241" s="103"/>
    </row>
    <row r="242" spans="1:7" ht="15.75" x14ac:dyDescent="0.25">
      <c r="A242" s="46"/>
      <c r="B242" s="46"/>
      <c r="C242" s="92">
        <f>SUM(C227:C241)</f>
        <v>1602.7</v>
      </c>
      <c r="D242" s="46"/>
      <c r="E242" s="46"/>
      <c r="F242" s="46"/>
      <c r="G242" s="46"/>
    </row>
    <row r="243" spans="1:7" ht="15.75" x14ac:dyDescent="0.25">
      <c r="A243" s="46"/>
      <c r="B243" s="46"/>
      <c r="C243" s="92"/>
      <c r="D243" s="46"/>
      <c r="E243" s="46"/>
      <c r="F243" s="46"/>
      <c r="G243" s="46"/>
    </row>
    <row r="244" spans="1:7" x14ac:dyDescent="0.25">
      <c r="C244" s="81"/>
    </row>
    <row r="245" spans="1:7" ht="15.75" x14ac:dyDescent="0.25">
      <c r="B245" s="93" t="s">
        <v>398</v>
      </c>
      <c r="C245" s="94">
        <f>'DATOS ALUMNOS'!G136</f>
        <v>0</v>
      </c>
      <c r="D245" s="46"/>
      <c r="E245" s="46"/>
      <c r="F245" s="46"/>
      <c r="G245" s="46"/>
    </row>
    <row r="246" spans="1:7" x14ac:dyDescent="0.25">
      <c r="B246" s="47" t="s">
        <v>399</v>
      </c>
      <c r="C246" s="71">
        <f>+C245-C227</f>
        <v>-1602.7</v>
      </c>
      <c r="D246" s="46"/>
      <c r="E246" s="46"/>
      <c r="F246" s="46"/>
      <c r="G246" s="46"/>
    </row>
    <row r="247" spans="1:7" x14ac:dyDescent="0.25">
      <c r="B247" s="47" t="s">
        <v>400</v>
      </c>
      <c r="C247" s="95">
        <f>+C246/1.08</f>
        <v>-1483.9814814814815</v>
      </c>
      <c r="D247" s="46"/>
      <c r="E247" s="46"/>
      <c r="F247" s="46"/>
      <c r="G247" s="46"/>
    </row>
    <row r="248" spans="1:7" ht="15.75" thickBot="1" x14ac:dyDescent="0.3">
      <c r="B248" s="47" t="s">
        <v>401</v>
      </c>
      <c r="C248" s="95">
        <f>+C247*0.16</f>
        <v>-237.43703703703704</v>
      </c>
      <c r="D248" s="46"/>
      <c r="E248" s="46"/>
      <c r="F248" s="46"/>
      <c r="G248" s="46"/>
    </row>
    <row r="249" spans="1:7" ht="19.5" thickBot="1" x14ac:dyDescent="0.35">
      <c r="A249" s="86"/>
      <c r="B249" s="86" t="s">
        <v>402</v>
      </c>
      <c r="C249" s="97">
        <f>+C247+C248</f>
        <v>-1721.4185185185186</v>
      </c>
      <c r="D249" s="46"/>
      <c r="E249" s="46"/>
      <c r="F249" s="46"/>
      <c r="G249" s="46"/>
    </row>
  </sheetData>
  <mergeCells count="72">
    <mergeCell ref="A224:G224"/>
    <mergeCell ref="A225:A226"/>
    <mergeCell ref="B225:B226"/>
    <mergeCell ref="C225:C226"/>
    <mergeCell ref="D225:D226"/>
    <mergeCell ref="E225:E226"/>
    <mergeCell ref="F225:F226"/>
    <mergeCell ref="G225:G226"/>
    <mergeCell ref="A191:G191"/>
    <mergeCell ref="A192:A193"/>
    <mergeCell ref="B192:B193"/>
    <mergeCell ref="C192:C193"/>
    <mergeCell ref="D192:D193"/>
    <mergeCell ref="E192:E193"/>
    <mergeCell ref="F192:F193"/>
    <mergeCell ref="G192:G193"/>
    <mergeCell ref="A160:G160"/>
    <mergeCell ref="A161:A162"/>
    <mergeCell ref="B161:B162"/>
    <mergeCell ref="C161:C162"/>
    <mergeCell ref="D161:D162"/>
    <mergeCell ref="E161:E162"/>
    <mergeCell ref="F161:F162"/>
    <mergeCell ref="G161:G162"/>
    <mergeCell ref="A127:G127"/>
    <mergeCell ref="A128:A129"/>
    <mergeCell ref="B128:B129"/>
    <mergeCell ref="C128:C129"/>
    <mergeCell ref="D128:D129"/>
    <mergeCell ref="E128:E129"/>
    <mergeCell ref="F128:F129"/>
    <mergeCell ref="G128:G129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K6:M6"/>
    <mergeCell ref="K7:M7"/>
    <mergeCell ref="A35:G35"/>
    <mergeCell ref="A36:G36"/>
    <mergeCell ref="A37:A38"/>
    <mergeCell ref="B37:B38"/>
    <mergeCell ref="C37:C38"/>
    <mergeCell ref="D37:D38"/>
    <mergeCell ref="E37:E38"/>
    <mergeCell ref="F37:F38"/>
    <mergeCell ref="J20:K20"/>
    <mergeCell ref="G37:G38"/>
    <mergeCell ref="J22:K22"/>
    <mergeCell ref="A94:G94"/>
    <mergeCell ref="A95:A96"/>
    <mergeCell ref="B95:B96"/>
    <mergeCell ref="C95:C96"/>
    <mergeCell ref="D95:D96"/>
    <mergeCell ref="E95:E96"/>
    <mergeCell ref="F95:F96"/>
    <mergeCell ref="G95:G96"/>
    <mergeCell ref="B66:B67"/>
    <mergeCell ref="C66:C67"/>
    <mergeCell ref="D66:D67"/>
    <mergeCell ref="E66:E67"/>
    <mergeCell ref="K27:M27"/>
    <mergeCell ref="K28:M28"/>
    <mergeCell ref="F66:F67"/>
    <mergeCell ref="G66:G67"/>
    <mergeCell ref="A65:G65"/>
    <mergeCell ref="A66:A67"/>
  </mergeCells>
  <conditionalFormatting sqref="G7:G21">
    <cfRule type="containsBlanks" dxfId="12" priority="14">
      <formula>LEN(TRIM(G7))=0</formula>
    </cfRule>
  </conditionalFormatting>
  <conditionalFormatting sqref="G39:G50 G52:G53">
    <cfRule type="containsBlanks" dxfId="11" priority="17">
      <formula>LEN(TRIM(G39))=0</formula>
    </cfRule>
  </conditionalFormatting>
  <conditionalFormatting sqref="G68:G82">
    <cfRule type="containsBlanks" dxfId="10" priority="12">
      <formula>LEN(TRIM(G68))=0</formula>
    </cfRule>
  </conditionalFormatting>
  <conditionalFormatting sqref="G97:G111">
    <cfRule type="containsBlanks" dxfId="9" priority="10">
      <formula>LEN(TRIM(G97))=0</formula>
    </cfRule>
  </conditionalFormatting>
  <conditionalFormatting sqref="G131:G144">
    <cfRule type="containsBlanks" dxfId="8" priority="9">
      <formula>LEN(TRIM(G131))=0</formula>
    </cfRule>
  </conditionalFormatting>
  <conditionalFormatting sqref="G164:G177">
    <cfRule type="containsBlanks" dxfId="7" priority="8">
      <formula>LEN(TRIM(G164))=0</formula>
    </cfRule>
  </conditionalFormatting>
  <conditionalFormatting sqref="G195:G208">
    <cfRule type="containsBlanks" dxfId="6" priority="7">
      <formula>LEN(TRIM(G195))=0</formula>
    </cfRule>
  </conditionalFormatting>
  <conditionalFormatting sqref="G228:G241">
    <cfRule type="containsBlanks" dxfId="5" priority="6">
      <formula>LEN(TRIM(G228))=0</formula>
    </cfRule>
  </conditionalFormatting>
  <conditionalFormatting sqref="G130">
    <cfRule type="containsBlanks" dxfId="4" priority="5">
      <formula>LEN(TRIM(G130))=0</formula>
    </cfRule>
  </conditionalFormatting>
  <conditionalFormatting sqref="G163">
    <cfRule type="containsBlanks" dxfId="3" priority="4">
      <formula>LEN(TRIM(G163))=0</formula>
    </cfRule>
  </conditionalFormatting>
  <conditionalFormatting sqref="G194">
    <cfRule type="containsBlanks" dxfId="2" priority="3">
      <formula>LEN(TRIM(G194))=0</formula>
    </cfRule>
  </conditionalFormatting>
  <conditionalFormatting sqref="G227">
    <cfRule type="containsBlanks" dxfId="1" priority="2">
      <formula>LEN(TRIM(G227))=0</formula>
    </cfRule>
  </conditionalFormatting>
  <conditionalFormatting sqref="G51">
    <cfRule type="containsBlanks" dxfId="0" priority="1">
      <formula>LEN(TRIM(G51))=0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2023-04-10T21:53:23Z</dcterms:created>
  <dcterms:modified xsi:type="dcterms:W3CDTF">2023-05-08T19:13:12Z</dcterms:modified>
</cp:coreProperties>
</file>