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30" activeTab="1"/>
  </bookViews>
  <sheets>
    <sheet name="GTO" sheetId="1" r:id="rId1"/>
    <sheet name="RESUMEN EN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6" i="2"/>
  <c r="D5" i="2" l="1"/>
  <c r="B5" i="2"/>
  <c r="H31" i="1" l="1"/>
  <c r="H16" i="1"/>
  <c r="D13" i="2" l="1"/>
  <c r="B13" i="2"/>
  <c r="B7" i="2"/>
  <c r="B18" i="2" l="1"/>
  <c r="B19" i="2" s="1"/>
  <c r="D7" i="2"/>
  <c r="D16" i="2" s="1"/>
  <c r="D17" i="2" s="1"/>
  <c r="D18" i="2" s="1"/>
  <c r="D19" i="2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<sst xmlns="http://schemas.openxmlformats.org/spreadsheetml/2006/main" count="437" uniqueCount="191">
  <si>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</si>
  <si>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</si>
  <si>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</si>
  <si>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</si>
  <si>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</si>
  <si>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</si>
  <si>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</si>
  <si>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</si>
  <si>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</si>
  <si>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</si>
  <si>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</si>
  <si>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</si>
  <si>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</si>
  <si>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</si>
  <si>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</si>
  <si>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</si>
  <si>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0384000183902020220103000000000036481484085900789359136506000003819233GTO                       0001839020PRIMER MES DE MGP ENERO   </t>
  </si>
  <si>
    <t>03</t>
  </si>
  <si>
    <t>84</t>
  </si>
  <si>
    <t>0001839020</t>
  </si>
  <si>
    <t>20220103</t>
  </si>
  <si>
    <t>00000000003648</t>
  </si>
  <si>
    <t>14</t>
  </si>
  <si>
    <t>0859</t>
  </si>
  <si>
    <t>0078</t>
  </si>
  <si>
    <t>935913</t>
  </si>
  <si>
    <t>6506000003819233</t>
  </si>
  <si>
    <t xml:space="preserve">GTO                       </t>
  </si>
  <si>
    <t>PRIMER MES DE MGP ENERO</t>
  </si>
  <si>
    <t xml:space="preserve">0384000000000120220104000000000030650084085900785612116506000003819233GTO                       0000000001PAGO DE EQUIVALENCIAS M   </t>
  </si>
  <si>
    <t>0000000001</t>
  </si>
  <si>
    <t>20220104</t>
  </si>
  <si>
    <t>00000000003065</t>
  </si>
  <si>
    <t>00</t>
  </si>
  <si>
    <t>561211</t>
  </si>
  <si>
    <t>PAGO DE EQUIVALENCIAS M</t>
  </si>
  <si>
    <t xml:space="preserve">0384000000000120220104000000000036481484085900785692756506000003819233GTO                       0000000001PAGO MESNSUALIDAD ENERO   </t>
  </si>
  <si>
    <t>569275</t>
  </si>
  <si>
    <t>PAGO MESNSUALIDAD ENERO</t>
  </si>
  <si>
    <t xml:space="preserve">0384000000000020220105000000000030650084700300876578706506000003819233GTO                       0000000000DEPOSITO EFECTIVO         </t>
  </si>
  <si>
    <t>0000000000</t>
  </si>
  <si>
    <t>20220105</t>
  </si>
  <si>
    <t>7003</t>
  </si>
  <si>
    <t>0087</t>
  </si>
  <si>
    <t>657870</t>
  </si>
  <si>
    <t xml:space="preserve">DEPOSITO EFECTIVO      </t>
  </si>
  <si>
    <t xml:space="preserve">0384000000000020220105000000000036480084700300876579606506000003819233GTO                       0000000000DEPOSITO EFECTIVO         </t>
  </si>
  <si>
    <t>657960</t>
  </si>
  <si>
    <t xml:space="preserve">0384000403301020220105000000000036472084085900785595006506000003819233GTO                       0004033010403301016GTO31 DAVID RA   </t>
  </si>
  <si>
    <t>0004033010</t>
  </si>
  <si>
    <t>00000000003647</t>
  </si>
  <si>
    <t>20</t>
  </si>
  <si>
    <t>559500</t>
  </si>
  <si>
    <t>403301016GTO31 DAVID RA</t>
  </si>
  <si>
    <t xml:space="preserve">0384000403301020220105000000000036472084085900785617046506000003819233GTO                       0004033010403301016GTO31 DIEGO RA   </t>
  </si>
  <si>
    <t>561704</t>
  </si>
  <si>
    <t>403301016GTO31 DIEGO RA</t>
  </si>
  <si>
    <t xml:space="preserve">0384000050122020220105000000000030650084085900786806416506000003819233GTO                       0000501220DAVID BRAVO EQUIVALENCI   </t>
  </si>
  <si>
    <t>0000501220</t>
  </si>
  <si>
    <t>680641</t>
  </si>
  <si>
    <t>DAVID BRAVO EQUIVALENCI</t>
  </si>
  <si>
    <t xml:space="preserve">0384000050122020220105000000000036470084085900786823846506000003819233GTO                       0000501220DAVID BRAVO MES ENERO 2   </t>
  </si>
  <si>
    <t>682384</t>
  </si>
  <si>
    <t>DAVID BRAVO MES ENERO 2</t>
  </si>
  <si>
    <t xml:space="preserve">0384000188936820220105000000000038810084085900728481646506000003819233GTO                       0001889368COLEGIATURA ENERO         </t>
  </si>
  <si>
    <t>0001889368</t>
  </si>
  <si>
    <t>00000000003881</t>
  </si>
  <si>
    <t>0072</t>
  </si>
  <si>
    <t>848164</t>
  </si>
  <si>
    <t xml:space="preserve">COLEGIATURA ENERO      </t>
  </si>
  <si>
    <t xml:space="preserve">0384000202201120220106000000000030650084051900623690366506000003819233GTO                       0002022011CONSTRUCCIONES URBANIZA   </t>
  </si>
  <si>
    <t>0002022011</t>
  </si>
  <si>
    <t>20220106</t>
  </si>
  <si>
    <t>0519</t>
  </si>
  <si>
    <t>0062</t>
  </si>
  <si>
    <t>369036</t>
  </si>
  <si>
    <t>CONSTRUCCIONES URBANIZA</t>
  </si>
  <si>
    <t xml:space="preserve">0384000202201220220106000000000036480084051900623711176506000003819233GTO                       0002022012CONSTRUCCIONES URBANIZA   </t>
  </si>
  <si>
    <t>0002022012</t>
  </si>
  <si>
    <t>371117</t>
  </si>
  <si>
    <t xml:space="preserve">0384000827204720220107000000000030660084085900780300716506000003819233GTO                       0008272047EQUIVALENCIAS             </t>
  </si>
  <si>
    <t>0008272047</t>
  </si>
  <si>
    <t>20220107</t>
  </si>
  <si>
    <t>00000000003066</t>
  </si>
  <si>
    <t>030071</t>
  </si>
  <si>
    <t xml:space="preserve">EQUIVALENCIAS          </t>
  </si>
  <si>
    <t xml:space="preserve">0384000180014020220107000000000019405084085900781313156506000003819233GTO                       0001800140J Marcos Rodriguez R      </t>
  </si>
  <si>
    <t>0001800140</t>
  </si>
  <si>
    <t>00000000001940</t>
  </si>
  <si>
    <t>50</t>
  </si>
  <si>
    <t>131315</t>
  </si>
  <si>
    <t xml:space="preserve">J Marcos Rodriguez R   </t>
  </si>
  <si>
    <t xml:space="preserve">0384000100122020220110000000000030660084085900784210426506000003819233GTO                       0001001220EQUIVALENCIA              </t>
  </si>
  <si>
    <t>0001001220</t>
  </si>
  <si>
    <t>20220110</t>
  </si>
  <si>
    <t>421042</t>
  </si>
  <si>
    <t xml:space="preserve">EQUIVALENCIA           </t>
  </si>
  <si>
    <t xml:space="preserve">0384000110122020220111000000000030650084085900780539926506000003819233GTO                       0001101220PAGO REVALIDACION MATER   </t>
  </si>
  <si>
    <t>0001101220</t>
  </si>
  <si>
    <t>20220111</t>
  </si>
  <si>
    <t>053992</t>
  </si>
  <si>
    <t>PAGO REVALIDACION MATER</t>
  </si>
  <si>
    <t xml:space="preserve">0384000130122020220113000000000008450084085900782384086506000003819233GTO                       0001301220ELORZA                    </t>
  </si>
  <si>
    <t>0001301220</t>
  </si>
  <si>
    <t>20220113</t>
  </si>
  <si>
    <t>00000000000845</t>
  </si>
  <si>
    <t>238408</t>
  </si>
  <si>
    <t xml:space="preserve">ELORZA                 </t>
  </si>
  <si>
    <t xml:space="preserve">0384000013012220220113000000000032000084051900711739476506000003819233GTO                       0000130122KARINA GONZALEZ CABRERA   </t>
  </si>
  <si>
    <t>0000130122</t>
  </si>
  <si>
    <t>00000000003200</t>
  </si>
  <si>
    <t>0071</t>
  </si>
  <si>
    <t>173947</t>
  </si>
  <si>
    <t>KARINA GONZALEZ CABRERA</t>
  </si>
  <si>
    <t xml:space="preserve">0384000130122020220113000000000016000084085900785605106506000003819233GTO                       0001301220JAVIER IVAN ORTEGA        </t>
  </si>
  <si>
    <t>00000000001600</t>
  </si>
  <si>
    <t>560510</t>
  </si>
  <si>
    <t xml:space="preserve">JAVIER IVAN ORTEGA     </t>
  </si>
  <si>
    <t xml:space="preserve">0384000917278920220120000000000338070484085900870241876506000003819233GTO                       0009172789PAGO MAESTRIA GERENCIA    </t>
  </si>
  <si>
    <t>0009172789</t>
  </si>
  <si>
    <t>20220120</t>
  </si>
  <si>
    <t>00000000033807</t>
  </si>
  <si>
    <t>04</t>
  </si>
  <si>
    <t>024187</t>
  </si>
  <si>
    <t xml:space="preserve">PAGO MAESTRIA GERENCIA </t>
  </si>
  <si>
    <t xml:space="preserve">0384000020012220220120000000000038800084051900711292646506000003819233GTO                       0000200122KARINA GONZALEZ CABRERA   </t>
  </si>
  <si>
    <t>0000200122</t>
  </si>
  <si>
    <t>00000000003880</t>
  </si>
  <si>
    <t>129264</t>
  </si>
  <si>
    <t>FACTURA</t>
  </si>
  <si>
    <t>CONCEPTO</t>
  </si>
  <si>
    <t>MAESTRIA</t>
  </si>
  <si>
    <t>ALUMNO</t>
  </si>
  <si>
    <t>INSTITUTO TECNOLOGICO DE LA CONSTRUCCIÓN.</t>
  </si>
  <si>
    <t>DEPOSITOS MAESTRIAS</t>
  </si>
  <si>
    <t xml:space="preserve">TECNOLOGICO </t>
  </si>
  <si>
    <t xml:space="preserve">CMIC GTO </t>
  </si>
  <si>
    <t>TOTAL GENERAL DELEGACIÓN</t>
  </si>
  <si>
    <t>COSTOS MAESTRIAS</t>
  </si>
  <si>
    <t>TOTAL</t>
  </si>
  <si>
    <t>REMANENTE NETO</t>
  </si>
  <si>
    <t>SUBTOTAL</t>
  </si>
  <si>
    <t xml:space="preserve">MAS IVA  </t>
  </si>
  <si>
    <t xml:space="preserve">IMPORTE A FACTURAR </t>
  </si>
  <si>
    <t>F-19609</t>
  </si>
  <si>
    <t xml:space="preserve">Miguel Angel Huerta Cruces </t>
  </si>
  <si>
    <t>F-19610</t>
  </si>
  <si>
    <t>Mensualidad Enero</t>
  </si>
  <si>
    <t>F-19608</t>
  </si>
  <si>
    <t>Mendoza Malagon Victor Olegario</t>
  </si>
  <si>
    <t>F-19611</t>
  </si>
  <si>
    <t>Gabriel Falcon Anaya</t>
  </si>
  <si>
    <t>F-19612</t>
  </si>
  <si>
    <t>F-19613</t>
  </si>
  <si>
    <t xml:space="preserve">Diego Ramirez Villalvazo </t>
  </si>
  <si>
    <t>F-19614</t>
  </si>
  <si>
    <t>David Ramirez Gonzalez</t>
  </si>
  <si>
    <t>F-19617</t>
  </si>
  <si>
    <t xml:space="preserve">Equivalencia </t>
  </si>
  <si>
    <t xml:space="preserve">Corrales Mestas Jose Humberto </t>
  </si>
  <si>
    <t>F-19615</t>
  </si>
  <si>
    <t xml:space="preserve">Aldo Ulises Yocupicio Chavez </t>
  </si>
  <si>
    <t>F-19616</t>
  </si>
  <si>
    <t>F-19619</t>
  </si>
  <si>
    <t>Rodriguez Rodriguez Juan Marcos</t>
  </si>
  <si>
    <t>S/F</t>
  </si>
  <si>
    <t xml:space="preserve">Garcia Soto Luz Fabiola </t>
  </si>
  <si>
    <t>F-19621</t>
  </si>
  <si>
    <t xml:space="preserve">Ramirez Villavazo Diego </t>
  </si>
  <si>
    <t>F-19622</t>
  </si>
  <si>
    <t xml:space="preserve">Inscripción </t>
  </si>
  <si>
    <t xml:space="preserve">Karina Gonzalez Cabrera </t>
  </si>
  <si>
    <t>F-19623</t>
  </si>
  <si>
    <t>David Bravo Carmona</t>
  </si>
  <si>
    <t>F-19624</t>
  </si>
  <si>
    <t xml:space="preserve">Javier Ivan Ortega Marin </t>
  </si>
  <si>
    <t>F-19626</t>
  </si>
  <si>
    <t>F-19625</t>
  </si>
  <si>
    <t>Inscripción 6 Mensualidades</t>
  </si>
  <si>
    <t>Perez Medel Erendira</t>
  </si>
  <si>
    <t>F-19618</t>
  </si>
  <si>
    <t xml:space="preserve">SERVICIOS ITC </t>
  </si>
  <si>
    <t xml:space="preserve">TOTAL </t>
  </si>
  <si>
    <t>ANALISIS MAESTRIAS SEDE GUANAJUATO DE ENERO 2022</t>
  </si>
  <si>
    <t>MGP-8</t>
  </si>
  <si>
    <t>MAC-15</t>
  </si>
  <si>
    <t xml:space="preserve">ELORZA PEREZ ALEJANDRO </t>
  </si>
  <si>
    <t xml:space="preserve">CERTIFICADO </t>
  </si>
  <si>
    <t>MGP</t>
  </si>
  <si>
    <t xml:space="preserve">MATERIA APLICACIONES INFORMATICAS </t>
  </si>
  <si>
    <t>14 ENERO - 05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</si>
</sst>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 Unicode MS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6" fillId="0" borderId="0" xfId="2" applyFont="1"/>
    <xf numFmtId="4" fontId="7" fillId="0" borderId="0" xfId="2" applyNumberFormat="1"/>
    <xf numFmtId="0" fontId="7" fillId="0" borderId="0" xfId="2"/>
    <xf numFmtId="0" fontId="7" fillId="0" borderId="0" xfId="2" applyFont="1"/>
    <xf numFmtId="0" fontId="7" fillId="0" borderId="0" xfId="2" applyAlignment="1">
      <alignment horizontal="center"/>
    </xf>
    <xf numFmtId="4" fontId="6" fillId="0" borderId="0" xfId="2" applyNumberFormat="1" applyFont="1"/>
    <xf numFmtId="0" fontId="6" fillId="0" borderId="0" xfId="2" applyFont="1" applyAlignment="1">
      <alignment horizontal="center"/>
    </xf>
    <xf numFmtId="0" fontId="0" fillId="0" borderId="0" xfId="2" applyFont="1"/>
    <xf numFmtId="4" fontId="7" fillId="0" borderId="0" xfId="2" applyNumberFormat="1" applyBorder="1"/>
    <xf numFmtId="4" fontId="7" fillId="0" borderId="0" xfId="2" applyNumberFormat="1" applyFill="1" applyBorder="1"/>
    <xf numFmtId="4" fontId="7" fillId="0" borderId="5" xfId="2" applyNumberFormat="1" applyBorder="1"/>
    <xf numFmtId="4" fontId="7" fillId="0" borderId="5" xfId="2" applyNumberFormat="1" applyFill="1" applyBorder="1"/>
    <xf numFmtId="4" fontId="8" fillId="0" borderId="0" xfId="2" applyNumberFormat="1" applyFont="1"/>
    <xf numFmtId="4" fontId="8" fillId="0" borderId="0" xfId="2" applyNumberFormat="1" applyFont="1" applyBorder="1"/>
    <xf numFmtId="49" fontId="9" fillId="0" borderId="0" xfId="3" applyNumberFormat="1" applyFont="1"/>
    <xf numFmtId="4" fontId="1" fillId="0" borderId="5" xfId="2" applyNumberFormat="1" applyFont="1" applyBorder="1"/>
    <xf numFmtId="0" fontId="10" fillId="0" borderId="0" xfId="2" applyFont="1"/>
    <xf numFmtId="44" fontId="6" fillId="0" borderId="0" xfId="4" applyFont="1"/>
    <xf numFmtId="0" fontId="7" fillId="0" borderId="0" xfId="2" applyFill="1" applyAlignment="1">
      <alignment horizontal="right"/>
    </xf>
    <xf numFmtId="44" fontId="7" fillId="0" borderId="0" xfId="2" applyNumberFormat="1" applyFill="1"/>
    <xf numFmtId="44" fontId="8" fillId="0" borderId="0" xfId="2" applyNumberFormat="1" applyFont="1" applyFill="1"/>
    <xf numFmtId="44" fontId="7" fillId="0" borderId="0" xfId="2" applyNumberFormat="1"/>
    <xf numFmtId="0" fontId="11" fillId="0" borderId="0" xfId="0" applyFont="1"/>
    <xf numFmtId="44" fontId="0" fillId="0" borderId="0" xfId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/>
    <xf numFmtId="4" fontId="0" fillId="0" borderId="0" xfId="0" applyNumberFormat="1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0" fontId="0" fillId="0" borderId="2" xfId="0" applyNumberFormat="1" applyFill="1" applyBorder="1"/>
    <xf numFmtId="2" fontId="0" fillId="0" borderId="2" xfId="0" applyNumberFormat="1" applyFill="1" applyBorder="1"/>
    <xf numFmtId="0" fontId="0" fillId="0" borderId="2" xfId="0" applyFill="1" applyBorder="1"/>
    <xf numFmtId="0" fontId="7" fillId="0" borderId="2" xfId="0" applyFont="1" applyFill="1" applyBorder="1"/>
    <xf numFmtId="0" fontId="0" fillId="0" borderId="0" xfId="0" applyFill="1"/>
    <xf numFmtId="0" fontId="8" fillId="0" borderId="6" xfId="2" applyFont="1" applyBorder="1"/>
  </cellXfs>
  <cellStyles count="6">
    <cellStyle name="Moneda" xfId="1" builtinId="4"/>
    <cellStyle name="Moned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topLeftCell="E1" workbookViewId="0">
      <selection activeCell="F37" sqref="F37"/>
    </sheetView>
  </sheetViews>
  <sheetFormatPr baseColWidth="10" defaultRowHeight="12.75" x14ac:dyDescent="0.2"/>
  <cols>
    <col min="7" max="7" width="6.85546875" customWidth="1"/>
    <col min="9" max="9" width="5" customWidth="1"/>
    <col min="10" max="11" width="7.7109375" customWidth="1"/>
    <col min="14" max="14" width="8.140625" customWidth="1"/>
    <col min="16" max="16" width="30.5703125" customWidth="1"/>
    <col min="18" max="18" width="23.85546875" customWidth="1"/>
    <col min="20" max="20" width="30.42578125" customWidth="1"/>
  </cols>
  <sheetData>
    <row r="1" spans="1:20" ht="29.25" customHeight="1" x14ac:dyDescent="0.2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2" t="s">
        <v>129</v>
      </c>
      <c r="R1" s="2" t="s">
        <v>130</v>
      </c>
      <c r="S1" s="2" t="s">
        <v>131</v>
      </c>
      <c r="T1" s="2" t="s">
        <v>132</v>
      </c>
    </row>
    <row r="2" spans="1:20" s="40" customFormat="1" x14ac:dyDescent="0.2">
      <c r="A2" s="34" t="s">
        <v>16</v>
      </c>
      <c r="B2" s="35" t="s">
        <v>17</v>
      </c>
      <c r="C2" s="35" t="s">
        <v>18</v>
      </c>
      <c r="D2" s="35" t="s">
        <v>19</v>
      </c>
      <c r="E2" s="35" t="s">
        <v>20</v>
      </c>
      <c r="F2" s="36" t="s">
        <v>21</v>
      </c>
      <c r="G2" s="37" t="s">
        <v>22</v>
      </c>
      <c r="H2" s="37">
        <v>3648.14</v>
      </c>
      <c r="I2" s="36" t="s">
        <v>18</v>
      </c>
      <c r="J2" s="36" t="s">
        <v>23</v>
      </c>
      <c r="K2" s="36" t="s">
        <v>24</v>
      </c>
      <c r="L2" s="36" t="s">
        <v>25</v>
      </c>
      <c r="M2" s="36" t="s">
        <v>26</v>
      </c>
      <c r="N2" s="36" t="s">
        <v>27</v>
      </c>
      <c r="O2" s="36" t="s">
        <v>19</v>
      </c>
      <c r="P2" s="36" t="s">
        <v>28</v>
      </c>
      <c r="Q2" s="38" t="s">
        <v>148</v>
      </c>
      <c r="R2" s="38" t="s">
        <v>147</v>
      </c>
      <c r="S2" s="39" t="s">
        <v>184</v>
      </c>
      <c r="T2" s="38" t="s">
        <v>149</v>
      </c>
    </row>
    <row r="3" spans="1:20" s="40" customFormat="1" x14ac:dyDescent="0.2">
      <c r="A3" s="34" t="s">
        <v>36</v>
      </c>
      <c r="B3" s="35" t="s">
        <v>17</v>
      </c>
      <c r="C3" s="35" t="s">
        <v>18</v>
      </c>
      <c r="D3" s="35" t="s">
        <v>30</v>
      </c>
      <c r="E3" s="35" t="s">
        <v>31</v>
      </c>
      <c r="F3" s="36" t="s">
        <v>21</v>
      </c>
      <c r="G3" s="37" t="s">
        <v>22</v>
      </c>
      <c r="H3" s="37">
        <v>3648.14</v>
      </c>
      <c r="I3" s="36" t="s">
        <v>18</v>
      </c>
      <c r="J3" s="36" t="s">
        <v>23</v>
      </c>
      <c r="K3" s="36" t="s">
        <v>24</v>
      </c>
      <c r="L3" s="36" t="s">
        <v>37</v>
      </c>
      <c r="M3" s="36" t="s">
        <v>26</v>
      </c>
      <c r="N3" s="36" t="s">
        <v>27</v>
      </c>
      <c r="O3" s="36" t="s">
        <v>30</v>
      </c>
      <c r="P3" s="36" t="s">
        <v>38</v>
      </c>
      <c r="Q3" s="38" t="s">
        <v>146</v>
      </c>
      <c r="R3" s="38" t="s">
        <v>147</v>
      </c>
      <c r="S3" s="39" t="s">
        <v>184</v>
      </c>
      <c r="T3" s="38" t="s">
        <v>145</v>
      </c>
    </row>
    <row r="4" spans="1:20" s="40" customFormat="1" x14ac:dyDescent="0.2">
      <c r="A4" s="34" t="s">
        <v>46</v>
      </c>
      <c r="B4" s="35" t="s">
        <v>17</v>
      </c>
      <c r="C4" s="35" t="s">
        <v>18</v>
      </c>
      <c r="D4" s="35" t="s">
        <v>40</v>
      </c>
      <c r="E4" s="35" t="s">
        <v>41</v>
      </c>
      <c r="F4" s="36" t="s">
        <v>21</v>
      </c>
      <c r="G4" s="37" t="s">
        <v>33</v>
      </c>
      <c r="H4" s="37">
        <v>3648</v>
      </c>
      <c r="I4" s="36" t="s">
        <v>18</v>
      </c>
      <c r="J4" s="36" t="s">
        <v>42</v>
      </c>
      <c r="K4" s="36" t="s">
        <v>43</v>
      </c>
      <c r="L4" s="36" t="s">
        <v>47</v>
      </c>
      <c r="M4" s="36" t="s">
        <v>26</v>
      </c>
      <c r="N4" s="36" t="s">
        <v>27</v>
      </c>
      <c r="O4" s="36" t="s">
        <v>40</v>
      </c>
      <c r="P4" s="36" t="s">
        <v>45</v>
      </c>
      <c r="Q4" s="38" t="s">
        <v>152</v>
      </c>
      <c r="R4" s="38" t="s">
        <v>147</v>
      </c>
      <c r="S4" s="39" t="s">
        <v>184</v>
      </c>
      <c r="T4" s="38" t="s">
        <v>151</v>
      </c>
    </row>
    <row r="5" spans="1:20" s="40" customFormat="1" x14ac:dyDescent="0.2">
      <c r="A5" s="34" t="s">
        <v>48</v>
      </c>
      <c r="B5" s="35" t="s">
        <v>17</v>
      </c>
      <c r="C5" s="35" t="s">
        <v>18</v>
      </c>
      <c r="D5" s="35" t="s">
        <v>49</v>
      </c>
      <c r="E5" s="35" t="s">
        <v>41</v>
      </c>
      <c r="F5" s="36" t="s">
        <v>50</v>
      </c>
      <c r="G5" s="37" t="s">
        <v>51</v>
      </c>
      <c r="H5" s="37">
        <v>3647.2</v>
      </c>
      <c r="I5" s="36" t="s">
        <v>18</v>
      </c>
      <c r="J5" s="36" t="s">
        <v>23</v>
      </c>
      <c r="K5" s="36" t="s">
        <v>24</v>
      </c>
      <c r="L5" s="36" t="s">
        <v>52</v>
      </c>
      <c r="M5" s="36" t="s">
        <v>26</v>
      </c>
      <c r="N5" s="36" t="s">
        <v>27</v>
      </c>
      <c r="O5" s="36" t="s">
        <v>49</v>
      </c>
      <c r="P5" s="36" t="s">
        <v>53</v>
      </c>
      <c r="Q5" s="38" t="s">
        <v>155</v>
      </c>
      <c r="R5" s="38" t="s">
        <v>147</v>
      </c>
      <c r="S5" s="39" t="s">
        <v>184</v>
      </c>
      <c r="T5" s="38" t="s">
        <v>156</v>
      </c>
    </row>
    <row r="6" spans="1:20" s="40" customFormat="1" x14ac:dyDescent="0.2">
      <c r="A6" s="34" t="s">
        <v>54</v>
      </c>
      <c r="B6" s="35" t="s">
        <v>17</v>
      </c>
      <c r="C6" s="35" t="s">
        <v>18</v>
      </c>
      <c r="D6" s="35" t="s">
        <v>49</v>
      </c>
      <c r="E6" s="35" t="s">
        <v>41</v>
      </c>
      <c r="F6" s="36" t="s">
        <v>50</v>
      </c>
      <c r="G6" s="37" t="s">
        <v>51</v>
      </c>
      <c r="H6" s="37">
        <v>3647.2</v>
      </c>
      <c r="I6" s="36" t="s">
        <v>18</v>
      </c>
      <c r="J6" s="36" t="s">
        <v>23</v>
      </c>
      <c r="K6" s="36" t="s">
        <v>24</v>
      </c>
      <c r="L6" s="36" t="s">
        <v>55</v>
      </c>
      <c r="M6" s="36" t="s">
        <v>26</v>
      </c>
      <c r="N6" s="36" t="s">
        <v>27</v>
      </c>
      <c r="O6" s="36" t="s">
        <v>49</v>
      </c>
      <c r="P6" s="36" t="s">
        <v>56</v>
      </c>
      <c r="Q6" s="38" t="s">
        <v>153</v>
      </c>
      <c r="R6" s="38" t="s">
        <v>147</v>
      </c>
      <c r="S6" s="39" t="s">
        <v>184</v>
      </c>
      <c r="T6" s="38" t="s">
        <v>154</v>
      </c>
    </row>
    <row r="7" spans="1:20" s="40" customFormat="1" x14ac:dyDescent="0.2">
      <c r="A7" s="34" t="s">
        <v>61</v>
      </c>
      <c r="B7" s="35" t="s">
        <v>17</v>
      </c>
      <c r="C7" s="35" t="s">
        <v>18</v>
      </c>
      <c r="D7" s="35" t="s">
        <v>58</v>
      </c>
      <c r="E7" s="35" t="s">
        <v>41</v>
      </c>
      <c r="F7" s="36" t="s">
        <v>50</v>
      </c>
      <c r="G7" s="37" t="s">
        <v>33</v>
      </c>
      <c r="H7" s="37">
        <v>3647</v>
      </c>
      <c r="I7" s="36" t="s">
        <v>18</v>
      </c>
      <c r="J7" s="36" t="s">
        <v>23</v>
      </c>
      <c r="K7" s="36" t="s">
        <v>24</v>
      </c>
      <c r="L7" s="36" t="s">
        <v>62</v>
      </c>
      <c r="M7" s="36" t="s">
        <v>26</v>
      </c>
      <c r="N7" s="36" t="s">
        <v>27</v>
      </c>
      <c r="O7" s="36" t="s">
        <v>58</v>
      </c>
      <c r="P7" s="36" t="s">
        <v>63</v>
      </c>
      <c r="Q7" s="38" t="s">
        <v>174</v>
      </c>
      <c r="R7" s="38" t="s">
        <v>147</v>
      </c>
      <c r="S7" s="39" t="s">
        <v>184</v>
      </c>
      <c r="T7" s="38" t="s">
        <v>173</v>
      </c>
    </row>
    <row r="8" spans="1:20" s="40" customFormat="1" x14ac:dyDescent="0.2">
      <c r="A8" s="34" t="s">
        <v>64</v>
      </c>
      <c r="B8" s="35" t="s">
        <v>17</v>
      </c>
      <c r="C8" s="35" t="s">
        <v>18</v>
      </c>
      <c r="D8" s="35" t="s">
        <v>65</v>
      </c>
      <c r="E8" s="35" t="s">
        <v>41</v>
      </c>
      <c r="F8" s="36" t="s">
        <v>66</v>
      </c>
      <c r="G8" s="37" t="s">
        <v>33</v>
      </c>
      <c r="H8" s="37">
        <v>3881</v>
      </c>
      <c r="I8" s="36" t="s">
        <v>18</v>
      </c>
      <c r="J8" s="36" t="s">
        <v>23</v>
      </c>
      <c r="K8" s="36" t="s">
        <v>67</v>
      </c>
      <c r="L8" s="36" t="s">
        <v>68</v>
      </c>
      <c r="M8" s="36" t="s">
        <v>26</v>
      </c>
      <c r="N8" s="36" t="s">
        <v>27</v>
      </c>
      <c r="O8" s="36" t="s">
        <v>65</v>
      </c>
      <c r="P8" s="36" t="s">
        <v>69</v>
      </c>
      <c r="Q8" s="38" t="s">
        <v>180</v>
      </c>
      <c r="R8" s="38" t="s">
        <v>147</v>
      </c>
      <c r="S8" s="39" t="s">
        <v>184</v>
      </c>
      <c r="T8" s="38" t="s">
        <v>159</v>
      </c>
    </row>
    <row r="9" spans="1:20" s="40" customFormat="1" x14ac:dyDescent="0.2">
      <c r="A9" s="34" t="s">
        <v>77</v>
      </c>
      <c r="B9" s="35" t="s">
        <v>17</v>
      </c>
      <c r="C9" s="35" t="s">
        <v>18</v>
      </c>
      <c r="D9" s="35" t="s">
        <v>78</v>
      </c>
      <c r="E9" s="35" t="s">
        <v>72</v>
      </c>
      <c r="F9" s="36" t="s">
        <v>21</v>
      </c>
      <c r="G9" s="37" t="s">
        <v>33</v>
      </c>
      <c r="H9" s="37">
        <v>3648</v>
      </c>
      <c r="I9" s="36" t="s">
        <v>18</v>
      </c>
      <c r="J9" s="36" t="s">
        <v>73</v>
      </c>
      <c r="K9" s="36" t="s">
        <v>74</v>
      </c>
      <c r="L9" s="36" t="s">
        <v>79</v>
      </c>
      <c r="M9" s="36" t="s">
        <v>26</v>
      </c>
      <c r="N9" s="36" t="s">
        <v>27</v>
      </c>
      <c r="O9" s="36" t="s">
        <v>78</v>
      </c>
      <c r="P9" s="36" t="s">
        <v>76</v>
      </c>
      <c r="Q9" s="38" t="s">
        <v>162</v>
      </c>
      <c r="R9" s="38" t="s">
        <v>147</v>
      </c>
      <c r="S9" s="39" t="s">
        <v>184</v>
      </c>
      <c r="T9" s="38" t="s">
        <v>161</v>
      </c>
    </row>
    <row r="10" spans="1:20" s="40" customFormat="1" x14ac:dyDescent="0.2">
      <c r="A10" s="34" t="s">
        <v>86</v>
      </c>
      <c r="B10" s="35" t="s">
        <v>17</v>
      </c>
      <c r="C10" s="35" t="s">
        <v>18</v>
      </c>
      <c r="D10" s="35" t="s">
        <v>87</v>
      </c>
      <c r="E10" s="35" t="s">
        <v>82</v>
      </c>
      <c r="F10" s="36" t="s">
        <v>88</v>
      </c>
      <c r="G10" s="37" t="s">
        <v>89</v>
      </c>
      <c r="H10" s="37">
        <v>1940.5</v>
      </c>
      <c r="I10" s="36" t="s">
        <v>18</v>
      </c>
      <c r="J10" s="36" t="s">
        <v>23</v>
      </c>
      <c r="K10" s="36" t="s">
        <v>24</v>
      </c>
      <c r="L10" s="36" t="s">
        <v>90</v>
      </c>
      <c r="M10" s="36" t="s">
        <v>26</v>
      </c>
      <c r="N10" s="36" t="s">
        <v>27</v>
      </c>
      <c r="O10" s="36" t="s">
        <v>87</v>
      </c>
      <c r="P10" s="36" t="s">
        <v>91</v>
      </c>
      <c r="Q10" s="38" t="s">
        <v>163</v>
      </c>
      <c r="R10" s="38" t="s">
        <v>147</v>
      </c>
      <c r="S10" s="39" t="s">
        <v>184</v>
      </c>
      <c r="T10" s="38" t="s">
        <v>164</v>
      </c>
    </row>
    <row r="11" spans="1:20" s="40" customFormat="1" x14ac:dyDescent="0.2">
      <c r="A11" s="34" t="s">
        <v>108</v>
      </c>
      <c r="B11" s="35" t="s">
        <v>17</v>
      </c>
      <c r="C11" s="35" t="s">
        <v>18</v>
      </c>
      <c r="D11" s="35" t="s">
        <v>109</v>
      </c>
      <c r="E11" s="35" t="s">
        <v>104</v>
      </c>
      <c r="F11" s="36" t="s">
        <v>110</v>
      </c>
      <c r="G11" s="37" t="s">
        <v>33</v>
      </c>
      <c r="H11" s="37">
        <v>3200</v>
      </c>
      <c r="I11" s="36" t="s">
        <v>18</v>
      </c>
      <c r="J11" s="36" t="s">
        <v>73</v>
      </c>
      <c r="K11" s="36" t="s">
        <v>111</v>
      </c>
      <c r="L11" s="36" t="s">
        <v>112</v>
      </c>
      <c r="M11" s="36" t="s">
        <v>26</v>
      </c>
      <c r="N11" s="36" t="s">
        <v>27</v>
      </c>
      <c r="O11" s="36" t="s">
        <v>109</v>
      </c>
      <c r="P11" s="36" t="s">
        <v>113</v>
      </c>
      <c r="Q11" s="38" t="s">
        <v>169</v>
      </c>
      <c r="R11" s="38" t="s">
        <v>170</v>
      </c>
      <c r="S11" s="39" t="s">
        <v>184</v>
      </c>
      <c r="T11" s="38" t="s">
        <v>171</v>
      </c>
    </row>
    <row r="12" spans="1:20" s="40" customFormat="1" x14ac:dyDescent="0.2">
      <c r="A12" s="34" t="s">
        <v>114</v>
      </c>
      <c r="B12" s="35" t="s">
        <v>17</v>
      </c>
      <c r="C12" s="35" t="s">
        <v>18</v>
      </c>
      <c r="D12" s="35" t="s">
        <v>103</v>
      </c>
      <c r="E12" s="35" t="s">
        <v>104</v>
      </c>
      <c r="F12" s="36" t="s">
        <v>115</v>
      </c>
      <c r="G12" s="37" t="s">
        <v>33</v>
      </c>
      <c r="H12" s="37">
        <v>1600</v>
      </c>
      <c r="I12" s="36" t="s">
        <v>18</v>
      </c>
      <c r="J12" s="36" t="s">
        <v>23</v>
      </c>
      <c r="K12" s="36" t="s">
        <v>24</v>
      </c>
      <c r="L12" s="36" t="s">
        <v>116</v>
      </c>
      <c r="M12" s="36" t="s">
        <v>26</v>
      </c>
      <c r="N12" s="36" t="s">
        <v>27</v>
      </c>
      <c r="O12" s="36" t="s">
        <v>103</v>
      </c>
      <c r="P12" s="36" t="s">
        <v>117</v>
      </c>
      <c r="Q12" s="38" t="s">
        <v>165</v>
      </c>
      <c r="R12" s="38" t="s">
        <v>170</v>
      </c>
      <c r="S12" s="39" t="s">
        <v>184</v>
      </c>
      <c r="T12" s="38" t="s">
        <v>175</v>
      </c>
    </row>
    <row r="13" spans="1:20" s="40" customFormat="1" x14ac:dyDescent="0.2">
      <c r="A13" s="34" t="s">
        <v>118</v>
      </c>
      <c r="B13" s="35" t="s">
        <v>17</v>
      </c>
      <c r="C13" s="35" t="s">
        <v>18</v>
      </c>
      <c r="D13" s="35" t="s">
        <v>119</v>
      </c>
      <c r="E13" s="35" t="s">
        <v>120</v>
      </c>
      <c r="F13" s="36" t="s">
        <v>121</v>
      </c>
      <c r="G13" s="37" t="s">
        <v>122</v>
      </c>
      <c r="H13" s="37">
        <v>33807.040000000001</v>
      </c>
      <c r="I13" s="36" t="s">
        <v>18</v>
      </c>
      <c r="J13" s="36" t="s">
        <v>23</v>
      </c>
      <c r="K13" s="36" t="s">
        <v>43</v>
      </c>
      <c r="L13" s="36" t="s">
        <v>123</v>
      </c>
      <c r="M13" s="36" t="s">
        <v>26</v>
      </c>
      <c r="N13" s="36" t="s">
        <v>27</v>
      </c>
      <c r="O13" s="36" t="s">
        <v>119</v>
      </c>
      <c r="P13" s="36" t="s">
        <v>124</v>
      </c>
      <c r="Q13" s="38" t="s">
        <v>177</v>
      </c>
      <c r="R13" s="38" t="s">
        <v>178</v>
      </c>
      <c r="S13" s="39" t="s">
        <v>184</v>
      </c>
      <c r="T13" s="38" t="s">
        <v>179</v>
      </c>
    </row>
    <row r="14" spans="1:20" s="40" customFormat="1" x14ac:dyDescent="0.2">
      <c r="A14" s="34" t="s">
        <v>125</v>
      </c>
      <c r="B14" s="35" t="s">
        <v>17</v>
      </c>
      <c r="C14" s="35" t="s">
        <v>18</v>
      </c>
      <c r="D14" s="35" t="s">
        <v>126</v>
      </c>
      <c r="E14" s="35" t="s">
        <v>120</v>
      </c>
      <c r="F14" s="36" t="s">
        <v>127</v>
      </c>
      <c r="G14" s="37" t="s">
        <v>33</v>
      </c>
      <c r="H14" s="37">
        <v>3880</v>
      </c>
      <c r="I14" s="36" t="s">
        <v>18</v>
      </c>
      <c r="J14" s="36" t="s">
        <v>73</v>
      </c>
      <c r="K14" s="36" t="s">
        <v>111</v>
      </c>
      <c r="L14" s="36" t="s">
        <v>128</v>
      </c>
      <c r="M14" s="36" t="s">
        <v>26</v>
      </c>
      <c r="N14" s="36" t="s">
        <v>27</v>
      </c>
      <c r="O14" s="36" t="s">
        <v>126</v>
      </c>
      <c r="P14" s="36" t="s">
        <v>113</v>
      </c>
      <c r="Q14" s="38" t="s">
        <v>176</v>
      </c>
      <c r="R14" s="38" t="s">
        <v>147</v>
      </c>
      <c r="S14" s="39" t="s">
        <v>184</v>
      </c>
      <c r="T14" s="38" t="s">
        <v>171</v>
      </c>
    </row>
    <row r="15" spans="1:20" x14ac:dyDescent="0.2">
      <c r="H15" s="30"/>
    </row>
    <row r="16" spans="1:20" x14ac:dyDescent="0.2">
      <c r="F16" s="31" t="s">
        <v>182</v>
      </c>
      <c r="H16" s="32">
        <f>SUM(H2:H14)</f>
        <v>73842.22</v>
      </c>
    </row>
    <row r="20" spans="1:20" x14ac:dyDescent="0.2">
      <c r="F20" s="29" t="s">
        <v>181</v>
      </c>
    </row>
    <row r="21" spans="1:20" s="40" customFormat="1" x14ac:dyDescent="0.2">
      <c r="A21" s="34" t="s">
        <v>29</v>
      </c>
      <c r="B21" s="35" t="s">
        <v>17</v>
      </c>
      <c r="C21" s="35" t="s">
        <v>18</v>
      </c>
      <c r="D21" s="35" t="s">
        <v>30</v>
      </c>
      <c r="E21" s="35" t="s">
        <v>31</v>
      </c>
      <c r="F21" s="36" t="s">
        <v>32</v>
      </c>
      <c r="G21" s="37" t="s">
        <v>33</v>
      </c>
      <c r="H21" s="37">
        <v>3065</v>
      </c>
      <c r="I21" s="36" t="s">
        <v>18</v>
      </c>
      <c r="J21" s="36" t="s">
        <v>23</v>
      </c>
      <c r="K21" s="36" t="s">
        <v>24</v>
      </c>
      <c r="L21" s="36" t="s">
        <v>34</v>
      </c>
      <c r="M21" s="36" t="s">
        <v>26</v>
      </c>
      <c r="N21" s="36" t="s">
        <v>27</v>
      </c>
      <c r="O21" s="36" t="s">
        <v>30</v>
      </c>
      <c r="P21" s="36" t="s">
        <v>35</v>
      </c>
      <c r="Q21" s="38" t="s">
        <v>144</v>
      </c>
      <c r="R21" s="38" t="s">
        <v>158</v>
      </c>
      <c r="S21" s="39" t="s">
        <v>184</v>
      </c>
      <c r="T21" s="38" t="s">
        <v>145</v>
      </c>
    </row>
    <row r="22" spans="1:20" s="40" customFormat="1" x14ac:dyDescent="0.2">
      <c r="A22" s="34" t="s">
        <v>39</v>
      </c>
      <c r="B22" s="35" t="s">
        <v>17</v>
      </c>
      <c r="C22" s="35" t="s">
        <v>18</v>
      </c>
      <c r="D22" s="35" t="s">
        <v>40</v>
      </c>
      <c r="E22" s="35" t="s">
        <v>41</v>
      </c>
      <c r="F22" s="36" t="s">
        <v>32</v>
      </c>
      <c r="G22" s="37" t="s">
        <v>33</v>
      </c>
      <c r="H22" s="37">
        <v>3065</v>
      </c>
      <c r="I22" s="36" t="s">
        <v>18</v>
      </c>
      <c r="J22" s="36" t="s">
        <v>42</v>
      </c>
      <c r="K22" s="36" t="s">
        <v>43</v>
      </c>
      <c r="L22" s="36" t="s">
        <v>44</v>
      </c>
      <c r="M22" s="36" t="s">
        <v>26</v>
      </c>
      <c r="N22" s="36" t="s">
        <v>27</v>
      </c>
      <c r="O22" s="36" t="s">
        <v>40</v>
      </c>
      <c r="P22" s="36" t="s">
        <v>45</v>
      </c>
      <c r="Q22" s="38" t="s">
        <v>150</v>
      </c>
      <c r="R22" s="38" t="s">
        <v>158</v>
      </c>
      <c r="S22" s="39" t="s">
        <v>184</v>
      </c>
      <c r="T22" s="38" t="s">
        <v>151</v>
      </c>
    </row>
    <row r="23" spans="1:20" s="40" customFormat="1" x14ac:dyDescent="0.2">
      <c r="A23" s="34" t="s">
        <v>57</v>
      </c>
      <c r="B23" s="35" t="s">
        <v>17</v>
      </c>
      <c r="C23" s="35" t="s">
        <v>18</v>
      </c>
      <c r="D23" s="35" t="s">
        <v>58</v>
      </c>
      <c r="E23" s="35" t="s">
        <v>41</v>
      </c>
      <c r="F23" s="36" t="s">
        <v>32</v>
      </c>
      <c r="G23" s="37" t="s">
        <v>33</v>
      </c>
      <c r="H23" s="37">
        <v>3065</v>
      </c>
      <c r="I23" s="36" t="s">
        <v>18</v>
      </c>
      <c r="J23" s="36" t="s">
        <v>23</v>
      </c>
      <c r="K23" s="36" t="s">
        <v>24</v>
      </c>
      <c r="L23" s="36" t="s">
        <v>59</v>
      </c>
      <c r="M23" s="36" t="s">
        <v>26</v>
      </c>
      <c r="N23" s="36" t="s">
        <v>27</v>
      </c>
      <c r="O23" s="36" t="s">
        <v>58</v>
      </c>
      <c r="P23" s="36" t="s">
        <v>60</v>
      </c>
      <c r="Q23" s="38" t="s">
        <v>172</v>
      </c>
      <c r="R23" s="38" t="s">
        <v>158</v>
      </c>
      <c r="S23" s="39" t="s">
        <v>184</v>
      </c>
      <c r="T23" s="38" t="s">
        <v>173</v>
      </c>
    </row>
    <row r="24" spans="1:20" s="40" customFormat="1" x14ac:dyDescent="0.2">
      <c r="A24" s="34" t="s">
        <v>70</v>
      </c>
      <c r="B24" s="35" t="s">
        <v>17</v>
      </c>
      <c r="C24" s="35" t="s">
        <v>18</v>
      </c>
      <c r="D24" s="35" t="s">
        <v>71</v>
      </c>
      <c r="E24" s="35" t="s">
        <v>72</v>
      </c>
      <c r="F24" s="36" t="s">
        <v>32</v>
      </c>
      <c r="G24" s="37" t="s">
        <v>33</v>
      </c>
      <c r="H24" s="37">
        <v>3065</v>
      </c>
      <c r="I24" s="36" t="s">
        <v>18</v>
      </c>
      <c r="J24" s="36" t="s">
        <v>73</v>
      </c>
      <c r="K24" s="36" t="s">
        <v>74</v>
      </c>
      <c r="L24" s="36" t="s">
        <v>75</v>
      </c>
      <c r="M24" s="36" t="s">
        <v>26</v>
      </c>
      <c r="N24" s="36" t="s">
        <v>27</v>
      </c>
      <c r="O24" s="36" t="s">
        <v>71</v>
      </c>
      <c r="P24" s="36" t="s">
        <v>76</v>
      </c>
      <c r="Q24" s="38" t="s">
        <v>160</v>
      </c>
      <c r="R24" s="38" t="s">
        <v>158</v>
      </c>
      <c r="S24" s="39" t="s">
        <v>184</v>
      </c>
      <c r="T24" s="38" t="s">
        <v>161</v>
      </c>
    </row>
    <row r="25" spans="1:20" s="40" customFormat="1" x14ac:dyDescent="0.2">
      <c r="A25" s="34" t="s">
        <v>80</v>
      </c>
      <c r="B25" s="35" t="s">
        <v>17</v>
      </c>
      <c r="C25" s="35" t="s">
        <v>18</v>
      </c>
      <c r="D25" s="35" t="s">
        <v>81</v>
      </c>
      <c r="E25" s="35" t="s">
        <v>82</v>
      </c>
      <c r="F25" s="36" t="s">
        <v>83</v>
      </c>
      <c r="G25" s="37" t="s">
        <v>33</v>
      </c>
      <c r="H25" s="37">
        <v>3066</v>
      </c>
      <c r="I25" s="36" t="s">
        <v>18</v>
      </c>
      <c r="J25" s="36" t="s">
        <v>23</v>
      </c>
      <c r="K25" s="36" t="s">
        <v>24</v>
      </c>
      <c r="L25" s="36" t="s">
        <v>84</v>
      </c>
      <c r="M25" s="36" t="s">
        <v>26</v>
      </c>
      <c r="N25" s="36" t="s">
        <v>27</v>
      </c>
      <c r="O25" s="36" t="s">
        <v>81</v>
      </c>
      <c r="P25" s="36" t="s">
        <v>85</v>
      </c>
      <c r="Q25" s="38" t="s">
        <v>157</v>
      </c>
      <c r="R25" s="38" t="s">
        <v>158</v>
      </c>
      <c r="S25" s="39" t="s">
        <v>184</v>
      </c>
      <c r="T25" s="38" t="s">
        <v>159</v>
      </c>
    </row>
    <row r="26" spans="1:20" s="40" customFormat="1" x14ac:dyDescent="0.2">
      <c r="A26" s="34" t="s">
        <v>92</v>
      </c>
      <c r="B26" s="35" t="s">
        <v>17</v>
      </c>
      <c r="C26" s="35" t="s">
        <v>18</v>
      </c>
      <c r="D26" s="35" t="s">
        <v>93</v>
      </c>
      <c r="E26" s="35" t="s">
        <v>94</v>
      </c>
      <c r="F26" s="36" t="s">
        <v>83</v>
      </c>
      <c r="G26" s="37" t="s">
        <v>33</v>
      </c>
      <c r="H26" s="37">
        <v>3066</v>
      </c>
      <c r="I26" s="36" t="s">
        <v>18</v>
      </c>
      <c r="J26" s="36" t="s">
        <v>23</v>
      </c>
      <c r="K26" s="36" t="s">
        <v>24</v>
      </c>
      <c r="L26" s="36" t="s">
        <v>95</v>
      </c>
      <c r="M26" s="36" t="s">
        <v>26</v>
      </c>
      <c r="N26" s="36" t="s">
        <v>27</v>
      </c>
      <c r="O26" s="36" t="s">
        <v>93</v>
      </c>
      <c r="P26" s="36" t="s">
        <v>96</v>
      </c>
      <c r="Q26" s="38" t="s">
        <v>165</v>
      </c>
      <c r="R26" s="38" t="s">
        <v>158</v>
      </c>
      <c r="S26" s="39" t="s">
        <v>184</v>
      </c>
      <c r="T26" s="38" t="s">
        <v>166</v>
      </c>
    </row>
    <row r="27" spans="1:20" s="40" customFormat="1" x14ac:dyDescent="0.2">
      <c r="A27" s="34" t="s">
        <v>97</v>
      </c>
      <c r="B27" s="35" t="s">
        <v>17</v>
      </c>
      <c r="C27" s="35" t="s">
        <v>18</v>
      </c>
      <c r="D27" s="35" t="s">
        <v>98</v>
      </c>
      <c r="E27" s="35" t="s">
        <v>99</v>
      </c>
      <c r="F27" s="36" t="s">
        <v>32</v>
      </c>
      <c r="G27" s="37" t="s">
        <v>33</v>
      </c>
      <c r="H27" s="37">
        <v>3065</v>
      </c>
      <c r="I27" s="36" t="s">
        <v>18</v>
      </c>
      <c r="J27" s="36" t="s">
        <v>23</v>
      </c>
      <c r="K27" s="36" t="s">
        <v>24</v>
      </c>
      <c r="L27" s="36" t="s">
        <v>100</v>
      </c>
      <c r="M27" s="36" t="s">
        <v>26</v>
      </c>
      <c r="N27" s="36" t="s">
        <v>27</v>
      </c>
      <c r="O27" s="36" t="s">
        <v>98</v>
      </c>
      <c r="P27" s="36" t="s">
        <v>101</v>
      </c>
      <c r="Q27" s="38" t="s">
        <v>167</v>
      </c>
      <c r="R27" s="38" t="s">
        <v>158</v>
      </c>
      <c r="S27" s="39" t="s">
        <v>184</v>
      </c>
      <c r="T27" s="38" t="s">
        <v>168</v>
      </c>
    </row>
    <row r="28" spans="1:20" s="40" customFormat="1" x14ac:dyDescent="0.2">
      <c r="A28" s="34" t="s">
        <v>102</v>
      </c>
      <c r="B28" s="35" t="s">
        <v>17</v>
      </c>
      <c r="C28" s="35" t="s">
        <v>18</v>
      </c>
      <c r="D28" s="35" t="s">
        <v>103</v>
      </c>
      <c r="E28" s="35" t="s">
        <v>104</v>
      </c>
      <c r="F28" s="36" t="s">
        <v>105</v>
      </c>
      <c r="G28" s="37" t="s">
        <v>33</v>
      </c>
      <c r="H28" s="37">
        <v>845</v>
      </c>
      <c r="I28" s="36" t="s">
        <v>18</v>
      </c>
      <c r="J28" s="36" t="s">
        <v>23</v>
      </c>
      <c r="K28" s="36" t="s">
        <v>24</v>
      </c>
      <c r="L28" s="36" t="s">
        <v>106</v>
      </c>
      <c r="M28" s="36" t="s">
        <v>26</v>
      </c>
      <c r="N28" s="36" t="s">
        <v>27</v>
      </c>
      <c r="O28" s="36" t="s">
        <v>103</v>
      </c>
      <c r="P28" s="36" t="s">
        <v>107</v>
      </c>
      <c r="Q28" s="38"/>
      <c r="R28" s="39" t="s">
        <v>187</v>
      </c>
      <c r="S28" s="39" t="s">
        <v>185</v>
      </c>
      <c r="T28" s="39" t="s">
        <v>186</v>
      </c>
    </row>
    <row r="31" spans="1:20" x14ac:dyDescent="0.2">
      <c r="F31" s="31" t="s">
        <v>182</v>
      </c>
      <c r="H31" s="32">
        <f>SUM(H21:H30)</f>
        <v>22302</v>
      </c>
    </row>
    <row r="33" spans="8:8" x14ac:dyDescent="0.2">
      <c r="H33" s="33"/>
    </row>
    <row r="34" spans="8:8" x14ac:dyDescent="0.2">
      <c r="H34" s="3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19" sqref="H19"/>
    </sheetView>
  </sheetViews>
  <sheetFormatPr baseColWidth="10" defaultColWidth="11.42578125" defaultRowHeight="12.75" x14ac:dyDescent="0.2"/>
  <cols>
    <col min="1" max="1" width="44.28515625" style="9" customWidth="1"/>
    <col min="2" max="2" width="22.5703125" style="9" bestFit="1" customWidth="1"/>
    <col min="3" max="3" width="11.42578125" style="9"/>
    <col min="4" max="4" width="13" style="9" customWidth="1"/>
    <col min="5" max="5" width="4.140625" style="9" customWidth="1"/>
    <col min="6" max="7" width="11.42578125" style="9"/>
    <col min="8" max="8" width="27.140625" style="9" customWidth="1"/>
    <col min="9" max="16384" width="11.42578125" style="9"/>
  </cols>
  <sheetData>
    <row r="1" spans="1:8" ht="15" x14ac:dyDescent="0.25">
      <c r="A1" s="7" t="s">
        <v>133</v>
      </c>
      <c r="B1" s="8"/>
    </row>
    <row r="2" spans="1:8" x14ac:dyDescent="0.2">
      <c r="A2" s="10" t="s">
        <v>183</v>
      </c>
    </row>
    <row r="3" spans="1:8" ht="15" x14ac:dyDescent="0.25">
      <c r="A3" s="11"/>
      <c r="B3" s="12"/>
    </row>
    <row r="4" spans="1:8" ht="15" x14ac:dyDescent="0.25">
      <c r="A4" s="13" t="s">
        <v>134</v>
      </c>
      <c r="B4" s="12" t="s">
        <v>135</v>
      </c>
      <c r="D4" s="12" t="s">
        <v>136</v>
      </c>
    </row>
    <row r="5" spans="1:8" x14ac:dyDescent="0.2">
      <c r="A5" s="10" t="s">
        <v>184</v>
      </c>
      <c r="B5" s="15">
        <f>GTO!H16</f>
        <v>73842.22</v>
      </c>
      <c r="D5" s="16">
        <f>GTO!H16</f>
        <v>73842.22</v>
      </c>
    </row>
    <row r="6" spans="1:8" x14ac:dyDescent="0.2">
      <c r="A6" s="10"/>
      <c r="B6" s="17"/>
      <c r="D6" s="18"/>
    </row>
    <row r="7" spans="1:8" x14ac:dyDescent="0.2">
      <c r="A7" s="9" t="s">
        <v>137</v>
      </c>
      <c r="B7" s="19">
        <f>SUM(B5:B6)</f>
        <v>73842.22</v>
      </c>
      <c r="D7" s="20">
        <f>SUM(D5:D6)</f>
        <v>73842.22</v>
      </c>
    </row>
    <row r="8" spans="1:8" ht="13.5" x14ac:dyDescent="0.25">
      <c r="A8" s="21"/>
      <c r="G8" s="8"/>
    </row>
    <row r="9" spans="1:8" ht="13.5" x14ac:dyDescent="0.25">
      <c r="A9" s="21"/>
    </row>
    <row r="10" spans="1:8" ht="15" x14ac:dyDescent="0.25">
      <c r="A10" s="13" t="s">
        <v>138</v>
      </c>
    </row>
    <row r="11" spans="1:8" ht="15" x14ac:dyDescent="0.25">
      <c r="A11" s="14" t="s">
        <v>188</v>
      </c>
      <c r="B11" s="12"/>
    </row>
    <row r="12" spans="1:8" ht="15" x14ac:dyDescent="0.25">
      <c r="A12" s="10" t="s">
        <v>189</v>
      </c>
      <c r="B12" s="22">
        <v>24157.200000000001</v>
      </c>
      <c r="D12" s="22">
        <v>24157.200000000001</v>
      </c>
      <c r="F12" s="10"/>
      <c r="H12" s="41" t="s">
        <v>190</v>
      </c>
    </row>
    <row r="13" spans="1:8" ht="15" x14ac:dyDescent="0.25">
      <c r="A13" s="10" t="s">
        <v>139</v>
      </c>
      <c r="B13" s="12">
        <f>+B12</f>
        <v>24157.200000000001</v>
      </c>
      <c r="D13" s="12">
        <f>+D12</f>
        <v>24157.200000000001</v>
      </c>
    </row>
    <row r="14" spans="1:8" ht="15" x14ac:dyDescent="0.25">
      <c r="A14" s="10"/>
      <c r="B14" s="12"/>
      <c r="D14" s="12"/>
    </row>
    <row r="15" spans="1:8" x14ac:dyDescent="0.2">
      <c r="B15" s="8"/>
    </row>
    <row r="16" spans="1:8" x14ac:dyDescent="0.2">
      <c r="A16" s="9" t="s">
        <v>140</v>
      </c>
      <c r="B16" s="8">
        <f>B7-B13</f>
        <v>49685.020000000004</v>
      </c>
      <c r="D16" s="8">
        <f>D7-D13</f>
        <v>49685.020000000004</v>
      </c>
    </row>
    <row r="17" spans="1:6" ht="14.25" x14ac:dyDescent="0.2">
      <c r="A17" s="9" t="s">
        <v>141</v>
      </c>
      <c r="B17" s="8">
        <f>B16/1.16</f>
        <v>42831.913793103457</v>
      </c>
      <c r="D17" s="8">
        <f>+D16/1.16</f>
        <v>42831.913793103457</v>
      </c>
      <c r="F17" s="23"/>
    </row>
    <row r="18" spans="1:6" x14ac:dyDescent="0.2">
      <c r="A18" s="9" t="s">
        <v>142</v>
      </c>
      <c r="B18" s="17">
        <f>+B17*0.16</f>
        <v>6853.106206896553</v>
      </c>
      <c r="D18" s="17">
        <f>+D17*0.16</f>
        <v>6853.106206896553</v>
      </c>
    </row>
    <row r="19" spans="1:6" ht="15" x14ac:dyDescent="0.25">
      <c r="A19" s="9" t="s">
        <v>143</v>
      </c>
      <c r="B19" s="24">
        <f>+B17+B18</f>
        <v>49685.020000000011</v>
      </c>
      <c r="D19" s="24">
        <f>+D17+D18</f>
        <v>49685.020000000011</v>
      </c>
    </row>
    <row r="21" spans="1:6" x14ac:dyDescent="0.2">
      <c r="A21" s="25"/>
      <c r="B21" s="26"/>
    </row>
    <row r="22" spans="1:6" x14ac:dyDescent="0.2">
      <c r="A22" s="25"/>
      <c r="B22" s="26"/>
    </row>
    <row r="23" spans="1:6" x14ac:dyDescent="0.2">
      <c r="A23" s="25"/>
      <c r="B23" s="27"/>
    </row>
    <row r="24" spans="1:6" x14ac:dyDescent="0.2">
      <c r="B24" s="28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GTO</vt:lpstr>
      <vt:lpstr>RESUMEN 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Auxadmon</cp:lastModifiedBy>
  <dcterms:created xsi:type="dcterms:W3CDTF">2022-02-02T17:13:48Z</dcterms:created>
  <dcterms:modified xsi:type="dcterms:W3CDTF">2022-02-10T17:11:36Z</dcterms:modified>
</cp:coreProperties>
</file>