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I:\CAJA\MAESTRIAS\ESTADOS DE CTA\EDO DE CTA 2022\"/>
    </mc:Choice>
  </mc:AlternateContent>
  <xr:revisionPtr revIDLastSave="0" documentId="13_ncr:1_{DDF33E60-F959-4B51-846E-47570E9CD85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GTO" sheetId="1" r:id="rId1"/>
    <sheet name="DATOS ALUMNOS" sheetId="2" r:id="rId2"/>
    <sheet name="ANALISIS  (2)" sheetId="3" r:id="rId3"/>
  </sheets>
  <definedNames>
    <definedName name="_xlnm._FilterDatabase" localSheetId="0" hidden="1">GTO!$A$1:$S$45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2" l="1"/>
  <c r="C61" i="3" s="1"/>
  <c r="H48" i="1"/>
  <c r="G71" i="2"/>
  <c r="M13" i="3"/>
  <c r="N13" i="3" s="1"/>
  <c r="C62" i="3" l="1"/>
  <c r="G19" i="2" l="1"/>
  <c r="C24" i="3" s="1"/>
  <c r="C26" i="3" s="1"/>
  <c r="G97" i="2" l="1"/>
  <c r="I97" i="2"/>
  <c r="M14" i="3" s="1"/>
  <c r="N14" i="3" s="1"/>
  <c r="G110" i="2"/>
  <c r="G83" i="2"/>
  <c r="C119" i="3" s="1"/>
  <c r="C120" i="3" s="1"/>
  <c r="G56" i="2"/>
  <c r="G43" i="2"/>
  <c r="C90" i="3" l="1"/>
  <c r="C116" i="3"/>
  <c r="C87" i="3"/>
  <c r="C63" i="3"/>
  <c r="C58" i="3"/>
  <c r="C27" i="3"/>
  <c r="C22" i="3"/>
  <c r="C121" i="3"/>
  <c r="C91" i="3" l="1"/>
  <c r="C92" i="3" s="1"/>
  <c r="C93" i="3" s="1"/>
  <c r="C94" i="3" s="1"/>
  <c r="M11" i="3" s="1"/>
  <c r="C28" i="3"/>
  <c r="C29" i="3" s="1"/>
  <c r="M9" i="3" s="1"/>
  <c r="C64" i="3"/>
  <c r="C65" i="3" s="1"/>
  <c r="M10" i="3" s="1"/>
  <c r="C122" i="3"/>
  <c r="C123" i="3" s="1"/>
  <c r="M12" i="3" s="1"/>
  <c r="M15" i="3" l="1"/>
  <c r="K19" i="3"/>
  <c r="K20" i="3" s="1"/>
  <c r="K2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<sst xmlns="http://schemas.openxmlformats.org/spreadsheetml/2006/main" count="1326" uniqueCount="406">
  <si>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</si>
  <si>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</si>
  <si>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</si>
  <si>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</si>
  <si>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</si>
  <si>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</si>
  <si>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</si>
  <si>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</si>
  <si>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</si>
  <si>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</si>
  <si>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</si>
  <si>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</si>
  <si>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</si>
  <si>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</si>
  <si>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</si>
  <si>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</si>
  <si>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0384000081979820221003000000000036472084085900780550876506000003819233GTO                       0000819798PAGO MENSUALIDAD OCTUBR   </t>
  </si>
  <si>
    <t>03</t>
  </si>
  <si>
    <t>84</t>
  </si>
  <si>
    <t>0000819798</t>
  </si>
  <si>
    <t>20221003</t>
  </si>
  <si>
    <t>00000000003647</t>
  </si>
  <si>
    <t>20</t>
  </si>
  <si>
    <t>0859</t>
  </si>
  <si>
    <t>0078</t>
  </si>
  <si>
    <t>055087</t>
  </si>
  <si>
    <t>6506000003819233</t>
  </si>
  <si>
    <t xml:space="preserve">GTO                       </t>
  </si>
  <si>
    <t>PAGO MENSUALIDAD OCTUBR</t>
  </si>
  <si>
    <t xml:space="preserve">0384000003102220221003000000000036480084087000718986566506000003819233GTO                       0000031022JOSE JORGE NICOLAS LEON   </t>
  </si>
  <si>
    <t>0000031022</t>
  </si>
  <si>
    <t>00000000003648</t>
  </si>
  <si>
    <t>00</t>
  </si>
  <si>
    <t>0870</t>
  </si>
  <si>
    <t>0071</t>
  </si>
  <si>
    <t>898656</t>
  </si>
  <si>
    <t>JOSE JORGE NICOLAS LEON</t>
  </si>
  <si>
    <t xml:space="preserve">0384000004102220221004000000000009200084051900711674126506000003819233GTO                       0000041022KARINA GONZALEZ CABRERA   </t>
  </si>
  <si>
    <t>0000041022</t>
  </si>
  <si>
    <t>20221004</t>
  </si>
  <si>
    <t>00000000000920</t>
  </si>
  <si>
    <t>0519</t>
  </si>
  <si>
    <t>167412</t>
  </si>
  <si>
    <t>KARINA GONZALEZ CABRERA</t>
  </si>
  <si>
    <t xml:space="preserve">0384000022100420221004000000000036480084085900785177586506000003819233GTO                       0000221004Campus Gto Maestria Adm   </t>
  </si>
  <si>
    <t>0000221004</t>
  </si>
  <si>
    <t>517758</t>
  </si>
  <si>
    <t>Campus Gto Maestria Adm</t>
  </si>
  <si>
    <t xml:space="preserve">0384000041022020221004000000000036480084085900786770376506000003819233GTO                       0000410220Mes 8                     </t>
  </si>
  <si>
    <t>0000410220</t>
  </si>
  <si>
    <t>677037</t>
  </si>
  <si>
    <t xml:space="preserve">Mes 8                  </t>
  </si>
  <si>
    <t xml:space="preserve">0384000041022020221005000000000004480084085900780192806506000003819233GTO                       0000410220mensualidad               </t>
  </si>
  <si>
    <t>20221005</t>
  </si>
  <si>
    <t>00000000000448</t>
  </si>
  <si>
    <t>019280</t>
  </si>
  <si>
    <t xml:space="preserve">mensualidad            </t>
  </si>
  <si>
    <t xml:space="preserve">0384000005102220221005000000000036470084085900784489216506000003819233GTO                       0000051022Mensualidad Maestria      </t>
  </si>
  <si>
    <t>0000051022</t>
  </si>
  <si>
    <t>448921</t>
  </si>
  <si>
    <t xml:space="preserve">Mensualidad Maestria   </t>
  </si>
  <si>
    <t xml:space="preserve">0384000005102220221005000000000036470084085900784507256506000003819233GTO                       0000051022Mensualidad Maestria      </t>
  </si>
  <si>
    <t>450725</t>
  </si>
  <si>
    <t xml:space="preserve">0384000051022020221005000000000054520084085900788123866506000003819233GTO                       0000510220octubre 2022              </t>
  </si>
  <si>
    <t>0000510220</t>
  </si>
  <si>
    <t>00000000005452</t>
  </si>
  <si>
    <t>812386</t>
  </si>
  <si>
    <t xml:space="preserve">octubre 2022           </t>
  </si>
  <si>
    <t xml:space="preserve">0384000051022020221005000000000036800084085900720120396506000003819233GTO                       0000510220Pago Colegiatura Octubr </t>
  </si>
  <si>
    <t>00000000003680</t>
  </si>
  <si>
    <t>0072</t>
  </si>
  <si>
    <t>012039</t>
  </si>
  <si>
    <t>Pago Colegiatura Octubr</t>
  </si>
  <si>
    <t xml:space="preserve">0384000051022020221006000000000054520084085900780336466506000003819233GTO                       0000510220ISAAC CASTRO OCTUBRE      </t>
  </si>
  <si>
    <t>20221006</t>
  </si>
  <si>
    <t>033646</t>
  </si>
  <si>
    <t xml:space="preserve">ISAAC CASTRO OCTUBRE   </t>
  </si>
  <si>
    <t xml:space="preserve">0384000138370020221006000000000038800084085900782302006506000003819233GTO                       0001383700MESUALIDAD MAESTRIA ING   </t>
  </si>
  <si>
    <t>0001383700</t>
  </si>
  <si>
    <t>00000000003880</t>
  </si>
  <si>
    <t>230200</t>
  </si>
  <si>
    <t>MESUALIDAD MAESTRIA ING</t>
  </si>
  <si>
    <t xml:space="preserve">0384002022100420221006000000000000000184087000751058906506000003819233GTO                       0020221004PCOMP MBAN0100221005008   </t>
  </si>
  <si>
    <t>0020221004</t>
  </si>
  <si>
    <t>00000000000000</t>
  </si>
  <si>
    <t>01</t>
  </si>
  <si>
    <t>0075</t>
  </si>
  <si>
    <t>105890</t>
  </si>
  <si>
    <t>PCOMP MBAN0100221005008</t>
  </si>
  <si>
    <t xml:space="preserve">0384000007102220221007000000000035000084087000714116506506000003819233GTO                       0000071022JOSE JORGE NICOLAS LEON   </t>
  </si>
  <si>
    <t>0000071022</t>
  </si>
  <si>
    <t>20221007</t>
  </si>
  <si>
    <t>00000000003500</t>
  </si>
  <si>
    <t>411650</t>
  </si>
  <si>
    <t xml:space="preserve">0384000071022020221007000000000032000084085900783884766506000003819233GTO                       0000710220Inscripcion EASP          </t>
  </si>
  <si>
    <t>0000710220</t>
  </si>
  <si>
    <t>00000000003200</t>
  </si>
  <si>
    <t>388476</t>
  </si>
  <si>
    <t xml:space="preserve">Inscripcion EASP       </t>
  </si>
  <si>
    <t xml:space="preserve">0384000054336120221007000000000019400084085900729503876506000003819233GTO                       0000543361pago                      </t>
  </si>
  <si>
    <t>0000543361</t>
  </si>
  <si>
    <t>00000000001940</t>
  </si>
  <si>
    <t>950387</t>
  </si>
  <si>
    <t xml:space="preserve">pago                   </t>
  </si>
  <si>
    <t xml:space="preserve">0384000054434820221007000000000019400084085900729522236506000003819233GTO                       0000544348pago                      </t>
  </si>
  <si>
    <t>0000544348</t>
  </si>
  <si>
    <t>952223</t>
  </si>
  <si>
    <t xml:space="preserve">0384000000000020221010000000000009200084911300720145166506000003819233GTO                       0000000000DEPOSITO MIXTO EFECTIVO   </t>
  </si>
  <si>
    <t>0000000000</t>
  </si>
  <si>
    <t>20221010</t>
  </si>
  <si>
    <t>9113</t>
  </si>
  <si>
    <t>014516</t>
  </si>
  <si>
    <t>DEPOSITO MIXTO EFECTIVO</t>
  </si>
  <si>
    <t xml:space="preserve">0384000000000020221010000000000048000084911300720145216506000003819233GTO                       0000000000DEPOSITO MIXTO EFECTIVO   </t>
  </si>
  <si>
    <t>00000000004800</t>
  </si>
  <si>
    <t>014521</t>
  </si>
  <si>
    <t xml:space="preserve">0384000000000120221010000000000038800084051900629330046506000003819233GTO                       0000000001MENSUALIDAD HSL           </t>
  </si>
  <si>
    <t>0000000001</t>
  </si>
  <si>
    <t>0062</t>
  </si>
  <si>
    <t>933004</t>
  </si>
  <si>
    <t xml:space="preserve">MENSUALIDAD HSL        </t>
  </si>
  <si>
    <t xml:space="preserve">0384000000000020221011000000000100000084700300878112006506000003819233GTO                       0000000000DEPOSITO EFECTIVO         </t>
  </si>
  <si>
    <t>20221011</t>
  </si>
  <si>
    <t>00000000010000</t>
  </si>
  <si>
    <t>7003</t>
  </si>
  <si>
    <t>0087</t>
  </si>
  <si>
    <t>811200</t>
  </si>
  <si>
    <t xml:space="preserve">DEPOSITO EFECTIVO      </t>
  </si>
  <si>
    <t xml:space="preserve">0384000000000020221011000000000025220084700300878113276506000003819233GTO                       0000000000DEPOSITO EFECTIVO         </t>
  </si>
  <si>
    <t>00000000002522</t>
  </si>
  <si>
    <t>811327</t>
  </si>
  <si>
    <t xml:space="preserve">0384000000001020221011000000000048000084051900622732206506000003819233GTO                       0000000010TITULACION JESUS REYNA    </t>
  </si>
  <si>
    <t>0000000010</t>
  </si>
  <si>
    <t>273220</t>
  </si>
  <si>
    <t xml:space="preserve">TITULACION JESUS REYNA </t>
  </si>
  <si>
    <t xml:space="preserve">0384000000000020221011000000000058000084405600030243016506000003819233GTO                       0000000000FRANCISCO IBARRA          </t>
  </si>
  <si>
    <t>00000000005800</t>
  </si>
  <si>
    <t>4056</t>
  </si>
  <si>
    <t>0003</t>
  </si>
  <si>
    <t>024301</t>
  </si>
  <si>
    <t xml:space="preserve">FRANCISCO IBARRA       </t>
  </si>
  <si>
    <t xml:space="preserve">0384000000000020221012000000000038800084464400720160966506000003819233GTO                       0000000000DEPOSITO EFECTIVO         </t>
  </si>
  <si>
    <t>20221012</t>
  </si>
  <si>
    <t>4644</t>
  </si>
  <si>
    <t>016096</t>
  </si>
  <si>
    <t xml:space="preserve">0384000202043820221013000000000080000084065600010203676506000003819233GTO                       0002020438DEPOSITO DE               </t>
  </si>
  <si>
    <t>0002020438</t>
  </si>
  <si>
    <t>20221013</t>
  </si>
  <si>
    <t>00000000008000</t>
  </si>
  <si>
    <t>0656</t>
  </si>
  <si>
    <t>0001</t>
  </si>
  <si>
    <t>020367</t>
  </si>
  <si>
    <t xml:space="preserve">DEPOSITO DE            </t>
  </si>
  <si>
    <t xml:space="preserve">0384000202043820221013000000000009200084065600010203456506000003819233GTO                       0002020438DEPOSITO DE               </t>
  </si>
  <si>
    <t>020345</t>
  </si>
  <si>
    <t xml:space="preserve">0384000000000020221014000000000038800084700300878599316506000003819233GTO                       0000000000DEPOSITO EFECTIVO         </t>
  </si>
  <si>
    <t>20221014</t>
  </si>
  <si>
    <t>859931</t>
  </si>
  <si>
    <t xml:space="preserve">0384000000000020221014000000000038800084700300878599546506000003819233GTO                       0000000000DEPOSITO EFECTIVO         </t>
  </si>
  <si>
    <t>859954</t>
  </si>
  <si>
    <t xml:space="preserve">0384000141022020221014000000000032980084085900723434046506000003819233GTO                       0001410220kitzel Cordova Atilano    </t>
  </si>
  <si>
    <t>0001410220</t>
  </si>
  <si>
    <t>00000000003298</t>
  </si>
  <si>
    <t>343404</t>
  </si>
  <si>
    <t xml:space="preserve">kitzel Cordova Atilano </t>
  </si>
  <si>
    <t xml:space="preserve">0384000141022020221014000000000005820084085900723624496506000003819233GTO                       0001410220Kitzel Cordova Atilano    </t>
  </si>
  <si>
    <t>00000000000582</t>
  </si>
  <si>
    <t>362449</t>
  </si>
  <si>
    <t xml:space="preserve">Kitzel Cordova Atilano </t>
  </si>
  <si>
    <t xml:space="preserve">0384000000001020221017000000000009200084051900629803376506000003819233GTO                       0000000010PAGO CERTIF. J. JESUS R   </t>
  </si>
  <si>
    <t>20221017</t>
  </si>
  <si>
    <t>980337</t>
  </si>
  <si>
    <t>PAGO CERTIF. J. JESUS R</t>
  </si>
  <si>
    <t xml:space="preserve">0384000022101720221017000000000011600084085900723552846506000003819233GTO                       0000221017Transferencia de Anja N   </t>
  </si>
  <si>
    <t>0000221017</t>
  </si>
  <si>
    <t>00000000001160</t>
  </si>
  <si>
    <t>355284</t>
  </si>
  <si>
    <t>Transferencia de Anja N</t>
  </si>
  <si>
    <t xml:space="preserve">0384000171022020221017000000000040300084085900723623086506000003819233GTO                       0001710220MAC Samantha Urrea        </t>
  </si>
  <si>
    <t>0001710220</t>
  </si>
  <si>
    <t>00000000004030</t>
  </si>
  <si>
    <t>362308</t>
  </si>
  <si>
    <t xml:space="preserve">MAC Samantha Urrea     </t>
  </si>
  <si>
    <t xml:space="preserve">0384000202210620221019000000000080000084051900623236726506000003819233GTO                       0002022106CONSTRUCCIONES URBANIZA   </t>
  </si>
  <si>
    <t>0002022106</t>
  </si>
  <si>
    <t>20221019</t>
  </si>
  <si>
    <t>323672</t>
  </si>
  <si>
    <t>CONSTRUCCIONES URBANIZA</t>
  </si>
  <si>
    <t xml:space="preserve">0384000202210620221019000000000009200084051900623246946506000003819233GTO                       0002022106CONSTRUCCIONES URBANIZA   </t>
  </si>
  <si>
    <t>324694</t>
  </si>
  <si>
    <t xml:space="preserve">0384000201022020221020000000000009200084085900782521396506000003819233GTO                       0002010220CERTIFICADO BRAVO         </t>
  </si>
  <si>
    <t>0002010220</t>
  </si>
  <si>
    <t>20221020</t>
  </si>
  <si>
    <t>252139</t>
  </si>
  <si>
    <t xml:space="preserve">CERTIFICADO BRAVO      </t>
  </si>
  <si>
    <t xml:space="preserve">0384000201022020221020000000000080000084085900782535756506000003819233GTO                       0002010220TITULACION BRAVO MGP      </t>
  </si>
  <si>
    <t>253575</t>
  </si>
  <si>
    <t xml:space="preserve">TITULACION BRAVO MGP   </t>
  </si>
  <si>
    <t xml:space="preserve">0384000022102120221021000000000080000084085900781945196506000003819233GTO                       0000221021Pago Titulacion Maestri   </t>
  </si>
  <si>
    <t>0000221021</t>
  </si>
  <si>
    <t>20221021</t>
  </si>
  <si>
    <t>194519</t>
  </si>
  <si>
    <t>Pago Titulacion Maestri</t>
  </si>
  <si>
    <t xml:space="preserve">0384000022102220221024000000000080000084085900783606226506000003819233GTO                       0000221022cedulaGTO                 </t>
  </si>
  <si>
    <t>0000221022</t>
  </si>
  <si>
    <t>20221024</t>
  </si>
  <si>
    <t>360622</t>
  </si>
  <si>
    <t xml:space="preserve">cedulaGTO              </t>
  </si>
  <si>
    <t xml:space="preserve">0384000022102220221024000000000009200084085900783659806506000003819233GTO                       0000221022TituloValuacion           </t>
  </si>
  <si>
    <t>365980</t>
  </si>
  <si>
    <t xml:space="preserve">TituloValuacion        </t>
  </si>
  <si>
    <t xml:space="preserve">0384000000000020221028000000000007600084449500050200756506000003819233GTO                       0000000000MA DEL ROCIO SANCHEZ      </t>
  </si>
  <si>
    <t>20221028</t>
  </si>
  <si>
    <t>00000000000760</t>
  </si>
  <si>
    <t>4495</t>
  </si>
  <si>
    <t>0005</t>
  </si>
  <si>
    <t>020075</t>
  </si>
  <si>
    <t xml:space="preserve">MA DEL ROCIO SANCHEZ   </t>
  </si>
  <si>
    <t xml:space="preserve">0384000000000020221031000000000038800084464400030175846506000003819233GTO                       0000000000DEPOSITO DE               </t>
  </si>
  <si>
    <t>20221031</t>
  </si>
  <si>
    <t>017584</t>
  </si>
  <si>
    <t xml:space="preserve">0384000311022020221031000000000059500084085900780074516506000003819233GTO                       0003110220Pablo barrera Soto        </t>
  </si>
  <si>
    <t>0003110220</t>
  </si>
  <si>
    <t>00000000005950</t>
  </si>
  <si>
    <t>007451</t>
  </si>
  <si>
    <t xml:space="preserve">Pablo barrera Soto     </t>
  </si>
  <si>
    <t>INSTITUTO TECNOLÓGICO DE LA CONSTRUCCIÓN</t>
  </si>
  <si>
    <t>FECHA</t>
  </si>
  <si>
    <t>05 DE SEPTIEMBRE DE 2022.</t>
  </si>
  <si>
    <t>MAESTRÍA EN</t>
  </si>
  <si>
    <t xml:space="preserve">EN GERENCIA DE PROYECTOS, EQUIVALENCIA </t>
  </si>
  <si>
    <t>CED</t>
  </si>
  <si>
    <t xml:space="preserve">GUANAJUATO </t>
  </si>
  <si>
    <t>MAC-16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</si>
  <si>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</si>
  <si>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</si>
  <si>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</si>
  <si>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</si>
  <si>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</si>
  <si>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</si>
  <si>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</si>
  <si>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</si>
  <si>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 xml:space="preserve">2DO SEMESTRE </t>
  </si>
  <si>
    <t>BRENDA MARIA MURRIETA LANDEROS</t>
  </si>
  <si>
    <t>SAMANTHA URREA GUTIERREZ</t>
  </si>
  <si>
    <t>LUIS EUGENIO RODRIGUEZ RUBIO</t>
  </si>
  <si>
    <t>OCTUBRE</t>
  </si>
  <si>
    <t>OSCAR ZARAZUA JAIME</t>
  </si>
  <si>
    <t>20220906</t>
  </si>
  <si>
    <t>EDGAR HUMBERTO PALACIOS YEBRA</t>
  </si>
  <si>
    <t>20220915</t>
  </si>
  <si>
    <t>ANJA NASHELY LOPEZ CABRERA</t>
  </si>
  <si>
    <t>20220919</t>
  </si>
  <si>
    <t>MVIB-7</t>
  </si>
  <si>
    <t>EDUARDO FLORES MENDOZA</t>
  </si>
  <si>
    <t>JORDY SALVADOR PARAMO AGUILAR</t>
  </si>
  <si>
    <t>GRISELDA MARIA LUISA MARQUEZ GARCIA</t>
  </si>
  <si>
    <t>LAURA YOLANDA SANCHEZ ROMO</t>
  </si>
  <si>
    <t>ARMANDO GARCIA MARTINEZ</t>
  </si>
  <si>
    <t>MCVT-5</t>
  </si>
  <si>
    <t>FRANCISCO JAVIER IBARRA ALDANA</t>
  </si>
  <si>
    <t xml:space="preserve">1ER SEMESTRE </t>
  </si>
  <si>
    <t>INSCRIPCION</t>
  </si>
  <si>
    <t>PABLO BARRERA SOTO</t>
  </si>
  <si>
    <t>CLAUDIA VERONICA MARTINEZ MONJARAZ</t>
  </si>
  <si>
    <t>ALEJANDRA KARINA NARVAEZ VALERIO</t>
  </si>
  <si>
    <t>20220914</t>
  </si>
  <si>
    <t>ERIKA DUEÑEZ SILVESTRE</t>
  </si>
  <si>
    <t>MIGUEL ANGEL CARDONA MENDEZ</t>
  </si>
  <si>
    <t>MARIO OLVERA ARELLANO</t>
  </si>
  <si>
    <t>INSCRIPCIONES</t>
  </si>
  <si>
    <t xml:space="preserve"> OCTUBRE </t>
  </si>
  <si>
    <t xml:space="preserve">MENSUALIDADES </t>
  </si>
  <si>
    <t>MGP-9</t>
  </si>
  <si>
    <t>ISAAC ERNESTO CASTRO ESTRADA</t>
  </si>
  <si>
    <t>ALEJANDRO JOSE DE LA LUZ ROMO VILLALPANDO</t>
  </si>
  <si>
    <t>CESAR CHARLES LOPEZ</t>
  </si>
  <si>
    <t xml:space="preserve">octubre </t>
  </si>
  <si>
    <t xml:space="preserve">TITULACION </t>
  </si>
  <si>
    <t xml:space="preserve">REFERENCIA </t>
  </si>
  <si>
    <t xml:space="preserve">MAESTRIA </t>
  </si>
  <si>
    <t xml:space="preserve">% DELEGACIÓN CMIC GTO </t>
  </si>
  <si>
    <t>TITULACION</t>
  </si>
  <si>
    <t>MGP-8</t>
  </si>
  <si>
    <t xml:space="preserve">TOTAL </t>
  </si>
  <si>
    <t xml:space="preserve">SERVICIOS ITC </t>
  </si>
  <si>
    <t>CERTIFICADO</t>
  </si>
  <si>
    <t>ANALISIS MAC MARZO 22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</si>
  <si>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</si>
  <si>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</si>
  <si>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</si>
  <si>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</si>
  <si>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</si>
  <si>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</si>
  <si>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</si>
  <si>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</si>
  <si>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MAC</t>
  </si>
  <si>
    <t>PAGADO</t>
  </si>
  <si>
    <t>1ro</t>
  </si>
  <si>
    <t xml:space="preserve"> 01/15</t>
  </si>
  <si>
    <t>PLANEACION, PROGRAMACION Y CONTROL DE OBRA</t>
  </si>
  <si>
    <t>11 MARZO - 02 ABRIL 2022</t>
  </si>
  <si>
    <t>RESUMEN DE MAESTRIAS ABRIL 22</t>
  </si>
  <si>
    <t>VINCULADO</t>
  </si>
  <si>
    <t xml:space="preserve"> 02/15</t>
  </si>
  <si>
    <t>ANALISIS DE COSTOS</t>
  </si>
  <si>
    <t>08 ABRIL - 14 MAYO</t>
  </si>
  <si>
    <t>PROGRAMA</t>
  </si>
  <si>
    <t>ASIGNATURA</t>
  </si>
  <si>
    <t>MONTO</t>
  </si>
  <si>
    <t xml:space="preserve"> 03/15</t>
  </si>
  <si>
    <t>LEGSLACION Y REG. EN LA INDUSTRIA DE LA CONSTRUCCION</t>
  </si>
  <si>
    <t xml:space="preserve">20 MAYO  -11 JUNIO </t>
  </si>
  <si>
    <t>MAC MAYO 22</t>
  </si>
  <si>
    <t xml:space="preserve"> 04/05</t>
  </si>
  <si>
    <t>METODOS DE INVESTIGACION</t>
  </si>
  <si>
    <t xml:space="preserve">17 JUNIO - 09 JULIO </t>
  </si>
  <si>
    <t>MVIIBN MAYO 22</t>
  </si>
  <si>
    <t xml:space="preserve"> 05/15</t>
  </si>
  <si>
    <t xml:space="preserve">CONTABILIDAD Y FINANZAS </t>
  </si>
  <si>
    <t xml:space="preserve">15 JULIO -  06 AGOSTO </t>
  </si>
  <si>
    <t>MCVT Y MGP</t>
  </si>
  <si>
    <t>2do</t>
  </si>
  <si>
    <t xml:space="preserve"> 06/15</t>
  </si>
  <si>
    <t xml:space="preserve">ADMON DE RECURSOS HUMANOS </t>
  </si>
  <si>
    <t>19 AGOSTO -  10 SEPTIEMBRE</t>
  </si>
  <si>
    <t>EN CONCILIACIÓN</t>
  </si>
  <si>
    <t xml:space="preserve"> 07/15</t>
  </si>
  <si>
    <t>ADMON DE EMPRESAS</t>
  </si>
  <si>
    <t xml:space="preserve">23 SEPTIEMBRE -  15 OCTUBRE </t>
  </si>
  <si>
    <t xml:space="preserve">TOTAL A PAGAR </t>
  </si>
  <si>
    <t xml:space="preserve"> 08/15</t>
  </si>
  <si>
    <t xml:space="preserve"> 09/15</t>
  </si>
  <si>
    <t xml:space="preserve"> 10/15</t>
  </si>
  <si>
    <t>3ro</t>
  </si>
  <si>
    <t xml:space="preserve"> 11/15</t>
  </si>
  <si>
    <t xml:space="preserve"> 12/15</t>
  </si>
  <si>
    <t xml:space="preserve">FACTURA </t>
  </si>
  <si>
    <t xml:space="preserve"> 13/15</t>
  </si>
  <si>
    <t>SUB</t>
  </si>
  <si>
    <t xml:space="preserve"> 14/15</t>
  </si>
  <si>
    <t xml:space="preserve">IVA </t>
  </si>
  <si>
    <t xml:space="preserve"> 15/15</t>
  </si>
  <si>
    <t>SEPTIEMBRE 2022.</t>
  </si>
  <si>
    <t>REMANENTE NETO</t>
  </si>
  <si>
    <t>SUBTOTAL</t>
  </si>
  <si>
    <t xml:space="preserve">MAS IVA  </t>
  </si>
  <si>
    <t xml:space="preserve">IMPORTE A FACTURAR </t>
  </si>
  <si>
    <t>ANALISIS MVIIBN MARZO 2022</t>
  </si>
  <si>
    <t xml:space="preserve">MVIIBN </t>
  </si>
  <si>
    <t>ADMINISTRACION FINANCIERA Y CONTABILIDAD</t>
  </si>
  <si>
    <t>CONTABILIDAD Y FINANZAS</t>
  </si>
  <si>
    <t>COSTOS DE CONSTRUCCION EN LA VALUACION</t>
  </si>
  <si>
    <t>INTRODUCCIÓN A LA VALUACIÓN</t>
  </si>
  <si>
    <t xml:space="preserve">METODOS DE EVALUACION </t>
  </si>
  <si>
    <t>INGENIERIA  ECONOMICA Y FINANCIERA</t>
  </si>
  <si>
    <t xml:space="preserve">TECNICAS DE INVESTIGACIÓN </t>
  </si>
  <si>
    <t>SEPTIEMBRE   2022.</t>
  </si>
  <si>
    <t>ANALISIS MCVT OCTUBRE 2022</t>
  </si>
  <si>
    <t>MCVT</t>
  </si>
  <si>
    <t>ANALISIS MGP-9 OCTUBRE 2022</t>
  </si>
  <si>
    <t>MGP</t>
  </si>
  <si>
    <t>ALUMNO</t>
  </si>
  <si>
    <t>MVIBN-6</t>
  </si>
  <si>
    <t>JOSE JULIAN AVILA MIRANDA</t>
  </si>
  <si>
    <t>RODOLFO RAMIREZ FRANCO</t>
  </si>
  <si>
    <t>JOSE LUIS HERNANDEZ GARCIA</t>
  </si>
  <si>
    <t>DAVID BRAVO CARMONA</t>
  </si>
  <si>
    <t>ALDO ULISES YOCUPICIO CHAVEZ</t>
  </si>
  <si>
    <t>J. JESUS REYNA MENDOZA</t>
  </si>
  <si>
    <t>EDITH HORTA MURILLO</t>
  </si>
  <si>
    <t>JUAN CARLOS AVILA AGUADO</t>
  </si>
  <si>
    <t>ROBERTO MIGUEL ROQUE CASTAÑEDA</t>
  </si>
  <si>
    <t>MVIBN-7</t>
  </si>
  <si>
    <t>MISAEL JOSAFAT CHAVEZ GONZALEZ</t>
  </si>
  <si>
    <t>AGOSTO, SEPTIEMBRE, OCTUBRE</t>
  </si>
  <si>
    <t>MAC-15</t>
  </si>
  <si>
    <t>ALEJANDRO ELORZA PEREZ</t>
  </si>
  <si>
    <t>VICTOR HUMBERTO SARABIA LANDEROS</t>
  </si>
  <si>
    <t>KITZEL CORDOBA ATILANO</t>
  </si>
  <si>
    <t>ERICK ARTURO SANCHEZ PEREZ</t>
  </si>
  <si>
    <t>Ingeniería de tránsito</t>
  </si>
  <si>
    <t>21 OCTUBRE- 12 NOVIEMBRE</t>
  </si>
  <si>
    <t>Valuación de Maquinaria y Equipo</t>
  </si>
  <si>
    <t>Administración de la Gerencia de Proyectos.</t>
  </si>
  <si>
    <t>Economía Administrativa</t>
  </si>
  <si>
    <t xml:space="preserve">MCVT-5 INSCRIPCION </t>
  </si>
  <si>
    <t>NOVIEMBRE</t>
  </si>
  <si>
    <t xml:space="preserve">CTA ANTERIOR 478 </t>
  </si>
  <si>
    <t xml:space="preserve">CLAUDIA VERONICA MARTINEZ MONJARAZ </t>
  </si>
  <si>
    <t xml:space="preserve">NOVIEMBRE </t>
  </si>
  <si>
    <t xml:space="preserve">MGP-9 SEPTIEMBRE </t>
  </si>
  <si>
    <t>MGP-9 OCTUBRE</t>
  </si>
  <si>
    <t xml:space="preserve">OCTUBRE </t>
  </si>
  <si>
    <t>CARLOS ALBERTO ORTIZ DIERDORF</t>
  </si>
  <si>
    <t xml:space="preserve">SERAFIN MEDINA ARREGUIN </t>
  </si>
  <si>
    <t>SERAFIN MEDINA ARREGUIN</t>
  </si>
  <si>
    <t xml:space="preserve">CERTIFICADO </t>
  </si>
  <si>
    <t xml:space="preserve">MA DEL ROCIO SANCHEZ SALAZAR </t>
  </si>
  <si>
    <t>MA DEL ROCIO SANCHEZ SALAZAR</t>
  </si>
  <si>
    <t>MCVT-7</t>
  </si>
  <si>
    <t xml:space="preserve">Diseño geometrico de vias terrestres </t>
  </si>
  <si>
    <t>23 SEPT- 15 OCTUBRE</t>
  </si>
  <si>
    <t xml:space="preserve">Planeación  y Control de proyectos </t>
  </si>
  <si>
    <t>MCVT-5 NOVIEMBRE</t>
  </si>
  <si>
    <t xml:space="preserve">MCVT-5 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</si>
</sst>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150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43" fontId="0" fillId="0" borderId="0" xfId="1" applyFont="1"/>
    <xf numFmtId="0" fontId="3" fillId="0" borderId="0" xfId="2"/>
    <xf numFmtId="0" fontId="7" fillId="0" borderId="0" xfId="2" applyFont="1"/>
    <xf numFmtId="0" fontId="2" fillId="0" borderId="0" xfId="3"/>
    <xf numFmtId="0" fontId="7" fillId="0" borderId="0" xfId="2" applyFont="1" applyAlignment="1">
      <alignment horizontal="right"/>
    </xf>
    <xf numFmtId="14" fontId="7" fillId="0" borderId="0" xfId="2" applyNumberFormat="1" applyFont="1"/>
    <xf numFmtId="0" fontId="8" fillId="0" borderId="0" xfId="2" applyFont="1"/>
    <xf numFmtId="0" fontId="7" fillId="5" borderId="1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wrapText="1"/>
    </xf>
    <xf numFmtId="17" fontId="7" fillId="5" borderId="5" xfId="2" applyNumberFormat="1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/>
    </xf>
    <xf numFmtId="0" fontId="3" fillId="0" borderId="3" xfId="2" applyBorder="1"/>
    <xf numFmtId="0" fontId="0" fillId="0" borderId="3" xfId="0" applyBorder="1"/>
    <xf numFmtId="0" fontId="0" fillId="0" borderId="3" xfId="2" applyFont="1" applyBorder="1"/>
    <xf numFmtId="43" fontId="0" fillId="0" borderId="3" xfId="1" applyFont="1" applyBorder="1"/>
    <xf numFmtId="49" fontId="0" fillId="0" borderId="3" xfId="0" applyNumberFormat="1" applyBorder="1"/>
    <xf numFmtId="0" fontId="0" fillId="0" borderId="7" xfId="0" applyBorder="1"/>
    <xf numFmtId="0" fontId="3" fillId="0" borderId="7" xfId="2" applyBorder="1"/>
    <xf numFmtId="43" fontId="0" fillId="0" borderId="0" xfId="1" applyFont="1" applyBorder="1"/>
    <xf numFmtId="44" fontId="9" fillId="6" borderId="0" xfId="2" applyNumberFormat="1" applyFont="1" applyFill="1"/>
    <xf numFmtId="44" fontId="3" fillId="0" borderId="0" xfId="2" applyNumberFormat="1"/>
    <xf numFmtId="0" fontId="3" fillId="0" borderId="3" xfId="2" applyBorder="1" applyAlignment="1">
      <alignment horizontal="center"/>
    </xf>
    <xf numFmtId="43" fontId="0" fillId="0" borderId="3" xfId="1" applyFont="1" applyFill="1" applyBorder="1"/>
    <xf numFmtId="0" fontId="3" fillId="0" borderId="3" xfId="4" applyBorder="1"/>
    <xf numFmtId="0" fontId="3" fillId="0" borderId="0" xfId="2" applyAlignment="1">
      <alignment horizontal="center"/>
    </xf>
    <xf numFmtId="0" fontId="3" fillId="0" borderId="0" xfId="4"/>
    <xf numFmtId="44" fontId="9" fillId="0" borderId="0" xfId="2" applyNumberFormat="1" applyFont="1"/>
    <xf numFmtId="0" fontId="7" fillId="0" borderId="0" xfId="3" applyFont="1" applyAlignment="1">
      <alignment horizontal="right"/>
    </xf>
    <xf numFmtId="44" fontId="2" fillId="0" borderId="0" xfId="3" applyNumberFormat="1"/>
    <xf numFmtId="0" fontId="10" fillId="0" borderId="0" xfId="2" applyFont="1" applyAlignment="1">
      <alignment horizontal="right"/>
    </xf>
    <xf numFmtId="44" fontId="9" fillId="7" borderId="0" xfId="2" applyNumberFormat="1" applyFont="1" applyFill="1"/>
    <xf numFmtId="0" fontId="10" fillId="0" borderId="0" xfId="2" applyFont="1" applyAlignment="1">
      <alignment horizontal="center"/>
    </xf>
    <xf numFmtId="0" fontId="11" fillId="0" borderId="0" xfId="3" applyFont="1"/>
    <xf numFmtId="0" fontId="2" fillId="0" borderId="3" xfId="3" applyBorder="1"/>
    <xf numFmtId="0" fontId="10" fillId="0" borderId="0" xfId="2" applyFont="1"/>
    <xf numFmtId="44" fontId="10" fillId="0" borderId="0" xfId="2" applyNumberFormat="1" applyFont="1"/>
    <xf numFmtId="0" fontId="12" fillId="0" borderId="0" xfId="3" applyFont="1"/>
    <xf numFmtId="44" fontId="7" fillId="0" borderId="0" xfId="3" applyNumberFormat="1" applyFont="1"/>
    <xf numFmtId="0" fontId="2" fillId="0" borderId="0" xfId="16"/>
    <xf numFmtId="0" fontId="2" fillId="0" borderId="0" xfId="20"/>
    <xf numFmtId="0" fontId="14" fillId="5" borderId="15" xfId="16" applyFont="1" applyFill="1" applyBorder="1" applyAlignment="1">
      <alignment horizontal="center"/>
    </xf>
    <xf numFmtId="0" fontId="2" fillId="0" borderId="16" xfId="16" applyBorder="1" applyAlignment="1">
      <alignment horizontal="center"/>
    </xf>
    <xf numFmtId="4" fontId="7" fillId="0" borderId="17" xfId="13" applyNumberFormat="1" applyFont="1" applyBorder="1" applyAlignment="1">
      <alignment horizontal="center"/>
    </xf>
    <xf numFmtId="0" fontId="7" fillId="0" borderId="18" xfId="16" applyFont="1" applyBorder="1" applyAlignment="1">
      <alignment horizontal="center"/>
    </xf>
    <xf numFmtId="16" fontId="2" fillId="0" borderId="19" xfId="14" applyNumberFormat="1" applyBorder="1" applyAlignment="1">
      <alignment horizontal="center"/>
    </xf>
    <xf numFmtId="0" fontId="15" fillId="7" borderId="19" xfId="14" applyFont="1" applyFill="1" applyBorder="1" applyAlignment="1">
      <alignment horizontal="left"/>
    </xf>
    <xf numFmtId="0" fontId="10" fillId="0" borderId="20" xfId="13" applyFont="1" applyBorder="1"/>
    <xf numFmtId="0" fontId="14" fillId="5" borderId="0" xfId="16" applyFont="1" applyFill="1"/>
    <xf numFmtId="4" fontId="7" fillId="0" borderId="23" xfId="13" applyNumberFormat="1" applyFont="1" applyBorder="1" applyAlignment="1">
      <alignment horizontal="center"/>
    </xf>
    <xf numFmtId="16" fontId="2" fillId="0" borderId="24" xfId="14" applyNumberFormat="1" applyBorder="1" applyAlignment="1">
      <alignment horizontal="center"/>
    </xf>
    <xf numFmtId="0" fontId="15" fillId="7" borderId="24" xfId="14" applyFont="1" applyFill="1" applyBorder="1" applyAlignment="1">
      <alignment horizontal="left"/>
    </xf>
    <xf numFmtId="0" fontId="10" fillId="0" borderId="25" xfId="13" applyFont="1" applyBorder="1"/>
    <xf numFmtId="0" fontId="2" fillId="0" borderId="17" xfId="20" applyBorder="1" applyAlignment="1">
      <alignment horizontal="center"/>
    </xf>
    <xf numFmtId="0" fontId="2" fillId="0" borderId="14" xfId="20" applyBorder="1"/>
    <xf numFmtId="0" fontId="2" fillId="0" borderId="1" xfId="20" applyBorder="1" applyAlignment="1">
      <alignment horizontal="center"/>
    </xf>
    <xf numFmtId="44" fontId="2" fillId="0" borderId="6" xfId="20" applyNumberFormat="1" applyBorder="1"/>
    <xf numFmtId="0" fontId="2" fillId="0" borderId="4" xfId="20" applyBorder="1"/>
    <xf numFmtId="0" fontId="2" fillId="0" borderId="4" xfId="20" applyBorder="1" applyAlignment="1">
      <alignment horizontal="center"/>
    </xf>
    <xf numFmtId="44" fontId="2" fillId="0" borderId="26" xfId="20" applyNumberFormat="1" applyBorder="1"/>
    <xf numFmtId="16" fontId="2" fillId="0" borderId="27" xfId="14" applyNumberFormat="1" applyBorder="1" applyAlignment="1">
      <alignment horizontal="center"/>
    </xf>
    <xf numFmtId="0" fontId="15" fillId="7" borderId="27" xfId="14" applyFont="1" applyFill="1" applyBorder="1" applyAlignment="1">
      <alignment horizontal="left"/>
    </xf>
    <xf numFmtId="0" fontId="10" fillId="0" borderId="28" xfId="13" applyFont="1" applyBorder="1"/>
    <xf numFmtId="44" fontId="2" fillId="0" borderId="0" xfId="16" applyNumberFormat="1"/>
    <xf numFmtId="0" fontId="7" fillId="0" borderId="22" xfId="16" applyFont="1" applyBorder="1" applyAlignment="1">
      <alignment horizontal="center"/>
    </xf>
    <xf numFmtId="16" fontId="2" fillId="0" borderId="19" xfId="16" applyNumberFormat="1" applyBorder="1" applyAlignment="1">
      <alignment horizontal="center"/>
    </xf>
    <xf numFmtId="0" fontId="15" fillId="8" borderId="19" xfId="16" applyFont="1" applyFill="1" applyBorder="1" applyAlignment="1">
      <alignment horizontal="left"/>
    </xf>
    <xf numFmtId="0" fontId="2" fillId="0" borderId="23" xfId="20" applyBorder="1"/>
    <xf numFmtId="0" fontId="2" fillId="0" borderId="23" xfId="20" applyBorder="1" applyAlignment="1">
      <alignment horizontal="center"/>
    </xf>
    <xf numFmtId="44" fontId="2" fillId="0" borderId="29" xfId="20" applyNumberFormat="1" applyBorder="1"/>
    <xf numFmtId="0" fontId="15" fillId="0" borderId="0" xfId="4" applyFont="1" applyAlignment="1">
      <alignment horizontal="center"/>
    </xf>
    <xf numFmtId="44" fontId="0" fillId="5" borderId="1" xfId="9" applyFont="1" applyFill="1" applyBorder="1" applyAlignment="1">
      <alignment horizontal="center"/>
    </xf>
    <xf numFmtId="16" fontId="2" fillId="0" borderId="24" xfId="16" applyNumberFormat="1" applyBorder="1" applyAlignment="1">
      <alignment horizontal="center"/>
    </xf>
    <xf numFmtId="0" fontId="15" fillId="8" borderId="24" xfId="16" applyFont="1" applyFill="1" applyBorder="1" applyAlignment="1">
      <alignment horizontal="left"/>
    </xf>
    <xf numFmtId="0" fontId="7" fillId="0" borderId="23" xfId="20" applyFont="1" applyBorder="1"/>
    <xf numFmtId="44" fontId="16" fillId="5" borderId="23" xfId="20" applyNumberFormat="1" applyFont="1" applyFill="1" applyBorder="1"/>
    <xf numFmtId="44" fontId="0" fillId="0" borderId="1" xfId="9" applyFont="1" applyBorder="1" applyAlignment="1">
      <alignment horizontal="center"/>
    </xf>
    <xf numFmtId="44" fontId="2" fillId="0" borderId="0" xfId="20" applyNumberFormat="1"/>
    <xf numFmtId="16" fontId="2" fillId="0" borderId="27" xfId="16" applyNumberFormat="1" applyBorder="1" applyAlignment="1">
      <alignment horizontal="center"/>
    </xf>
    <xf numFmtId="0" fontId="15" fillId="8" borderId="27" xfId="16" applyFont="1" applyFill="1" applyBorder="1" applyAlignment="1">
      <alignment horizontal="left"/>
    </xf>
    <xf numFmtId="0" fontId="17" fillId="6" borderId="19" xfId="16" applyFont="1" applyFill="1" applyBorder="1" applyAlignment="1">
      <alignment horizontal="left"/>
    </xf>
    <xf numFmtId="0" fontId="17" fillId="6" borderId="24" xfId="16" applyFont="1" applyFill="1" applyBorder="1" applyAlignment="1">
      <alignment horizontal="left"/>
    </xf>
    <xf numFmtId="0" fontId="18" fillId="0" borderId="0" xfId="20" applyFont="1"/>
    <xf numFmtId="44" fontId="0" fillId="0" borderId="17" xfId="9" applyFont="1" applyBorder="1" applyAlignment="1">
      <alignment horizontal="center"/>
    </xf>
    <xf numFmtId="0" fontId="17" fillId="6" borderId="27" xfId="16" applyFont="1" applyFill="1" applyBorder="1" applyAlignment="1">
      <alignment horizontal="left"/>
    </xf>
    <xf numFmtId="0" fontId="19" fillId="0" borderId="28" xfId="16" applyFont="1" applyBorder="1" applyAlignment="1">
      <alignment horizontal="left"/>
    </xf>
    <xf numFmtId="0" fontId="7" fillId="0" borderId="0" xfId="16" applyFont="1"/>
    <xf numFmtId="44" fontId="18" fillId="0" borderId="0" xfId="16" applyNumberFormat="1" applyFont="1"/>
    <xf numFmtId="17" fontId="2" fillId="0" borderId="0" xfId="20" applyNumberFormat="1"/>
    <xf numFmtId="44" fontId="18" fillId="7" borderId="0" xfId="16" applyNumberFormat="1" applyFont="1" applyFill="1"/>
    <xf numFmtId="44" fontId="0" fillId="0" borderId="0" xfId="9" applyFont="1"/>
    <xf numFmtId="44" fontId="20" fillId="0" borderId="0" xfId="20" applyNumberFormat="1" applyFont="1"/>
    <xf numFmtId="44" fontId="16" fillId="9" borderId="17" xfId="9" applyFont="1" applyFill="1" applyBorder="1"/>
    <xf numFmtId="0" fontId="2" fillId="0" borderId="34" xfId="16" applyBorder="1" applyAlignment="1">
      <alignment horizontal="center"/>
    </xf>
    <xf numFmtId="0" fontId="7" fillId="0" borderId="17" xfId="16" applyFont="1" applyBorder="1" applyAlignment="1">
      <alignment horizontal="center"/>
    </xf>
    <xf numFmtId="0" fontId="15" fillId="8" borderId="3" xfId="16" applyFont="1" applyFill="1" applyBorder="1" applyAlignment="1">
      <alignment horizontal="left"/>
    </xf>
    <xf numFmtId="0" fontId="17" fillId="6" borderId="3" xfId="16" applyFont="1" applyFill="1" applyBorder="1" applyAlignment="1">
      <alignment horizontal="left"/>
    </xf>
    <xf numFmtId="16" fontId="2" fillId="0" borderId="35" xfId="16" applyNumberFormat="1" applyBorder="1" applyAlignment="1">
      <alignment horizontal="center"/>
    </xf>
    <xf numFmtId="0" fontId="19" fillId="0" borderId="24" xfId="16" applyFont="1" applyBorder="1" applyAlignment="1">
      <alignment horizontal="left"/>
    </xf>
    <xf numFmtId="44" fontId="0" fillId="0" borderId="32" xfId="9" applyFont="1" applyFill="1" applyBorder="1" applyAlignment="1">
      <alignment horizontal="center"/>
    </xf>
    <xf numFmtId="0" fontId="15" fillId="7" borderId="3" xfId="16" applyFont="1" applyFill="1" applyBorder="1" applyAlignment="1">
      <alignment horizontal="left"/>
    </xf>
    <xf numFmtId="44" fontId="0" fillId="0" borderId="32" xfId="9" applyFont="1" applyBorder="1" applyAlignment="1">
      <alignment horizontal="center"/>
    </xf>
    <xf numFmtId="44" fontId="0" fillId="5" borderId="32" xfId="9" applyFont="1" applyFill="1" applyBorder="1" applyAlignment="1">
      <alignment horizontal="center"/>
    </xf>
    <xf numFmtId="0" fontId="21" fillId="0" borderId="0" xfId="2" applyFont="1"/>
    <xf numFmtId="0" fontId="22" fillId="0" borderId="0" xfId="2" applyFont="1"/>
    <xf numFmtId="0" fontId="0" fillId="0" borderId="3" xfId="0" applyBorder="1" applyAlignment="1">
      <alignment horizontal="left"/>
    </xf>
    <xf numFmtId="43" fontId="2" fillId="0" borderId="0" xfId="3" applyNumberFormat="1"/>
    <xf numFmtId="0" fontId="3" fillId="10" borderId="3" xfId="2" applyFill="1" applyBorder="1"/>
    <xf numFmtId="44" fontId="1" fillId="0" borderId="26" xfId="20" quotePrefix="1" applyNumberFormat="1" applyFont="1" applyBorder="1"/>
    <xf numFmtId="0" fontId="1" fillId="0" borderId="23" xfId="20" applyFont="1" applyBorder="1" applyAlignment="1">
      <alignment horizontal="center"/>
    </xf>
    <xf numFmtId="0" fontId="1" fillId="0" borderId="4" xfId="20" applyFont="1" applyBorder="1"/>
    <xf numFmtId="0" fontId="1" fillId="0" borderId="23" xfId="20" applyFont="1" applyBorder="1"/>
    <xf numFmtId="44" fontId="2" fillId="0" borderId="36" xfId="20" applyNumberFormat="1" applyBorder="1"/>
    <xf numFmtId="2" fontId="0" fillId="0" borderId="0" xfId="0" applyNumberFormat="1"/>
    <xf numFmtId="43" fontId="0" fillId="0" borderId="0" xfId="1" applyFont="1" applyFill="1"/>
    <xf numFmtId="0" fontId="10" fillId="0" borderId="0" xfId="2" applyFont="1" applyAlignment="1">
      <alignment horizontal="right"/>
    </xf>
    <xf numFmtId="0" fontId="7" fillId="0" borderId="0" xfId="3" applyFont="1" applyAlignment="1">
      <alignment horizontal="right"/>
    </xf>
    <xf numFmtId="0" fontId="7" fillId="0" borderId="3" xfId="16" applyFont="1" applyBorder="1" applyAlignment="1">
      <alignment horizontal="center"/>
    </xf>
    <xf numFmtId="0" fontId="13" fillId="0" borderId="8" xfId="16" applyFont="1" applyBorder="1" applyAlignment="1">
      <alignment horizontal="center" vertical="center" wrapText="1"/>
    </xf>
    <xf numFmtId="0" fontId="13" fillId="0" borderId="11" xfId="16" applyFont="1" applyBorder="1" applyAlignment="1">
      <alignment horizontal="center" vertical="center" wrapText="1"/>
    </xf>
    <xf numFmtId="0" fontId="13" fillId="0" borderId="9" xfId="16" applyFont="1" applyBorder="1" applyAlignment="1">
      <alignment horizontal="center" vertical="center" wrapText="1"/>
    </xf>
    <xf numFmtId="0" fontId="13" fillId="0" borderId="12" xfId="16" applyFont="1" applyBorder="1" applyAlignment="1">
      <alignment horizontal="center" vertical="center" wrapText="1"/>
    </xf>
    <xf numFmtId="44" fontId="13" fillId="0" borderId="9" xfId="16" applyNumberFormat="1" applyFont="1" applyBorder="1" applyAlignment="1">
      <alignment horizontal="center" vertical="center" wrapText="1"/>
    </xf>
    <xf numFmtId="0" fontId="13" fillId="0" borderId="10" xfId="16" applyFont="1" applyBorder="1" applyAlignment="1">
      <alignment horizontal="center" vertical="center" wrapText="1"/>
    </xf>
    <xf numFmtId="0" fontId="13" fillId="0" borderId="13" xfId="16" applyFont="1" applyBorder="1" applyAlignment="1">
      <alignment horizontal="center" vertical="center" wrapText="1"/>
    </xf>
    <xf numFmtId="0" fontId="2" fillId="0" borderId="9" xfId="16" applyBorder="1" applyAlignment="1">
      <alignment horizontal="center" vertical="center" wrapText="1"/>
    </xf>
    <xf numFmtId="0" fontId="2" fillId="0" borderId="12" xfId="16" applyBorder="1" applyAlignment="1">
      <alignment horizontal="center" vertical="center" wrapText="1"/>
    </xf>
    <xf numFmtId="0" fontId="2" fillId="0" borderId="14" xfId="20" applyBorder="1" applyAlignment="1">
      <alignment horizontal="center"/>
    </xf>
    <xf numFmtId="0" fontId="2" fillId="0" borderId="5" xfId="20" applyBorder="1" applyAlignment="1">
      <alignment horizontal="center"/>
    </xf>
    <xf numFmtId="0" fontId="2" fillId="0" borderId="6" xfId="20" applyBorder="1" applyAlignment="1">
      <alignment horizontal="center"/>
    </xf>
    <xf numFmtId="0" fontId="2" fillId="0" borderId="21" xfId="20" applyBorder="1" applyAlignment="1">
      <alignment horizontal="center"/>
    </xf>
    <xf numFmtId="0" fontId="2" fillId="0" borderId="22" xfId="20" applyBorder="1" applyAlignment="1">
      <alignment horizontal="center"/>
    </xf>
    <xf numFmtId="0" fontId="2" fillId="0" borderId="18" xfId="20" applyBorder="1" applyAlignment="1">
      <alignment horizontal="center"/>
    </xf>
    <xf numFmtId="0" fontId="7" fillId="0" borderId="0" xfId="16" applyFont="1" applyAlignment="1">
      <alignment horizontal="center"/>
    </xf>
    <xf numFmtId="0" fontId="7" fillId="0" borderId="30" xfId="16" applyFont="1" applyBorder="1" applyAlignment="1">
      <alignment horizontal="center"/>
    </xf>
    <xf numFmtId="0" fontId="13" fillId="0" borderId="31" xfId="16" applyFont="1" applyBorder="1" applyAlignment="1">
      <alignment horizontal="center" vertical="center" wrapText="1"/>
    </xf>
    <xf numFmtId="0" fontId="13" fillId="0" borderId="32" xfId="16" applyFont="1" applyBorder="1" applyAlignment="1">
      <alignment horizontal="center" vertical="center" wrapText="1"/>
    </xf>
    <xf numFmtId="0" fontId="13" fillId="0" borderId="33" xfId="16" applyFont="1" applyBorder="1" applyAlignment="1">
      <alignment horizontal="center" vertical="center" wrapText="1"/>
    </xf>
    <xf numFmtId="0" fontId="2" fillId="0" borderId="32" xfId="16" applyBorder="1" applyAlignment="1">
      <alignment horizontal="center" vertical="center" wrapText="1"/>
    </xf>
    <xf numFmtId="0" fontId="3" fillId="11" borderId="3" xfId="2" applyFill="1" applyBorder="1"/>
  </cellXfs>
  <cellStyles count="22">
    <cellStyle name="Millares" xfId="1" builtinId="3"/>
    <cellStyle name="Millares 2" xfId="5" xr:uid="{00000000-0005-0000-0000-000001000000}"/>
    <cellStyle name="Moneda 2" xfId="6" xr:uid="{00000000-0005-0000-0000-000002000000}"/>
    <cellStyle name="Moneda 2 2" xfId="7" xr:uid="{00000000-0005-0000-0000-000003000000}"/>
    <cellStyle name="Moneda 2 2 2" xfId="8" xr:uid="{00000000-0005-0000-0000-000004000000}"/>
    <cellStyle name="Moneda 2 2 3" xfId="9" xr:uid="{00000000-0005-0000-0000-000005000000}"/>
    <cellStyle name="Moneda 2 3" xfId="10" xr:uid="{00000000-0005-0000-0000-000006000000}"/>
    <cellStyle name="Moneda 3" xfId="11" xr:uid="{00000000-0005-0000-0000-000007000000}"/>
    <cellStyle name="Moneda 3 2" xfId="12" xr:uid="{00000000-0005-0000-0000-000008000000}"/>
    <cellStyle name="Normal" xfId="0" builtinId="0"/>
    <cellStyle name="Normal 2" xfId="3" xr:uid="{00000000-0005-0000-0000-00000A000000}"/>
    <cellStyle name="Normal 2 2" xfId="13" xr:uid="{00000000-0005-0000-0000-00000B000000}"/>
    <cellStyle name="Normal 2 2 2" xfId="14" xr:uid="{00000000-0005-0000-0000-00000C000000}"/>
    <cellStyle name="Normal 2 2 2 2" xfId="15" xr:uid="{00000000-0005-0000-0000-00000D000000}"/>
    <cellStyle name="Normal 2 2 2 3" xfId="16" xr:uid="{00000000-0005-0000-0000-00000E000000}"/>
    <cellStyle name="Normal 2 3" xfId="17" xr:uid="{00000000-0005-0000-0000-00000F000000}"/>
    <cellStyle name="Normal 3" xfId="4" xr:uid="{00000000-0005-0000-0000-000010000000}"/>
    <cellStyle name="Normal 3 2" xfId="18" xr:uid="{00000000-0005-0000-0000-000011000000}"/>
    <cellStyle name="Normal 3 3" xfId="19" xr:uid="{00000000-0005-0000-0000-000012000000}"/>
    <cellStyle name="Normal 3 4" xfId="20" xr:uid="{00000000-0005-0000-0000-000013000000}"/>
    <cellStyle name="Normal 5" xfId="2" xr:uid="{00000000-0005-0000-0000-000014000000}"/>
    <cellStyle name="Porcentaje 2" xfId="21" xr:uid="{00000000-0005-0000-0000-000015000000}"/>
  </cellStyles>
  <dxfs count="3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id="{6DA396AE-00DB-4ECA-A53A-42D31506D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9555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opLeftCell="D10" zoomScale="90" zoomScaleNormal="90" workbookViewId="0">
      <selection activeCell="H44" sqref="H44"/>
    </sheetView>
  </sheetViews>
  <sheetFormatPr baseColWidth="10" defaultRowHeight="12.75" x14ac:dyDescent="0.2"/>
  <cols>
    <col min="8" max="8" width="15.28515625" style="9" customWidth="1"/>
    <col min="16" max="16" width="27.85546875" bestFit="1" customWidth="1"/>
    <col min="17" max="17" width="12.7109375" customWidth="1"/>
    <col min="18" max="18" width="14.140625" customWidth="1"/>
    <col min="19" max="19" width="27.42578125" bestFit="1" customWidth="1"/>
  </cols>
  <sheetData>
    <row r="1" spans="1:19" ht="39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288</v>
      </c>
      <c r="R1" s="4" t="s">
        <v>238</v>
      </c>
      <c r="S1" s="4" t="s">
        <v>362</v>
      </c>
    </row>
    <row r="2" spans="1:19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t="s">
        <v>21</v>
      </c>
      <c r="G2" s="123" t="s">
        <v>22</v>
      </c>
      <c r="H2" s="124">
        <v>3647.2</v>
      </c>
      <c r="I2" t="s">
        <v>18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19</v>
      </c>
      <c r="P2" t="s">
        <v>28</v>
      </c>
      <c r="Q2" t="s">
        <v>233</v>
      </c>
      <c r="R2" t="s">
        <v>246</v>
      </c>
      <c r="S2" t="s">
        <v>245</v>
      </c>
    </row>
    <row r="3" spans="1:19" x14ac:dyDescent="0.2">
      <c r="A3" s="7" t="s">
        <v>29</v>
      </c>
      <c r="B3" s="8" t="s">
        <v>17</v>
      </c>
      <c r="C3" s="8" t="s">
        <v>18</v>
      </c>
      <c r="D3" s="8" t="s">
        <v>30</v>
      </c>
      <c r="E3" s="8" t="s">
        <v>20</v>
      </c>
      <c r="F3" t="s">
        <v>31</v>
      </c>
      <c r="G3" s="123" t="s">
        <v>32</v>
      </c>
      <c r="H3" s="124">
        <v>3648</v>
      </c>
      <c r="I3" t="s">
        <v>18</v>
      </c>
      <c r="J3" t="s">
        <v>33</v>
      </c>
      <c r="K3" t="s">
        <v>34</v>
      </c>
      <c r="L3" t="s">
        <v>35</v>
      </c>
      <c r="M3" t="s">
        <v>26</v>
      </c>
      <c r="N3" t="s">
        <v>27</v>
      </c>
      <c r="O3" t="s">
        <v>30</v>
      </c>
      <c r="P3" t="s">
        <v>36</v>
      </c>
      <c r="Q3" t="s">
        <v>373</v>
      </c>
      <c r="R3" t="s">
        <v>246</v>
      </c>
      <c r="S3" t="s">
        <v>256</v>
      </c>
    </row>
    <row r="4" spans="1:19" x14ac:dyDescent="0.2">
      <c r="A4" s="7" t="s">
        <v>37</v>
      </c>
      <c r="B4" s="8" t="s">
        <v>17</v>
      </c>
      <c r="C4" s="8" t="s">
        <v>18</v>
      </c>
      <c r="D4" s="8" t="s">
        <v>38</v>
      </c>
      <c r="E4" s="8" t="s">
        <v>39</v>
      </c>
      <c r="F4" t="s">
        <v>40</v>
      </c>
      <c r="G4" s="123" t="s">
        <v>32</v>
      </c>
      <c r="H4" s="124">
        <v>920</v>
      </c>
      <c r="I4" t="s">
        <v>18</v>
      </c>
      <c r="J4" t="s">
        <v>41</v>
      </c>
      <c r="K4" t="s">
        <v>34</v>
      </c>
      <c r="L4" t="s">
        <v>42</v>
      </c>
      <c r="M4" t="s">
        <v>26</v>
      </c>
      <c r="N4" t="s">
        <v>27</v>
      </c>
      <c r="O4" t="s">
        <v>38</v>
      </c>
      <c r="P4" t="s">
        <v>43</v>
      </c>
      <c r="Q4" t="s">
        <v>283</v>
      </c>
      <c r="R4" t="s">
        <v>286</v>
      </c>
      <c r="S4" t="s">
        <v>43</v>
      </c>
    </row>
    <row r="5" spans="1:19" x14ac:dyDescent="0.2">
      <c r="A5" s="7" t="s">
        <v>44</v>
      </c>
      <c r="B5" s="8" t="s">
        <v>17</v>
      </c>
      <c r="C5" s="8" t="s">
        <v>18</v>
      </c>
      <c r="D5" s="8" t="s">
        <v>45</v>
      </c>
      <c r="E5" s="8" t="s">
        <v>39</v>
      </c>
      <c r="F5" t="s">
        <v>31</v>
      </c>
      <c r="G5" s="123" t="s">
        <v>32</v>
      </c>
      <c r="H5" s="124">
        <v>3648</v>
      </c>
      <c r="I5" t="s">
        <v>18</v>
      </c>
      <c r="J5" t="s">
        <v>23</v>
      </c>
      <c r="K5" t="s">
        <v>24</v>
      </c>
      <c r="L5" t="s">
        <v>46</v>
      </c>
      <c r="M5" t="s">
        <v>26</v>
      </c>
      <c r="N5" t="s">
        <v>27</v>
      </c>
      <c r="O5" t="s">
        <v>45</v>
      </c>
      <c r="P5" t="s">
        <v>47</v>
      </c>
      <c r="Q5" t="s">
        <v>233</v>
      </c>
      <c r="R5" t="s">
        <v>246</v>
      </c>
      <c r="S5" t="s">
        <v>249</v>
      </c>
    </row>
    <row r="6" spans="1:19" x14ac:dyDescent="0.2">
      <c r="A6" s="7" t="s">
        <v>48</v>
      </c>
      <c r="B6" s="8" t="s">
        <v>17</v>
      </c>
      <c r="C6" s="8" t="s">
        <v>18</v>
      </c>
      <c r="D6" s="8" t="s">
        <v>49</v>
      </c>
      <c r="E6" s="8" t="s">
        <v>39</v>
      </c>
      <c r="F6" t="s">
        <v>31</v>
      </c>
      <c r="G6" s="123" t="s">
        <v>32</v>
      </c>
      <c r="H6" s="124">
        <v>3648</v>
      </c>
      <c r="I6" t="s">
        <v>18</v>
      </c>
      <c r="J6" t="s">
        <v>23</v>
      </c>
      <c r="K6" t="s">
        <v>24</v>
      </c>
      <c r="L6" t="s">
        <v>50</v>
      </c>
      <c r="M6" t="s">
        <v>26</v>
      </c>
      <c r="N6" t="s">
        <v>27</v>
      </c>
      <c r="O6" t="s">
        <v>49</v>
      </c>
      <c r="P6" t="s">
        <v>51</v>
      </c>
      <c r="Q6" t="s">
        <v>233</v>
      </c>
      <c r="R6" t="s">
        <v>246</v>
      </c>
      <c r="S6" t="s">
        <v>243</v>
      </c>
    </row>
    <row r="7" spans="1:19" x14ac:dyDescent="0.2">
      <c r="A7" s="7" t="s">
        <v>52</v>
      </c>
      <c r="B7" s="8" t="s">
        <v>17</v>
      </c>
      <c r="C7" s="8" t="s">
        <v>18</v>
      </c>
      <c r="D7" s="8" t="s">
        <v>49</v>
      </c>
      <c r="E7" s="8" t="s">
        <v>53</v>
      </c>
      <c r="F7" t="s">
        <v>54</v>
      </c>
      <c r="G7" s="123" t="s">
        <v>32</v>
      </c>
      <c r="H7" s="124">
        <v>448</v>
      </c>
      <c r="I7" t="s">
        <v>18</v>
      </c>
      <c r="J7" t="s">
        <v>23</v>
      </c>
      <c r="K7" t="s">
        <v>24</v>
      </c>
      <c r="L7" t="s">
        <v>55</v>
      </c>
      <c r="M7" t="s">
        <v>26</v>
      </c>
      <c r="N7" t="s">
        <v>27</v>
      </c>
      <c r="O7" t="s">
        <v>49</v>
      </c>
      <c r="P7" t="s">
        <v>56</v>
      </c>
      <c r="Q7" t="s">
        <v>259</v>
      </c>
      <c r="R7" t="s">
        <v>246</v>
      </c>
      <c r="S7" t="s">
        <v>267</v>
      </c>
    </row>
    <row r="8" spans="1:19" x14ac:dyDescent="0.2">
      <c r="A8" s="7" t="s">
        <v>57</v>
      </c>
      <c r="B8" s="8" t="s">
        <v>17</v>
      </c>
      <c r="C8" s="8" t="s">
        <v>18</v>
      </c>
      <c r="D8" s="8" t="s">
        <v>58</v>
      </c>
      <c r="E8" s="8" t="s">
        <v>53</v>
      </c>
      <c r="F8" t="s">
        <v>21</v>
      </c>
      <c r="G8" s="123" t="s">
        <v>32</v>
      </c>
      <c r="H8" s="124">
        <v>3647</v>
      </c>
      <c r="I8" t="s">
        <v>18</v>
      </c>
      <c r="J8" t="s">
        <v>23</v>
      </c>
      <c r="K8" t="s">
        <v>24</v>
      </c>
      <c r="L8" t="s">
        <v>59</v>
      </c>
      <c r="M8" t="s">
        <v>26</v>
      </c>
      <c r="N8" t="s">
        <v>27</v>
      </c>
      <c r="O8" t="s">
        <v>58</v>
      </c>
      <c r="P8" t="s">
        <v>60</v>
      </c>
      <c r="Q8" t="s">
        <v>373</v>
      </c>
      <c r="R8" t="s">
        <v>246</v>
      </c>
      <c r="S8" t="s">
        <v>254</v>
      </c>
    </row>
    <row r="9" spans="1:19" x14ac:dyDescent="0.2">
      <c r="A9" s="7" t="s">
        <v>61</v>
      </c>
      <c r="B9" s="8" t="s">
        <v>17</v>
      </c>
      <c r="C9" s="8" t="s">
        <v>18</v>
      </c>
      <c r="D9" s="8" t="s">
        <v>58</v>
      </c>
      <c r="E9" s="8" t="s">
        <v>53</v>
      </c>
      <c r="F9" t="s">
        <v>21</v>
      </c>
      <c r="G9" s="123" t="s">
        <v>32</v>
      </c>
      <c r="H9" s="124">
        <v>3647</v>
      </c>
      <c r="I9" t="s">
        <v>18</v>
      </c>
      <c r="J9" t="s">
        <v>23</v>
      </c>
      <c r="K9" t="s">
        <v>24</v>
      </c>
      <c r="L9" t="s">
        <v>62</v>
      </c>
      <c r="M9" t="s">
        <v>26</v>
      </c>
      <c r="N9" t="s">
        <v>27</v>
      </c>
      <c r="O9" t="s">
        <v>58</v>
      </c>
      <c r="P9" t="s">
        <v>60</v>
      </c>
      <c r="Q9" t="s">
        <v>373</v>
      </c>
      <c r="R9" t="s">
        <v>246</v>
      </c>
      <c r="S9" t="s">
        <v>255</v>
      </c>
    </row>
    <row r="10" spans="1:19" x14ac:dyDescent="0.2">
      <c r="A10" s="7" t="s">
        <v>63</v>
      </c>
      <c r="B10" s="8" t="s">
        <v>17</v>
      </c>
      <c r="C10" s="8" t="s">
        <v>18</v>
      </c>
      <c r="D10" s="8" t="s">
        <v>64</v>
      </c>
      <c r="E10" s="8" t="s">
        <v>53</v>
      </c>
      <c r="F10" t="s">
        <v>65</v>
      </c>
      <c r="G10" s="123" t="s">
        <v>32</v>
      </c>
      <c r="H10" s="124">
        <v>5452</v>
      </c>
      <c r="I10" t="s">
        <v>18</v>
      </c>
      <c r="J10" t="s">
        <v>23</v>
      </c>
      <c r="K10" t="s">
        <v>24</v>
      </c>
      <c r="L10" t="s">
        <v>66</v>
      </c>
      <c r="M10" t="s">
        <v>26</v>
      </c>
      <c r="N10" t="s">
        <v>27</v>
      </c>
      <c r="O10" t="s">
        <v>64</v>
      </c>
      <c r="P10" t="s">
        <v>67</v>
      </c>
      <c r="Q10" t="s">
        <v>373</v>
      </c>
      <c r="R10" t="s">
        <v>246</v>
      </c>
      <c r="S10" t="s">
        <v>258</v>
      </c>
    </row>
    <row r="11" spans="1:19" x14ac:dyDescent="0.2">
      <c r="A11" s="7" t="s">
        <v>68</v>
      </c>
      <c r="B11" s="8" t="s">
        <v>17</v>
      </c>
      <c r="C11" s="8" t="s">
        <v>18</v>
      </c>
      <c r="D11" s="8" t="s">
        <v>64</v>
      </c>
      <c r="E11" s="8" t="s">
        <v>53</v>
      </c>
      <c r="F11" t="s">
        <v>69</v>
      </c>
      <c r="G11" s="123" t="s">
        <v>32</v>
      </c>
      <c r="H11" s="124">
        <v>3680</v>
      </c>
      <c r="I11" t="s">
        <v>18</v>
      </c>
      <c r="J11" t="s">
        <v>23</v>
      </c>
      <c r="K11" t="s">
        <v>70</v>
      </c>
      <c r="L11" t="s">
        <v>71</v>
      </c>
      <c r="M11" t="s">
        <v>26</v>
      </c>
      <c r="N11" t="s">
        <v>27</v>
      </c>
      <c r="O11" t="s">
        <v>64</v>
      </c>
      <c r="P11" t="s">
        <v>72</v>
      </c>
      <c r="Q11" t="s">
        <v>233</v>
      </c>
      <c r="R11" t="s">
        <v>246</v>
      </c>
      <c r="S11" t="s">
        <v>247</v>
      </c>
    </row>
    <row r="12" spans="1:19" x14ac:dyDescent="0.2">
      <c r="A12" s="7" t="s">
        <v>73</v>
      </c>
      <c r="B12" s="8" t="s">
        <v>17</v>
      </c>
      <c r="C12" s="8" t="s">
        <v>18</v>
      </c>
      <c r="D12" s="8" t="s">
        <v>64</v>
      </c>
      <c r="E12" s="8" t="s">
        <v>74</v>
      </c>
      <c r="F12" t="s">
        <v>65</v>
      </c>
      <c r="G12" s="123" t="s">
        <v>32</v>
      </c>
      <c r="H12" s="124">
        <v>5452</v>
      </c>
      <c r="I12" t="s">
        <v>18</v>
      </c>
      <c r="J12" t="s">
        <v>23</v>
      </c>
      <c r="K12" t="s">
        <v>24</v>
      </c>
      <c r="L12" t="s">
        <v>75</v>
      </c>
      <c r="M12" t="s">
        <v>26</v>
      </c>
      <c r="N12" t="s">
        <v>27</v>
      </c>
      <c r="O12" t="s">
        <v>64</v>
      </c>
      <c r="P12" t="s">
        <v>76</v>
      </c>
      <c r="Q12" t="s">
        <v>273</v>
      </c>
      <c r="R12" t="s">
        <v>246</v>
      </c>
      <c r="S12" t="s">
        <v>274</v>
      </c>
    </row>
    <row r="13" spans="1:19" x14ac:dyDescent="0.2">
      <c r="A13" s="7" t="s">
        <v>77</v>
      </c>
      <c r="B13" s="8" t="s">
        <v>17</v>
      </c>
      <c r="C13" s="8" t="s">
        <v>18</v>
      </c>
      <c r="D13" s="8" t="s">
        <v>78</v>
      </c>
      <c r="E13" s="8" t="s">
        <v>74</v>
      </c>
      <c r="F13" t="s">
        <v>79</v>
      </c>
      <c r="G13" s="123" t="s">
        <v>32</v>
      </c>
      <c r="H13" s="124">
        <v>3880</v>
      </c>
      <c r="I13" t="s">
        <v>18</v>
      </c>
      <c r="J13" t="s">
        <v>23</v>
      </c>
      <c r="K13" t="s">
        <v>24</v>
      </c>
      <c r="L13" t="s">
        <v>80</v>
      </c>
      <c r="M13" t="s">
        <v>26</v>
      </c>
      <c r="N13" t="s">
        <v>27</v>
      </c>
      <c r="O13" t="s">
        <v>78</v>
      </c>
      <c r="P13" t="s">
        <v>81</v>
      </c>
      <c r="Q13" t="s">
        <v>259</v>
      </c>
      <c r="R13" t="s">
        <v>246</v>
      </c>
      <c r="S13" t="s">
        <v>365</v>
      </c>
    </row>
    <row r="14" spans="1:19" x14ac:dyDescent="0.2">
      <c r="A14" s="7" t="s">
        <v>82</v>
      </c>
      <c r="B14" s="8" t="s">
        <v>17</v>
      </c>
      <c r="C14" s="8" t="s">
        <v>18</v>
      </c>
      <c r="D14" s="8" t="s">
        <v>83</v>
      </c>
      <c r="E14" s="8" t="s">
        <v>74</v>
      </c>
      <c r="F14" t="s">
        <v>84</v>
      </c>
      <c r="G14" s="123" t="s">
        <v>85</v>
      </c>
      <c r="H14" s="124">
        <v>0.01</v>
      </c>
      <c r="I14" t="s">
        <v>18</v>
      </c>
      <c r="J14" t="s">
        <v>33</v>
      </c>
      <c r="K14" t="s">
        <v>86</v>
      </c>
      <c r="L14" t="s">
        <v>87</v>
      </c>
      <c r="M14" t="s">
        <v>26</v>
      </c>
      <c r="N14" t="s">
        <v>27</v>
      </c>
      <c r="O14" t="s">
        <v>83</v>
      </c>
      <c r="P14" t="s">
        <v>88</v>
      </c>
    </row>
    <row r="15" spans="1:19" x14ac:dyDescent="0.2">
      <c r="A15" s="7" t="s">
        <v>89</v>
      </c>
      <c r="B15" s="8" t="s">
        <v>17</v>
      </c>
      <c r="C15" s="8" t="s">
        <v>18</v>
      </c>
      <c r="D15" s="8" t="s">
        <v>90</v>
      </c>
      <c r="E15" s="8" t="s">
        <v>91</v>
      </c>
      <c r="F15" t="s">
        <v>92</v>
      </c>
      <c r="G15" s="123" t="s">
        <v>32</v>
      </c>
      <c r="H15" s="124">
        <v>3500</v>
      </c>
      <c r="I15" t="s">
        <v>18</v>
      </c>
      <c r="J15" t="s">
        <v>33</v>
      </c>
      <c r="K15" t="s">
        <v>34</v>
      </c>
      <c r="L15" t="s">
        <v>93</v>
      </c>
      <c r="M15" t="s">
        <v>26</v>
      </c>
      <c r="N15" t="s">
        <v>27</v>
      </c>
      <c r="O15" t="s">
        <v>90</v>
      </c>
      <c r="P15" t="s">
        <v>36</v>
      </c>
      <c r="Q15" t="s">
        <v>373</v>
      </c>
      <c r="R15" t="s">
        <v>390</v>
      </c>
      <c r="S15" t="s">
        <v>256</v>
      </c>
    </row>
    <row r="16" spans="1:19" x14ac:dyDescent="0.2">
      <c r="A16" s="7" t="s">
        <v>94</v>
      </c>
      <c r="B16" s="8" t="s">
        <v>17</v>
      </c>
      <c r="C16" s="8" t="s">
        <v>18</v>
      </c>
      <c r="D16" s="8" t="s">
        <v>95</v>
      </c>
      <c r="E16" s="8" t="s">
        <v>91</v>
      </c>
      <c r="F16" t="s">
        <v>96</v>
      </c>
      <c r="G16" s="123" t="s">
        <v>32</v>
      </c>
      <c r="H16" s="124">
        <v>3200</v>
      </c>
      <c r="I16" t="s">
        <v>18</v>
      </c>
      <c r="J16" t="s">
        <v>23</v>
      </c>
      <c r="K16" t="s">
        <v>24</v>
      </c>
      <c r="L16" t="s">
        <v>97</v>
      </c>
      <c r="M16" t="s">
        <v>26</v>
      </c>
      <c r="N16" t="s">
        <v>27</v>
      </c>
      <c r="O16" t="s">
        <v>95</v>
      </c>
      <c r="P16" t="s">
        <v>98</v>
      </c>
      <c r="Q16" t="s">
        <v>259</v>
      </c>
      <c r="R16" t="s">
        <v>262</v>
      </c>
      <c r="S16" t="s">
        <v>380</v>
      </c>
    </row>
    <row r="17" spans="1:19" x14ac:dyDescent="0.2">
      <c r="A17" s="7" t="s">
        <v>99</v>
      </c>
      <c r="B17" s="8" t="s">
        <v>17</v>
      </c>
      <c r="C17" s="8" t="s">
        <v>18</v>
      </c>
      <c r="D17" s="8" t="s">
        <v>100</v>
      </c>
      <c r="E17" s="8" t="s">
        <v>91</v>
      </c>
      <c r="F17" t="s">
        <v>101</v>
      </c>
      <c r="G17" s="123" t="s">
        <v>32</v>
      </c>
      <c r="H17" s="124">
        <v>1940</v>
      </c>
      <c r="I17" t="s">
        <v>18</v>
      </c>
      <c r="J17" t="s">
        <v>23</v>
      </c>
      <c r="K17" t="s">
        <v>70</v>
      </c>
      <c r="L17" t="s">
        <v>102</v>
      </c>
      <c r="M17" t="s">
        <v>26</v>
      </c>
      <c r="N17" t="s">
        <v>27</v>
      </c>
      <c r="O17" t="s">
        <v>100</v>
      </c>
      <c r="P17" t="s">
        <v>103</v>
      </c>
      <c r="Q17" t="s">
        <v>259</v>
      </c>
      <c r="R17" t="s">
        <v>246</v>
      </c>
      <c r="S17" t="s">
        <v>366</v>
      </c>
    </row>
    <row r="18" spans="1:19" x14ac:dyDescent="0.2">
      <c r="A18" s="7" t="s">
        <v>104</v>
      </c>
      <c r="B18" s="8" t="s">
        <v>17</v>
      </c>
      <c r="C18" s="8" t="s">
        <v>18</v>
      </c>
      <c r="D18" s="8" t="s">
        <v>105</v>
      </c>
      <c r="E18" s="8" t="s">
        <v>91</v>
      </c>
      <c r="F18" t="s">
        <v>101</v>
      </c>
      <c r="G18" s="123" t="s">
        <v>32</v>
      </c>
      <c r="H18" s="124">
        <v>1940</v>
      </c>
      <c r="I18" t="s">
        <v>18</v>
      </c>
      <c r="J18" t="s">
        <v>23</v>
      </c>
      <c r="K18" t="s">
        <v>70</v>
      </c>
      <c r="L18" t="s">
        <v>106</v>
      </c>
      <c r="M18" t="s">
        <v>26</v>
      </c>
      <c r="N18" t="s">
        <v>27</v>
      </c>
      <c r="O18" t="s">
        <v>105</v>
      </c>
      <c r="P18" t="s">
        <v>103</v>
      </c>
      <c r="Q18" t="s">
        <v>259</v>
      </c>
      <c r="R18" t="s">
        <v>246</v>
      </c>
      <c r="S18" t="s">
        <v>366</v>
      </c>
    </row>
    <row r="19" spans="1:19" x14ac:dyDescent="0.2">
      <c r="A19" s="7" t="s">
        <v>107</v>
      </c>
      <c r="B19" s="8" t="s">
        <v>17</v>
      </c>
      <c r="C19" s="8" t="s">
        <v>18</v>
      </c>
      <c r="D19" s="8" t="s">
        <v>108</v>
      </c>
      <c r="E19" s="8" t="s">
        <v>109</v>
      </c>
      <c r="F19" t="s">
        <v>40</v>
      </c>
      <c r="G19" s="123" t="s">
        <v>32</v>
      </c>
      <c r="H19" s="124">
        <v>920</v>
      </c>
      <c r="I19" t="s">
        <v>18</v>
      </c>
      <c r="J19" t="s">
        <v>110</v>
      </c>
      <c r="K19" t="s">
        <v>70</v>
      </c>
      <c r="L19" t="s">
        <v>111</v>
      </c>
      <c r="M19" t="s">
        <v>26</v>
      </c>
      <c r="N19" t="s">
        <v>27</v>
      </c>
      <c r="O19" t="s">
        <v>108</v>
      </c>
      <c r="P19" t="s">
        <v>112</v>
      </c>
      <c r="Q19" t="s">
        <v>283</v>
      </c>
      <c r="R19" t="s">
        <v>286</v>
      </c>
      <c r="S19" t="s">
        <v>370</v>
      </c>
    </row>
    <row r="20" spans="1:19" x14ac:dyDescent="0.2">
      <c r="A20" s="7" t="s">
        <v>113</v>
      </c>
      <c r="B20" s="8" t="s">
        <v>17</v>
      </c>
      <c r="C20" s="8" t="s">
        <v>18</v>
      </c>
      <c r="D20" s="8" t="s">
        <v>108</v>
      </c>
      <c r="E20" s="8" t="s">
        <v>109</v>
      </c>
      <c r="F20" t="s">
        <v>114</v>
      </c>
      <c r="G20" s="123" t="s">
        <v>32</v>
      </c>
      <c r="H20" s="124">
        <v>4800</v>
      </c>
      <c r="I20" t="s">
        <v>18</v>
      </c>
      <c r="J20" t="s">
        <v>110</v>
      </c>
      <c r="K20" t="s">
        <v>70</v>
      </c>
      <c r="L20" t="s">
        <v>115</v>
      </c>
      <c r="M20" t="s">
        <v>26</v>
      </c>
      <c r="N20" t="s">
        <v>27</v>
      </c>
      <c r="O20" t="s">
        <v>108</v>
      </c>
      <c r="P20" t="s">
        <v>112</v>
      </c>
      <c r="Q20" t="s">
        <v>283</v>
      </c>
      <c r="R20" t="s">
        <v>282</v>
      </c>
      <c r="S20" t="s">
        <v>370</v>
      </c>
    </row>
    <row r="21" spans="1:19" x14ac:dyDescent="0.2">
      <c r="A21" s="7" t="s">
        <v>116</v>
      </c>
      <c r="B21" s="8" t="s">
        <v>17</v>
      </c>
      <c r="C21" s="8" t="s">
        <v>18</v>
      </c>
      <c r="D21" s="8" t="s">
        <v>117</v>
      </c>
      <c r="E21" s="8" t="s">
        <v>109</v>
      </c>
      <c r="F21" t="s">
        <v>79</v>
      </c>
      <c r="G21" s="123" t="s">
        <v>32</v>
      </c>
      <c r="H21" s="124">
        <v>3880</v>
      </c>
      <c r="I21" t="s">
        <v>18</v>
      </c>
      <c r="J21" t="s">
        <v>41</v>
      </c>
      <c r="K21" t="s">
        <v>118</v>
      </c>
      <c r="L21" t="s">
        <v>119</v>
      </c>
      <c r="M21" t="s">
        <v>26</v>
      </c>
      <c r="N21" t="s">
        <v>27</v>
      </c>
      <c r="O21" t="s">
        <v>117</v>
      </c>
      <c r="P21" t="s">
        <v>120</v>
      </c>
      <c r="Q21" t="s">
        <v>233</v>
      </c>
      <c r="R21" t="s">
        <v>246</v>
      </c>
      <c r="S21" t="s">
        <v>378</v>
      </c>
    </row>
    <row r="22" spans="1:19" x14ac:dyDescent="0.2">
      <c r="A22" s="7" t="s">
        <v>121</v>
      </c>
      <c r="B22" s="8" t="s">
        <v>17</v>
      </c>
      <c r="C22" s="8" t="s">
        <v>18</v>
      </c>
      <c r="D22" s="8" t="s">
        <v>108</v>
      </c>
      <c r="E22" s="8" t="s">
        <v>122</v>
      </c>
      <c r="F22" t="s">
        <v>123</v>
      </c>
      <c r="G22" s="123" t="s">
        <v>32</v>
      </c>
      <c r="H22" s="124">
        <v>10000</v>
      </c>
      <c r="I22" t="s">
        <v>18</v>
      </c>
      <c r="J22" t="s">
        <v>124</v>
      </c>
      <c r="K22" t="s">
        <v>125</v>
      </c>
      <c r="L22" t="s">
        <v>126</v>
      </c>
      <c r="M22" t="s">
        <v>26</v>
      </c>
      <c r="N22" t="s">
        <v>27</v>
      </c>
      <c r="O22" t="s">
        <v>108</v>
      </c>
      <c r="P22" t="s">
        <v>127</v>
      </c>
      <c r="Q22" t="s">
        <v>373</v>
      </c>
      <c r="R22" t="s">
        <v>375</v>
      </c>
      <c r="S22" t="s">
        <v>374</v>
      </c>
    </row>
    <row r="23" spans="1:19" x14ac:dyDescent="0.2">
      <c r="A23" s="7" t="s">
        <v>128</v>
      </c>
      <c r="B23" s="8" t="s">
        <v>17</v>
      </c>
      <c r="C23" s="8" t="s">
        <v>18</v>
      </c>
      <c r="D23" s="8" t="s">
        <v>108</v>
      </c>
      <c r="E23" s="8" t="s">
        <v>122</v>
      </c>
      <c r="F23" t="s">
        <v>129</v>
      </c>
      <c r="G23" s="123" t="s">
        <v>32</v>
      </c>
      <c r="H23" s="124">
        <v>2522</v>
      </c>
      <c r="I23" t="s">
        <v>18</v>
      </c>
      <c r="J23" t="s">
        <v>124</v>
      </c>
      <c r="K23" t="s">
        <v>125</v>
      </c>
      <c r="L23" t="s">
        <v>130</v>
      </c>
      <c r="M23" t="s">
        <v>26</v>
      </c>
      <c r="N23" t="s">
        <v>27</v>
      </c>
      <c r="O23" t="s">
        <v>108</v>
      </c>
      <c r="P23" t="s">
        <v>127</v>
      </c>
      <c r="Q23" t="s">
        <v>373</v>
      </c>
      <c r="R23" t="s">
        <v>246</v>
      </c>
      <c r="S23" t="s">
        <v>374</v>
      </c>
    </row>
    <row r="24" spans="1:19" x14ac:dyDescent="0.2">
      <c r="A24" s="7" t="s">
        <v>131</v>
      </c>
      <c r="B24" s="8" t="s">
        <v>17</v>
      </c>
      <c r="C24" s="8" t="s">
        <v>18</v>
      </c>
      <c r="D24" s="8" t="s">
        <v>132</v>
      </c>
      <c r="E24" s="8" t="s">
        <v>122</v>
      </c>
      <c r="F24" t="s">
        <v>114</v>
      </c>
      <c r="G24" s="123" t="s">
        <v>32</v>
      </c>
      <c r="H24" s="124">
        <v>4800</v>
      </c>
      <c r="I24" t="s">
        <v>18</v>
      </c>
      <c r="J24" t="s">
        <v>41</v>
      </c>
      <c r="K24" t="s">
        <v>118</v>
      </c>
      <c r="L24" t="s">
        <v>133</v>
      </c>
      <c r="M24" t="s">
        <v>26</v>
      </c>
      <c r="N24" t="s">
        <v>27</v>
      </c>
      <c r="O24" t="s">
        <v>132</v>
      </c>
      <c r="P24" t="s">
        <v>134</v>
      </c>
      <c r="Q24" t="s">
        <v>283</v>
      </c>
      <c r="R24" t="s">
        <v>282</v>
      </c>
      <c r="S24" t="s">
        <v>369</v>
      </c>
    </row>
    <row r="25" spans="1:19" x14ac:dyDescent="0.2">
      <c r="A25" s="7" t="s">
        <v>135</v>
      </c>
      <c r="B25" s="8" t="s">
        <v>17</v>
      </c>
      <c r="C25" s="8" t="s">
        <v>18</v>
      </c>
      <c r="D25" s="8" t="s">
        <v>108</v>
      </c>
      <c r="E25" s="8" t="s">
        <v>122</v>
      </c>
      <c r="F25" t="s">
        <v>136</v>
      </c>
      <c r="G25" s="123" t="s">
        <v>32</v>
      </c>
      <c r="H25" s="124">
        <v>5800</v>
      </c>
      <c r="I25" t="s">
        <v>18</v>
      </c>
      <c r="J25" t="s">
        <v>137</v>
      </c>
      <c r="K25" t="s">
        <v>138</v>
      </c>
      <c r="L25" t="s">
        <v>139</v>
      </c>
      <c r="M25" t="s">
        <v>26</v>
      </c>
      <c r="N25" t="s">
        <v>27</v>
      </c>
      <c r="O25" t="s">
        <v>108</v>
      </c>
      <c r="P25" t="s">
        <v>140</v>
      </c>
      <c r="Q25" t="s">
        <v>259</v>
      </c>
      <c r="R25" t="s">
        <v>246</v>
      </c>
      <c r="S25" t="s">
        <v>260</v>
      </c>
    </row>
    <row r="26" spans="1:19" x14ac:dyDescent="0.2">
      <c r="A26" s="7" t="s">
        <v>141</v>
      </c>
      <c r="B26" s="8" t="s">
        <v>17</v>
      </c>
      <c r="C26" s="8" t="s">
        <v>18</v>
      </c>
      <c r="D26" s="8" t="s">
        <v>108</v>
      </c>
      <c r="E26" s="8" t="s">
        <v>142</v>
      </c>
      <c r="F26" t="s">
        <v>79</v>
      </c>
      <c r="G26" s="123" t="s">
        <v>32</v>
      </c>
      <c r="H26" s="124">
        <v>3880</v>
      </c>
      <c r="I26" t="s">
        <v>18</v>
      </c>
      <c r="J26" t="s">
        <v>143</v>
      </c>
      <c r="K26" t="s">
        <v>70</v>
      </c>
      <c r="L26" t="s">
        <v>144</v>
      </c>
      <c r="M26" t="s">
        <v>26</v>
      </c>
      <c r="N26" t="s">
        <v>27</v>
      </c>
      <c r="O26" t="s">
        <v>108</v>
      </c>
      <c r="P26" t="s">
        <v>127</v>
      </c>
      <c r="Q26" t="s">
        <v>373</v>
      </c>
      <c r="R26" t="s">
        <v>246</v>
      </c>
      <c r="S26" t="s">
        <v>257</v>
      </c>
    </row>
    <row r="27" spans="1:19" x14ac:dyDescent="0.2">
      <c r="A27" s="7" t="s">
        <v>145</v>
      </c>
      <c r="B27" s="8" t="s">
        <v>17</v>
      </c>
      <c r="C27" s="8" t="s">
        <v>18</v>
      </c>
      <c r="D27" s="8" t="s">
        <v>146</v>
      </c>
      <c r="E27" s="8" t="s">
        <v>147</v>
      </c>
      <c r="F27" t="s">
        <v>148</v>
      </c>
      <c r="G27" s="123" t="s">
        <v>32</v>
      </c>
      <c r="H27" s="124">
        <v>8000</v>
      </c>
      <c r="I27" t="s">
        <v>18</v>
      </c>
      <c r="J27" t="s">
        <v>149</v>
      </c>
      <c r="K27" t="s">
        <v>150</v>
      </c>
      <c r="L27" t="s">
        <v>151</v>
      </c>
      <c r="M27" t="s">
        <v>26</v>
      </c>
      <c r="N27" t="s">
        <v>27</v>
      </c>
      <c r="O27" t="s">
        <v>146</v>
      </c>
      <c r="P27" t="s">
        <v>152</v>
      </c>
      <c r="Q27" t="s">
        <v>376</v>
      </c>
      <c r="R27" t="s">
        <v>282</v>
      </c>
      <c r="S27" t="s">
        <v>377</v>
      </c>
    </row>
    <row r="28" spans="1:19" x14ac:dyDescent="0.2">
      <c r="A28" s="7" t="s">
        <v>153</v>
      </c>
      <c r="B28" s="8" t="s">
        <v>17</v>
      </c>
      <c r="C28" s="8" t="s">
        <v>18</v>
      </c>
      <c r="D28" s="8" t="s">
        <v>146</v>
      </c>
      <c r="E28" s="8" t="s">
        <v>147</v>
      </c>
      <c r="F28" t="s">
        <v>40</v>
      </c>
      <c r="G28" s="123" t="s">
        <v>32</v>
      </c>
      <c r="H28" s="124">
        <v>920</v>
      </c>
      <c r="I28" t="s">
        <v>18</v>
      </c>
      <c r="J28" t="s">
        <v>149</v>
      </c>
      <c r="K28" t="s">
        <v>150</v>
      </c>
      <c r="L28" t="s">
        <v>154</v>
      </c>
      <c r="M28" t="s">
        <v>26</v>
      </c>
      <c r="N28" t="s">
        <v>27</v>
      </c>
      <c r="O28" t="s">
        <v>146</v>
      </c>
      <c r="P28" t="s">
        <v>152</v>
      </c>
      <c r="Q28" t="s">
        <v>283</v>
      </c>
      <c r="R28" t="s">
        <v>286</v>
      </c>
      <c r="S28" t="s">
        <v>371</v>
      </c>
    </row>
    <row r="29" spans="1:19" x14ac:dyDescent="0.2">
      <c r="A29" s="7" t="s">
        <v>155</v>
      </c>
      <c r="B29" s="8" t="s">
        <v>17</v>
      </c>
      <c r="C29" s="8" t="s">
        <v>18</v>
      </c>
      <c r="D29" s="8" t="s">
        <v>108</v>
      </c>
      <c r="E29" s="8" t="s">
        <v>156</v>
      </c>
      <c r="F29" t="s">
        <v>79</v>
      </c>
      <c r="G29" s="123" t="s">
        <v>32</v>
      </c>
      <c r="H29" s="124">
        <v>3880</v>
      </c>
      <c r="I29" t="s">
        <v>18</v>
      </c>
      <c r="J29" t="s">
        <v>124</v>
      </c>
      <c r="K29" t="s">
        <v>125</v>
      </c>
      <c r="L29" t="s">
        <v>157</v>
      </c>
      <c r="M29" t="s">
        <v>26</v>
      </c>
      <c r="N29" t="s">
        <v>27</v>
      </c>
      <c r="O29" t="s">
        <v>108</v>
      </c>
      <c r="P29" t="s">
        <v>127</v>
      </c>
      <c r="Q29" t="s">
        <v>273</v>
      </c>
      <c r="R29" t="s">
        <v>246</v>
      </c>
      <c r="S29" t="s">
        <v>276</v>
      </c>
    </row>
    <row r="30" spans="1:19" x14ac:dyDescent="0.2">
      <c r="A30" s="7" t="s">
        <v>158</v>
      </c>
      <c r="B30" s="8" t="s">
        <v>17</v>
      </c>
      <c r="C30" s="8" t="s">
        <v>18</v>
      </c>
      <c r="D30" s="8" t="s">
        <v>108</v>
      </c>
      <c r="E30" s="8" t="s">
        <v>156</v>
      </c>
      <c r="F30" t="s">
        <v>79</v>
      </c>
      <c r="G30" s="123" t="s">
        <v>32</v>
      </c>
      <c r="H30" s="124">
        <v>3880</v>
      </c>
      <c r="I30" t="s">
        <v>18</v>
      </c>
      <c r="J30" t="s">
        <v>124</v>
      </c>
      <c r="K30" t="s">
        <v>125</v>
      </c>
      <c r="L30" t="s">
        <v>159</v>
      </c>
      <c r="M30" t="s">
        <v>26</v>
      </c>
      <c r="N30" t="s">
        <v>27</v>
      </c>
      <c r="O30" t="s">
        <v>108</v>
      </c>
      <c r="P30" t="s">
        <v>127</v>
      </c>
      <c r="Q30" t="s">
        <v>273</v>
      </c>
      <c r="R30" t="s">
        <v>246</v>
      </c>
      <c r="S30" t="s">
        <v>275</v>
      </c>
    </row>
    <row r="31" spans="1:19" x14ac:dyDescent="0.2">
      <c r="A31" s="7" t="s">
        <v>160</v>
      </c>
      <c r="B31" s="8" t="s">
        <v>17</v>
      </c>
      <c r="C31" s="8" t="s">
        <v>18</v>
      </c>
      <c r="D31" s="8" t="s">
        <v>161</v>
      </c>
      <c r="E31" s="8" t="s">
        <v>156</v>
      </c>
      <c r="F31" t="s">
        <v>162</v>
      </c>
      <c r="G31" s="123" t="s">
        <v>32</v>
      </c>
      <c r="H31" s="124">
        <v>3298</v>
      </c>
      <c r="I31" t="s">
        <v>18</v>
      </c>
      <c r="J31" t="s">
        <v>23</v>
      </c>
      <c r="K31" t="s">
        <v>70</v>
      </c>
      <c r="L31" t="s">
        <v>163</v>
      </c>
      <c r="M31" t="s">
        <v>26</v>
      </c>
      <c r="N31" t="s">
        <v>27</v>
      </c>
      <c r="O31" t="s">
        <v>161</v>
      </c>
      <c r="P31" t="s">
        <v>164</v>
      </c>
      <c r="Q31" t="s">
        <v>233</v>
      </c>
      <c r="R31" t="s">
        <v>246</v>
      </c>
      <c r="S31" t="s">
        <v>379</v>
      </c>
    </row>
    <row r="32" spans="1:19" x14ac:dyDescent="0.2">
      <c r="A32" s="7" t="s">
        <v>165</v>
      </c>
      <c r="B32" s="8" t="s">
        <v>17</v>
      </c>
      <c r="C32" s="8" t="s">
        <v>18</v>
      </c>
      <c r="D32" s="8" t="s">
        <v>161</v>
      </c>
      <c r="E32" s="8" t="s">
        <v>156</v>
      </c>
      <c r="F32" t="s">
        <v>166</v>
      </c>
      <c r="G32" s="123" t="s">
        <v>32</v>
      </c>
      <c r="H32" s="124">
        <v>582</v>
      </c>
      <c r="I32" t="s">
        <v>18</v>
      </c>
      <c r="J32" t="s">
        <v>23</v>
      </c>
      <c r="K32" t="s">
        <v>70</v>
      </c>
      <c r="L32" t="s">
        <v>167</v>
      </c>
      <c r="M32" t="s">
        <v>26</v>
      </c>
      <c r="N32" t="s">
        <v>27</v>
      </c>
      <c r="O32" t="s">
        <v>161</v>
      </c>
      <c r="P32" t="s">
        <v>168</v>
      </c>
      <c r="Q32" t="s">
        <v>233</v>
      </c>
      <c r="R32" t="s">
        <v>246</v>
      </c>
      <c r="S32" t="s">
        <v>379</v>
      </c>
    </row>
    <row r="33" spans="1:19" x14ac:dyDescent="0.2">
      <c r="A33" s="7" t="s">
        <v>169</v>
      </c>
      <c r="B33" s="8" t="s">
        <v>17</v>
      </c>
      <c r="C33" s="8" t="s">
        <v>18</v>
      </c>
      <c r="D33" s="8" t="s">
        <v>132</v>
      </c>
      <c r="E33" s="8" t="s">
        <v>170</v>
      </c>
      <c r="F33" t="s">
        <v>40</v>
      </c>
      <c r="G33" s="123" t="s">
        <v>32</v>
      </c>
      <c r="H33" s="124">
        <v>920</v>
      </c>
      <c r="I33" t="s">
        <v>18</v>
      </c>
      <c r="J33" t="s">
        <v>41</v>
      </c>
      <c r="K33" t="s">
        <v>118</v>
      </c>
      <c r="L33" t="s">
        <v>171</v>
      </c>
      <c r="M33" t="s">
        <v>26</v>
      </c>
      <c r="N33" t="s">
        <v>27</v>
      </c>
      <c r="O33" t="s">
        <v>132</v>
      </c>
      <c r="P33" t="s">
        <v>172</v>
      </c>
      <c r="Q33" t="s">
        <v>283</v>
      </c>
      <c r="R33" t="s">
        <v>286</v>
      </c>
      <c r="S33" t="s">
        <v>369</v>
      </c>
    </row>
    <row r="34" spans="1:19" x14ac:dyDescent="0.2">
      <c r="A34" s="7" t="s">
        <v>173</v>
      </c>
      <c r="B34" s="8" t="s">
        <v>17</v>
      </c>
      <c r="C34" s="8" t="s">
        <v>18</v>
      </c>
      <c r="D34" s="8" t="s">
        <v>174</v>
      </c>
      <c r="E34" s="8" t="s">
        <v>170</v>
      </c>
      <c r="F34" t="s">
        <v>175</v>
      </c>
      <c r="G34" s="123" t="s">
        <v>32</v>
      </c>
      <c r="H34" s="124">
        <v>1160</v>
      </c>
      <c r="I34" t="s">
        <v>18</v>
      </c>
      <c r="J34" t="s">
        <v>23</v>
      </c>
      <c r="K34" t="s">
        <v>70</v>
      </c>
      <c r="L34" t="s">
        <v>176</v>
      </c>
      <c r="M34" t="s">
        <v>26</v>
      </c>
      <c r="N34" t="s">
        <v>27</v>
      </c>
      <c r="O34" t="s">
        <v>174</v>
      </c>
      <c r="P34" t="s">
        <v>177</v>
      </c>
      <c r="Q34" t="s">
        <v>233</v>
      </c>
      <c r="R34" t="s">
        <v>246</v>
      </c>
      <c r="S34" t="s">
        <v>251</v>
      </c>
    </row>
    <row r="35" spans="1:19" x14ac:dyDescent="0.2">
      <c r="A35" s="7" t="s">
        <v>178</v>
      </c>
      <c r="B35" s="8" t="s">
        <v>17</v>
      </c>
      <c r="C35" s="8" t="s">
        <v>18</v>
      </c>
      <c r="D35" s="8" t="s">
        <v>179</v>
      </c>
      <c r="E35" s="8" t="s">
        <v>170</v>
      </c>
      <c r="F35" t="s">
        <v>180</v>
      </c>
      <c r="G35" s="123" t="s">
        <v>32</v>
      </c>
      <c r="H35" s="124">
        <v>4030</v>
      </c>
      <c r="I35" t="s">
        <v>18</v>
      </c>
      <c r="J35" t="s">
        <v>23</v>
      </c>
      <c r="K35" t="s">
        <v>70</v>
      </c>
      <c r="L35" t="s">
        <v>181</v>
      </c>
      <c r="M35" t="s">
        <v>26</v>
      </c>
      <c r="N35" t="s">
        <v>27</v>
      </c>
      <c r="O35" t="s">
        <v>179</v>
      </c>
      <c r="P35" t="s">
        <v>182</v>
      </c>
      <c r="Q35" t="s">
        <v>233</v>
      </c>
      <c r="R35" t="s">
        <v>246</v>
      </c>
      <c r="S35" t="s">
        <v>244</v>
      </c>
    </row>
    <row r="36" spans="1:19" x14ac:dyDescent="0.2">
      <c r="A36" s="7" t="s">
        <v>183</v>
      </c>
      <c r="B36" s="8" t="s">
        <v>17</v>
      </c>
      <c r="C36" s="8" t="s">
        <v>18</v>
      </c>
      <c r="D36" s="8" t="s">
        <v>184</v>
      </c>
      <c r="E36" s="8" t="s">
        <v>185</v>
      </c>
      <c r="F36" t="s">
        <v>148</v>
      </c>
      <c r="G36" s="123" t="s">
        <v>32</v>
      </c>
      <c r="H36" s="124">
        <v>8000</v>
      </c>
      <c r="I36" t="s">
        <v>18</v>
      </c>
      <c r="J36" t="s">
        <v>41</v>
      </c>
      <c r="K36" t="s">
        <v>118</v>
      </c>
      <c r="L36" t="s">
        <v>186</v>
      </c>
      <c r="M36" t="s">
        <v>26</v>
      </c>
      <c r="N36" t="s">
        <v>27</v>
      </c>
      <c r="O36" t="s">
        <v>184</v>
      </c>
      <c r="P36" t="s">
        <v>187</v>
      </c>
      <c r="Q36" t="s">
        <v>283</v>
      </c>
      <c r="R36" t="s">
        <v>282</v>
      </c>
      <c r="S36" t="s">
        <v>368</v>
      </c>
    </row>
    <row r="37" spans="1:19" x14ac:dyDescent="0.2">
      <c r="A37" s="7" t="s">
        <v>188</v>
      </c>
      <c r="B37" s="8" t="s">
        <v>17</v>
      </c>
      <c r="C37" s="8" t="s">
        <v>18</v>
      </c>
      <c r="D37" s="8" t="s">
        <v>184</v>
      </c>
      <c r="E37" s="8" t="s">
        <v>185</v>
      </c>
      <c r="F37" t="s">
        <v>40</v>
      </c>
      <c r="G37" s="123" t="s">
        <v>32</v>
      </c>
      <c r="H37" s="124">
        <v>920</v>
      </c>
      <c r="I37" t="s">
        <v>18</v>
      </c>
      <c r="J37" t="s">
        <v>41</v>
      </c>
      <c r="K37" t="s">
        <v>118</v>
      </c>
      <c r="L37" t="s">
        <v>189</v>
      </c>
      <c r="M37" t="s">
        <v>26</v>
      </c>
      <c r="N37" t="s">
        <v>27</v>
      </c>
      <c r="O37" t="s">
        <v>184</v>
      </c>
      <c r="P37" t="s">
        <v>187</v>
      </c>
      <c r="Q37" t="s">
        <v>283</v>
      </c>
      <c r="R37" t="s">
        <v>286</v>
      </c>
      <c r="S37" t="s">
        <v>368</v>
      </c>
    </row>
    <row r="38" spans="1:19" x14ac:dyDescent="0.2">
      <c r="A38" s="7" t="s">
        <v>190</v>
      </c>
      <c r="B38" s="8" t="s">
        <v>17</v>
      </c>
      <c r="C38" s="8" t="s">
        <v>18</v>
      </c>
      <c r="D38" s="8" t="s">
        <v>191</v>
      </c>
      <c r="E38" s="8" t="s">
        <v>192</v>
      </c>
      <c r="F38" t="s">
        <v>40</v>
      </c>
      <c r="G38" s="123" t="s">
        <v>32</v>
      </c>
      <c r="H38" s="124">
        <v>920</v>
      </c>
      <c r="I38" t="s">
        <v>18</v>
      </c>
      <c r="J38" t="s">
        <v>23</v>
      </c>
      <c r="K38" t="s">
        <v>24</v>
      </c>
      <c r="L38" t="s">
        <v>193</v>
      </c>
      <c r="M38" t="s">
        <v>26</v>
      </c>
      <c r="N38" t="s">
        <v>27</v>
      </c>
      <c r="O38" t="s">
        <v>191</v>
      </c>
      <c r="P38" t="s">
        <v>194</v>
      </c>
      <c r="Q38" t="s">
        <v>283</v>
      </c>
      <c r="R38" t="s">
        <v>286</v>
      </c>
      <c r="S38" t="s">
        <v>367</v>
      </c>
    </row>
    <row r="39" spans="1:19" x14ac:dyDescent="0.2">
      <c r="A39" s="7" t="s">
        <v>195</v>
      </c>
      <c r="B39" s="8" t="s">
        <v>17</v>
      </c>
      <c r="C39" s="8" t="s">
        <v>18</v>
      </c>
      <c r="D39" s="8" t="s">
        <v>191</v>
      </c>
      <c r="E39" s="8" t="s">
        <v>192</v>
      </c>
      <c r="F39" t="s">
        <v>148</v>
      </c>
      <c r="G39" s="123" t="s">
        <v>32</v>
      </c>
      <c r="H39" s="124">
        <v>8000</v>
      </c>
      <c r="I39" t="s">
        <v>18</v>
      </c>
      <c r="J39" t="s">
        <v>23</v>
      </c>
      <c r="K39" t="s">
        <v>24</v>
      </c>
      <c r="L39" t="s">
        <v>196</v>
      </c>
      <c r="M39" t="s">
        <v>26</v>
      </c>
      <c r="N39" t="s">
        <v>27</v>
      </c>
      <c r="O39" t="s">
        <v>191</v>
      </c>
      <c r="P39" t="s">
        <v>197</v>
      </c>
      <c r="Q39" t="s">
        <v>283</v>
      </c>
      <c r="R39" t="s">
        <v>282</v>
      </c>
      <c r="S39" t="s">
        <v>367</v>
      </c>
    </row>
    <row r="40" spans="1:19" x14ac:dyDescent="0.2">
      <c r="A40" s="7" t="s">
        <v>198</v>
      </c>
      <c r="B40" s="8" t="s">
        <v>17</v>
      </c>
      <c r="C40" s="8" t="s">
        <v>18</v>
      </c>
      <c r="D40" s="8" t="s">
        <v>199</v>
      </c>
      <c r="E40" s="8" t="s">
        <v>200</v>
      </c>
      <c r="F40" t="s">
        <v>148</v>
      </c>
      <c r="G40" s="123" t="s">
        <v>32</v>
      </c>
      <c r="H40" s="124">
        <v>8000</v>
      </c>
      <c r="I40" t="s">
        <v>18</v>
      </c>
      <c r="J40" t="s">
        <v>23</v>
      </c>
      <c r="K40" t="s">
        <v>24</v>
      </c>
      <c r="L40" t="s">
        <v>201</v>
      </c>
      <c r="M40" t="s">
        <v>26</v>
      </c>
      <c r="N40" t="s">
        <v>27</v>
      </c>
      <c r="O40" t="s">
        <v>199</v>
      </c>
      <c r="P40" t="s">
        <v>202</v>
      </c>
      <c r="Q40" t="s">
        <v>363</v>
      </c>
      <c r="R40" t="s">
        <v>282</v>
      </c>
      <c r="S40" t="s">
        <v>372</v>
      </c>
    </row>
    <row r="41" spans="1:19" x14ac:dyDescent="0.2">
      <c r="A41" s="7" t="s">
        <v>203</v>
      </c>
      <c r="B41" s="8" t="s">
        <v>17</v>
      </c>
      <c r="C41" s="8" t="s">
        <v>18</v>
      </c>
      <c r="D41" s="8" t="s">
        <v>204</v>
      </c>
      <c r="E41" s="8" t="s">
        <v>205</v>
      </c>
      <c r="F41" t="s">
        <v>148</v>
      </c>
      <c r="G41" s="123" t="s">
        <v>32</v>
      </c>
      <c r="H41" s="124">
        <v>8000</v>
      </c>
      <c r="I41" t="s">
        <v>18</v>
      </c>
      <c r="J41" t="s">
        <v>23</v>
      </c>
      <c r="K41" t="s">
        <v>24</v>
      </c>
      <c r="L41" t="s">
        <v>206</v>
      </c>
      <c r="M41" t="s">
        <v>26</v>
      </c>
      <c r="N41" t="s">
        <v>27</v>
      </c>
      <c r="O41" t="s">
        <v>204</v>
      </c>
      <c r="P41" t="s">
        <v>207</v>
      </c>
      <c r="Q41" t="s">
        <v>363</v>
      </c>
      <c r="R41" t="s">
        <v>282</v>
      </c>
      <c r="S41" t="s">
        <v>364</v>
      </c>
    </row>
    <row r="42" spans="1:19" x14ac:dyDescent="0.2">
      <c r="A42" s="7" t="s">
        <v>208</v>
      </c>
      <c r="B42" s="8" t="s">
        <v>17</v>
      </c>
      <c r="C42" s="8" t="s">
        <v>18</v>
      </c>
      <c r="D42" s="8" t="s">
        <v>204</v>
      </c>
      <c r="E42" s="8" t="s">
        <v>205</v>
      </c>
      <c r="F42" t="s">
        <v>40</v>
      </c>
      <c r="G42" s="123" t="s">
        <v>32</v>
      </c>
      <c r="H42" s="124">
        <v>920</v>
      </c>
      <c r="I42" t="s">
        <v>18</v>
      </c>
      <c r="J42" t="s">
        <v>23</v>
      </c>
      <c r="K42" t="s">
        <v>24</v>
      </c>
      <c r="L42" t="s">
        <v>209</v>
      </c>
      <c r="M42" t="s">
        <v>26</v>
      </c>
      <c r="N42" t="s">
        <v>27</v>
      </c>
      <c r="O42" t="s">
        <v>204</v>
      </c>
      <c r="P42" t="s">
        <v>210</v>
      </c>
      <c r="Q42" t="s">
        <v>363</v>
      </c>
      <c r="R42" t="s">
        <v>286</v>
      </c>
      <c r="S42" t="s">
        <v>364</v>
      </c>
    </row>
    <row r="43" spans="1:19" x14ac:dyDescent="0.2">
      <c r="A43" s="7" t="s">
        <v>211</v>
      </c>
      <c r="B43" s="8" t="s">
        <v>17</v>
      </c>
      <c r="C43" s="8" t="s">
        <v>18</v>
      </c>
      <c r="D43" s="8" t="s">
        <v>108</v>
      </c>
      <c r="E43" s="8" t="s">
        <v>212</v>
      </c>
      <c r="F43" t="s">
        <v>213</v>
      </c>
      <c r="G43" s="123" t="s">
        <v>32</v>
      </c>
      <c r="H43" s="124">
        <v>760</v>
      </c>
      <c r="I43" t="s">
        <v>18</v>
      </c>
      <c r="J43" t="s">
        <v>214</v>
      </c>
      <c r="K43" t="s">
        <v>215</v>
      </c>
      <c r="L43" t="s">
        <v>216</v>
      </c>
      <c r="M43" t="s">
        <v>26</v>
      </c>
      <c r="N43" t="s">
        <v>27</v>
      </c>
      <c r="O43" t="s">
        <v>108</v>
      </c>
      <c r="P43" t="s">
        <v>217</v>
      </c>
      <c r="Q43" t="s">
        <v>233</v>
      </c>
      <c r="R43" t="s">
        <v>390</v>
      </c>
      <c r="S43" t="s">
        <v>398</v>
      </c>
    </row>
    <row r="44" spans="1:19" x14ac:dyDescent="0.2">
      <c r="A44" s="7" t="s">
        <v>218</v>
      </c>
      <c r="B44" s="8" t="s">
        <v>17</v>
      </c>
      <c r="C44" s="8" t="s">
        <v>18</v>
      </c>
      <c r="D44" s="8" t="s">
        <v>108</v>
      </c>
      <c r="E44" s="8" t="s">
        <v>219</v>
      </c>
      <c r="F44" t="s">
        <v>79</v>
      </c>
      <c r="G44" s="123" t="s">
        <v>32</v>
      </c>
      <c r="H44" s="124">
        <v>3880</v>
      </c>
      <c r="I44" t="s">
        <v>18</v>
      </c>
      <c r="J44" t="s">
        <v>143</v>
      </c>
      <c r="K44" t="s">
        <v>138</v>
      </c>
      <c r="L44" t="s">
        <v>220</v>
      </c>
      <c r="M44" t="s">
        <v>26</v>
      </c>
      <c r="N44" t="s">
        <v>27</v>
      </c>
      <c r="O44" t="s">
        <v>108</v>
      </c>
      <c r="P44" t="s">
        <v>152</v>
      </c>
      <c r="Q44" t="s">
        <v>373</v>
      </c>
      <c r="R44" t="s">
        <v>390</v>
      </c>
      <c r="S44" t="s">
        <v>257</v>
      </c>
    </row>
    <row r="45" spans="1:19" x14ac:dyDescent="0.2">
      <c r="A45" s="7" t="s">
        <v>221</v>
      </c>
      <c r="B45" s="8" t="s">
        <v>17</v>
      </c>
      <c r="C45" s="8" t="s">
        <v>18</v>
      </c>
      <c r="D45" s="8" t="s">
        <v>222</v>
      </c>
      <c r="E45" s="8" t="s">
        <v>219</v>
      </c>
      <c r="F45" t="s">
        <v>223</v>
      </c>
      <c r="G45" s="123" t="s">
        <v>32</v>
      </c>
      <c r="H45" s="124">
        <v>5950</v>
      </c>
      <c r="I45" t="s">
        <v>18</v>
      </c>
      <c r="J45" t="s">
        <v>23</v>
      </c>
      <c r="K45" t="s">
        <v>24</v>
      </c>
      <c r="L45" t="s">
        <v>224</v>
      </c>
      <c r="M45" t="s">
        <v>26</v>
      </c>
      <c r="N45" t="s">
        <v>27</v>
      </c>
      <c r="O45" t="s">
        <v>222</v>
      </c>
      <c r="P45" t="s">
        <v>225</v>
      </c>
      <c r="Q45" t="s">
        <v>259</v>
      </c>
      <c r="R45" t="s">
        <v>246</v>
      </c>
      <c r="S45" t="s">
        <v>263</v>
      </c>
    </row>
    <row r="46" spans="1:19" x14ac:dyDescent="0.2">
      <c r="H46" s="124"/>
    </row>
    <row r="48" spans="1:19" x14ac:dyDescent="0.2">
      <c r="H48" s="9">
        <f>SUM(H2:H47)</f>
        <v>160919.21</v>
      </c>
    </row>
  </sheetData>
  <autoFilter ref="A1:S45" xr:uid="{00000000-0001-0000-0000-000000000000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4"/>
  <sheetViews>
    <sheetView tabSelected="1" topLeftCell="A55" zoomScale="86" zoomScaleNormal="86" workbookViewId="0">
      <selection activeCell="C63" sqref="C63"/>
    </sheetView>
  </sheetViews>
  <sheetFormatPr baseColWidth="10" defaultColWidth="11.42578125" defaultRowHeight="15" x14ac:dyDescent="0.25"/>
  <cols>
    <col min="1" max="2" width="11.42578125" style="12"/>
    <col min="3" max="3" width="42.42578125" style="12" customWidth="1"/>
    <col min="4" max="4" width="28.28515625" style="12" bestFit="1" customWidth="1"/>
    <col min="5" max="5" width="27.28515625" style="12" customWidth="1"/>
    <col min="6" max="6" width="11.42578125" style="12"/>
    <col min="7" max="7" width="17.5703125" style="12" customWidth="1"/>
    <col min="8" max="8" width="11.42578125" style="12"/>
    <col min="9" max="9" width="30.28515625" style="12" customWidth="1"/>
    <col min="10" max="10" width="11.42578125" style="12"/>
    <col min="11" max="11" width="17.42578125" style="12" customWidth="1"/>
    <col min="12" max="12" width="16.85546875" style="12" customWidth="1"/>
    <col min="13" max="16384" width="11.42578125" style="12"/>
  </cols>
  <sheetData>
    <row r="1" spans="1:9" x14ac:dyDescent="0.25">
      <c r="A1" s="10"/>
      <c r="B1" s="10"/>
      <c r="C1" s="11" t="s">
        <v>226</v>
      </c>
      <c r="D1" s="11"/>
      <c r="E1" s="11"/>
      <c r="F1" s="11"/>
      <c r="G1" s="10"/>
      <c r="H1" s="10"/>
      <c r="I1" s="10"/>
    </row>
    <row r="2" spans="1:9" x14ac:dyDescent="0.25">
      <c r="A2" s="10"/>
      <c r="B2" s="13" t="s">
        <v>227</v>
      </c>
      <c r="C2" s="14" t="s">
        <v>228</v>
      </c>
      <c r="D2" s="14"/>
      <c r="E2" s="14"/>
      <c r="F2" s="14"/>
      <c r="G2" s="10"/>
      <c r="H2" s="10"/>
      <c r="I2" s="10"/>
    </row>
    <row r="3" spans="1:9" x14ac:dyDescent="0.25">
      <c r="A3" s="10"/>
      <c r="B3" s="13" t="s">
        <v>229</v>
      </c>
      <c r="C3" s="11" t="s">
        <v>230</v>
      </c>
      <c r="D3" s="11"/>
      <c r="E3" s="11"/>
      <c r="F3" s="11"/>
      <c r="G3" s="10"/>
      <c r="H3" s="10"/>
      <c r="I3" s="10"/>
    </row>
    <row r="4" spans="1:9" x14ac:dyDescent="0.25">
      <c r="A4" s="10"/>
      <c r="B4" s="13" t="s">
        <v>231</v>
      </c>
      <c r="C4" s="11" t="s">
        <v>232</v>
      </c>
      <c r="D4" s="11"/>
      <c r="E4" s="11"/>
      <c r="F4" s="11"/>
      <c r="G4" s="10"/>
      <c r="H4" s="10"/>
      <c r="I4" s="10"/>
    </row>
    <row r="6" spans="1:9" ht="15.75" thickBot="1" x14ac:dyDescent="0.3">
      <c r="A6" s="10"/>
      <c r="B6" s="15" t="s">
        <v>233</v>
      </c>
      <c r="C6" s="10"/>
      <c r="D6" s="10"/>
      <c r="E6" s="10"/>
      <c r="F6" s="10"/>
      <c r="G6" s="10"/>
      <c r="H6" s="10"/>
      <c r="I6" s="10"/>
    </row>
    <row r="7" spans="1:9" ht="30" x14ac:dyDescent="0.25">
      <c r="A7" s="16" t="s">
        <v>234</v>
      </c>
      <c r="B7" s="17" t="s">
        <v>235</v>
      </c>
      <c r="C7" s="18" t="s">
        <v>236</v>
      </c>
      <c r="D7" s="19" t="s">
        <v>237</v>
      </c>
      <c r="E7" s="16" t="s">
        <v>238</v>
      </c>
      <c r="F7" s="16" t="s">
        <v>239</v>
      </c>
      <c r="G7" s="20" t="s">
        <v>240</v>
      </c>
      <c r="H7" s="18" t="s">
        <v>227</v>
      </c>
      <c r="I7" s="21" t="s">
        <v>241</v>
      </c>
    </row>
    <row r="8" spans="1:9" x14ac:dyDescent="0.25">
      <c r="A8" s="22">
        <v>1</v>
      </c>
      <c r="B8" s="22"/>
      <c r="C8" s="23" t="s">
        <v>245</v>
      </c>
      <c r="D8" s="24" t="s">
        <v>242</v>
      </c>
      <c r="E8" s="23" t="s">
        <v>246</v>
      </c>
      <c r="F8" s="22"/>
      <c r="G8" s="25">
        <v>3647.2</v>
      </c>
      <c r="H8" s="26" t="s">
        <v>20</v>
      </c>
      <c r="I8" s="22"/>
    </row>
    <row r="9" spans="1:9" x14ac:dyDescent="0.25">
      <c r="A9" s="22">
        <v>2</v>
      </c>
      <c r="B9" s="22"/>
      <c r="C9" s="23" t="s">
        <v>249</v>
      </c>
      <c r="D9" s="24" t="s">
        <v>242</v>
      </c>
      <c r="E9" s="23" t="s">
        <v>246</v>
      </c>
      <c r="F9" s="22"/>
      <c r="G9" s="25">
        <v>3648</v>
      </c>
      <c r="H9" s="26" t="s">
        <v>39</v>
      </c>
      <c r="I9" s="22"/>
    </row>
    <row r="10" spans="1:9" x14ac:dyDescent="0.25">
      <c r="A10" s="22">
        <v>3</v>
      </c>
      <c r="B10" s="22"/>
      <c r="C10" s="23" t="s">
        <v>243</v>
      </c>
      <c r="D10" s="24" t="s">
        <v>242</v>
      </c>
      <c r="E10" s="23" t="s">
        <v>246</v>
      </c>
      <c r="F10" s="22"/>
      <c r="G10" s="25">
        <v>3648</v>
      </c>
      <c r="H10" s="26" t="s">
        <v>39</v>
      </c>
      <c r="I10" s="22"/>
    </row>
    <row r="11" spans="1:9" x14ac:dyDescent="0.25">
      <c r="A11" s="22">
        <v>4</v>
      </c>
      <c r="B11" s="22"/>
      <c r="C11" s="23" t="s">
        <v>247</v>
      </c>
      <c r="D11" s="24" t="s">
        <v>242</v>
      </c>
      <c r="E11" s="23" t="s">
        <v>246</v>
      </c>
      <c r="F11" s="22"/>
      <c r="G11" s="25">
        <v>3680</v>
      </c>
      <c r="H11" s="26" t="s">
        <v>53</v>
      </c>
      <c r="I11" s="22"/>
    </row>
    <row r="12" spans="1:9" x14ac:dyDescent="0.25">
      <c r="A12" s="22">
        <v>5</v>
      </c>
      <c r="B12" s="22"/>
      <c r="C12" s="23" t="s">
        <v>378</v>
      </c>
      <c r="D12" s="24" t="s">
        <v>242</v>
      </c>
      <c r="E12" s="23" t="s">
        <v>246</v>
      </c>
      <c r="F12" s="22"/>
      <c r="G12" s="25">
        <v>3880</v>
      </c>
      <c r="H12" s="26" t="s">
        <v>109</v>
      </c>
      <c r="I12" s="22"/>
    </row>
    <row r="13" spans="1:9" x14ac:dyDescent="0.25">
      <c r="A13" s="22">
        <v>6</v>
      </c>
      <c r="B13" s="22"/>
      <c r="C13" s="23" t="s">
        <v>379</v>
      </c>
      <c r="D13" s="24" t="s">
        <v>242</v>
      </c>
      <c r="E13" s="23" t="s">
        <v>246</v>
      </c>
      <c r="F13" s="22"/>
      <c r="G13" s="25">
        <v>3298</v>
      </c>
      <c r="H13" s="26" t="s">
        <v>156</v>
      </c>
      <c r="I13" s="22"/>
    </row>
    <row r="14" spans="1:9" x14ac:dyDescent="0.25">
      <c r="A14" s="22">
        <v>7</v>
      </c>
      <c r="B14" s="22"/>
      <c r="C14" s="23" t="s">
        <v>379</v>
      </c>
      <c r="D14" s="24" t="s">
        <v>242</v>
      </c>
      <c r="E14" s="23" t="s">
        <v>246</v>
      </c>
      <c r="F14" s="22"/>
      <c r="G14" s="25">
        <v>582</v>
      </c>
      <c r="H14" s="26" t="s">
        <v>156</v>
      </c>
      <c r="I14" s="22"/>
    </row>
    <row r="15" spans="1:9" x14ac:dyDescent="0.25">
      <c r="A15" s="22">
        <v>8</v>
      </c>
      <c r="B15" s="22"/>
      <c r="C15" s="23" t="s">
        <v>251</v>
      </c>
      <c r="D15" s="24" t="s">
        <v>242</v>
      </c>
      <c r="E15" s="27" t="s">
        <v>246</v>
      </c>
      <c r="F15" s="28"/>
      <c r="G15" s="25">
        <v>1160</v>
      </c>
      <c r="H15" s="26" t="s">
        <v>170</v>
      </c>
      <c r="I15" s="28"/>
    </row>
    <row r="16" spans="1:9" x14ac:dyDescent="0.25">
      <c r="A16" s="22">
        <v>9</v>
      </c>
      <c r="B16" s="22"/>
      <c r="C16" s="23" t="s">
        <v>244</v>
      </c>
      <c r="D16" s="24" t="s">
        <v>242</v>
      </c>
      <c r="E16" s="23" t="s">
        <v>246</v>
      </c>
      <c r="F16" s="22"/>
      <c r="G16" s="25">
        <v>4030</v>
      </c>
      <c r="H16" s="26" t="s">
        <v>170</v>
      </c>
      <c r="I16" s="22"/>
    </row>
    <row r="17" spans="1:9" x14ac:dyDescent="0.25">
      <c r="A17" s="22">
        <v>10</v>
      </c>
      <c r="B17" s="22"/>
      <c r="C17" s="23" t="s">
        <v>399</v>
      </c>
      <c r="D17" s="24" t="s">
        <v>242</v>
      </c>
      <c r="E17" s="23" t="s">
        <v>387</v>
      </c>
      <c r="F17" s="22"/>
      <c r="G17" s="25">
        <v>760</v>
      </c>
      <c r="H17" s="26" t="s">
        <v>212</v>
      </c>
      <c r="I17" s="22"/>
    </row>
    <row r="18" spans="1:9" x14ac:dyDescent="0.25">
      <c r="A18" s="10"/>
      <c r="B18" s="10"/>
      <c r="C18"/>
      <c r="D18" s="10"/>
      <c r="E18"/>
      <c r="F18" s="10"/>
      <c r="G18" s="29"/>
      <c r="H18" s="8"/>
      <c r="I18" s="10"/>
    </row>
    <row r="19" spans="1:9" x14ac:dyDescent="0.25">
      <c r="A19" s="10"/>
      <c r="B19" s="10"/>
      <c r="C19" s="10"/>
      <c r="D19" s="10"/>
      <c r="E19" s="10"/>
      <c r="F19" s="10"/>
      <c r="G19" s="30">
        <f>SUM(G8:G17)</f>
        <v>28333.200000000001</v>
      </c>
      <c r="H19" s="10"/>
      <c r="I19" s="10"/>
    </row>
    <row r="20" spans="1:9" x14ac:dyDescent="0.25">
      <c r="A20" s="10"/>
      <c r="B20" s="10"/>
      <c r="C20" s="10"/>
      <c r="D20" s="10"/>
      <c r="E20" s="10"/>
      <c r="F20" s="10"/>
      <c r="G20" s="31"/>
      <c r="H20" s="10"/>
      <c r="I20" s="10"/>
    </row>
    <row r="21" spans="1:9" ht="15.75" thickBot="1" x14ac:dyDescent="0.3">
      <c r="A21" s="10"/>
      <c r="B21" s="15" t="s">
        <v>253</v>
      </c>
      <c r="C21" s="10"/>
      <c r="D21" s="10"/>
      <c r="E21" s="10"/>
      <c r="F21" s="10"/>
      <c r="G21" s="10"/>
      <c r="H21" s="10"/>
      <c r="I21" s="10"/>
    </row>
    <row r="22" spans="1:9" ht="30" x14ac:dyDescent="0.25">
      <c r="A22" s="16" t="s">
        <v>234</v>
      </c>
      <c r="B22" s="17" t="s">
        <v>235</v>
      </c>
      <c r="C22" s="18" t="s">
        <v>236</v>
      </c>
      <c r="D22" s="19" t="s">
        <v>237</v>
      </c>
      <c r="E22" s="16" t="s">
        <v>238</v>
      </c>
      <c r="F22" s="16" t="s">
        <v>239</v>
      </c>
      <c r="G22" s="20" t="s">
        <v>240</v>
      </c>
      <c r="H22" s="18" t="s">
        <v>227</v>
      </c>
      <c r="I22" s="21" t="s">
        <v>241</v>
      </c>
    </row>
    <row r="23" spans="1:9" x14ac:dyDescent="0.25">
      <c r="A23" s="32">
        <v>1</v>
      </c>
      <c r="B23" s="22"/>
      <c r="C23" s="23" t="s">
        <v>256</v>
      </c>
      <c r="D23" s="24" t="s">
        <v>242</v>
      </c>
      <c r="E23" s="23" t="s">
        <v>246</v>
      </c>
      <c r="F23" s="22"/>
      <c r="G23" s="25">
        <v>3648</v>
      </c>
      <c r="H23" s="26" t="s">
        <v>20</v>
      </c>
      <c r="I23" s="22"/>
    </row>
    <row r="24" spans="1:9" x14ac:dyDescent="0.25">
      <c r="A24" s="32">
        <v>2</v>
      </c>
      <c r="B24" s="22"/>
      <c r="C24" s="23" t="s">
        <v>254</v>
      </c>
      <c r="D24" s="24" t="s">
        <v>242</v>
      </c>
      <c r="E24" s="23" t="s">
        <v>246</v>
      </c>
      <c r="F24" s="22"/>
      <c r="G24" s="25">
        <v>3647</v>
      </c>
      <c r="H24" s="26" t="s">
        <v>53</v>
      </c>
      <c r="I24" s="22"/>
    </row>
    <row r="25" spans="1:9" x14ac:dyDescent="0.25">
      <c r="A25" s="32">
        <v>3</v>
      </c>
      <c r="B25" s="22"/>
      <c r="C25" s="23" t="s">
        <v>255</v>
      </c>
      <c r="D25" s="24" t="s">
        <v>242</v>
      </c>
      <c r="E25" s="23" t="s">
        <v>246</v>
      </c>
      <c r="F25" s="22"/>
      <c r="G25" s="25">
        <v>3647</v>
      </c>
      <c r="H25" s="26" t="s">
        <v>53</v>
      </c>
      <c r="I25" s="22"/>
    </row>
    <row r="26" spans="1:9" x14ac:dyDescent="0.25">
      <c r="A26" s="32">
        <v>4</v>
      </c>
      <c r="B26" s="22"/>
      <c r="C26" s="23" t="s">
        <v>258</v>
      </c>
      <c r="D26" s="24" t="s">
        <v>242</v>
      </c>
      <c r="E26" s="23" t="s">
        <v>246</v>
      </c>
      <c r="F26" s="22"/>
      <c r="G26" s="33">
        <v>5452</v>
      </c>
      <c r="H26" s="26" t="s">
        <v>53</v>
      </c>
      <c r="I26" s="22"/>
    </row>
    <row r="27" spans="1:9" x14ac:dyDescent="0.25">
      <c r="A27" s="32">
        <v>5</v>
      </c>
      <c r="B27" s="22"/>
      <c r="C27" s="23" t="s">
        <v>374</v>
      </c>
      <c r="D27" s="24" t="s">
        <v>242</v>
      </c>
      <c r="E27" s="34" t="s">
        <v>375</v>
      </c>
      <c r="F27" s="22"/>
      <c r="G27" s="25">
        <v>10000</v>
      </c>
      <c r="H27" s="26" t="s">
        <v>122</v>
      </c>
      <c r="I27" s="22"/>
    </row>
    <row r="28" spans="1:9" x14ac:dyDescent="0.25">
      <c r="A28" s="32">
        <v>6</v>
      </c>
      <c r="B28" s="22"/>
      <c r="C28" s="23" t="s">
        <v>374</v>
      </c>
      <c r="D28" s="24" t="s">
        <v>242</v>
      </c>
      <c r="E28" s="34" t="s">
        <v>246</v>
      </c>
      <c r="F28" s="22"/>
      <c r="G28" s="25">
        <v>2522</v>
      </c>
      <c r="H28" s="26" t="s">
        <v>122</v>
      </c>
      <c r="I28" s="22"/>
    </row>
    <row r="29" spans="1:9" x14ac:dyDescent="0.25">
      <c r="A29" s="32">
        <v>7</v>
      </c>
      <c r="B29" s="22"/>
      <c r="C29" s="23" t="s">
        <v>257</v>
      </c>
      <c r="D29" s="24" t="s">
        <v>242</v>
      </c>
      <c r="E29" s="34" t="s">
        <v>246</v>
      </c>
      <c r="F29" s="22"/>
      <c r="G29" s="25">
        <v>3880</v>
      </c>
      <c r="H29" s="26" t="s">
        <v>142</v>
      </c>
      <c r="I29" s="22"/>
    </row>
    <row r="30" spans="1:9" x14ac:dyDescent="0.25">
      <c r="A30" s="32">
        <v>7</v>
      </c>
      <c r="B30" s="22"/>
      <c r="C30" s="23" t="s">
        <v>257</v>
      </c>
      <c r="D30" s="24" t="s">
        <v>242</v>
      </c>
      <c r="E30" s="34" t="s">
        <v>390</v>
      </c>
      <c r="F30" s="22"/>
      <c r="G30" s="25">
        <v>3880</v>
      </c>
      <c r="H30" s="26" t="s">
        <v>219</v>
      </c>
      <c r="I30" s="22"/>
    </row>
    <row r="31" spans="1:9" x14ac:dyDescent="0.25">
      <c r="A31" s="32">
        <v>8</v>
      </c>
      <c r="B31" s="22"/>
      <c r="C31" s="23" t="s">
        <v>256</v>
      </c>
      <c r="D31" s="24" t="s">
        <v>242</v>
      </c>
      <c r="E31" s="23" t="s">
        <v>390</v>
      </c>
      <c r="F31" s="22"/>
      <c r="G31" s="25">
        <v>3500</v>
      </c>
      <c r="H31" s="26" t="s">
        <v>20</v>
      </c>
      <c r="I31" s="22"/>
    </row>
    <row r="32" spans="1:9" x14ac:dyDescent="0.25">
      <c r="A32" s="35"/>
      <c r="B32" s="10"/>
      <c r="C32"/>
      <c r="D32" s="10"/>
      <c r="E32" s="36"/>
      <c r="F32" s="10"/>
      <c r="G32" s="29"/>
      <c r="H32" s="8"/>
      <c r="I32" s="10"/>
    </row>
    <row r="33" spans="1:11" x14ac:dyDescent="0.25">
      <c r="A33" s="10"/>
      <c r="B33" s="10"/>
      <c r="C33" s="10"/>
      <c r="D33" s="10"/>
      <c r="E33" s="10"/>
      <c r="F33" s="10"/>
      <c r="G33" s="30">
        <f>SUM(G23:G31)</f>
        <v>40176</v>
      </c>
      <c r="H33" s="10"/>
      <c r="I33" s="10"/>
    </row>
    <row r="34" spans="1:11" x14ac:dyDescent="0.25">
      <c r="A34" s="10"/>
      <c r="B34" s="10"/>
      <c r="C34" s="10"/>
      <c r="D34" s="10"/>
      <c r="E34" s="10"/>
      <c r="F34" s="10"/>
      <c r="G34" s="37"/>
      <c r="H34" s="10"/>
      <c r="I34" s="10"/>
    </row>
    <row r="35" spans="1:11" x14ac:dyDescent="0.25">
      <c r="A35" s="10"/>
      <c r="B35" s="10"/>
      <c r="C35" s="10"/>
      <c r="D35" s="10"/>
      <c r="E35" s="10"/>
      <c r="F35" s="10"/>
      <c r="G35" s="37"/>
      <c r="H35" s="10"/>
      <c r="I35" s="10"/>
    </row>
    <row r="36" spans="1:11" ht="16.5" thickBot="1" x14ac:dyDescent="0.3">
      <c r="A36" s="10"/>
      <c r="B36" s="114" t="s">
        <v>404</v>
      </c>
      <c r="C36" s="10"/>
      <c r="D36" s="10"/>
      <c r="E36" s="10"/>
      <c r="F36" s="10"/>
      <c r="G36" s="10"/>
      <c r="H36" s="10"/>
      <c r="I36" s="10"/>
    </row>
    <row r="37" spans="1:11" ht="30" x14ac:dyDescent="0.25">
      <c r="A37" s="16" t="s">
        <v>234</v>
      </c>
      <c r="B37" s="17" t="s">
        <v>235</v>
      </c>
      <c r="C37" s="18" t="s">
        <v>236</v>
      </c>
      <c r="D37" s="19" t="s">
        <v>237</v>
      </c>
      <c r="E37" s="16" t="s">
        <v>238</v>
      </c>
      <c r="F37" s="16" t="s">
        <v>239</v>
      </c>
      <c r="G37" s="20" t="s">
        <v>240</v>
      </c>
      <c r="H37" s="18" t="s">
        <v>227</v>
      </c>
      <c r="I37" s="21" t="s">
        <v>241</v>
      </c>
    </row>
    <row r="38" spans="1:11" x14ac:dyDescent="0.25">
      <c r="A38" s="32">
        <v>1</v>
      </c>
      <c r="B38" s="22"/>
      <c r="C38" s="23" t="s">
        <v>264</v>
      </c>
      <c r="D38" s="22" t="s">
        <v>261</v>
      </c>
      <c r="E38" s="115" t="s">
        <v>271</v>
      </c>
      <c r="F38" s="22"/>
      <c r="G38" s="25">
        <v>3880</v>
      </c>
      <c r="H38" s="26" t="s">
        <v>248</v>
      </c>
      <c r="I38" s="22"/>
    </row>
    <row r="39" spans="1:11" x14ac:dyDescent="0.25">
      <c r="A39" s="32">
        <v>2</v>
      </c>
      <c r="B39" s="22"/>
      <c r="C39" s="23" t="s">
        <v>265</v>
      </c>
      <c r="D39" s="22" t="s">
        <v>261</v>
      </c>
      <c r="E39" s="23" t="s">
        <v>246</v>
      </c>
      <c r="F39" s="22"/>
      <c r="G39" s="25">
        <v>4600</v>
      </c>
      <c r="H39" s="26" t="s">
        <v>266</v>
      </c>
      <c r="I39" s="22"/>
    </row>
    <row r="40" spans="1:11" x14ac:dyDescent="0.25">
      <c r="A40" s="32">
        <v>3</v>
      </c>
      <c r="B40" s="22"/>
      <c r="C40" s="23" t="s">
        <v>267</v>
      </c>
      <c r="D40" s="22" t="s">
        <v>261</v>
      </c>
      <c r="E40" s="23" t="s">
        <v>246</v>
      </c>
      <c r="F40" s="22"/>
      <c r="G40" s="25">
        <v>3200</v>
      </c>
      <c r="H40" s="26" t="s">
        <v>250</v>
      </c>
      <c r="I40" s="22"/>
    </row>
    <row r="41" spans="1:11" x14ac:dyDescent="0.25">
      <c r="A41" s="32">
        <v>4</v>
      </c>
      <c r="B41" s="22"/>
      <c r="C41" s="23" t="s">
        <v>268</v>
      </c>
      <c r="D41" s="22" t="s">
        <v>261</v>
      </c>
      <c r="E41" s="23" t="s">
        <v>246</v>
      </c>
      <c r="F41" s="22"/>
      <c r="G41" s="25">
        <v>3880</v>
      </c>
      <c r="H41" s="26" t="s">
        <v>252</v>
      </c>
      <c r="I41" s="22"/>
    </row>
    <row r="43" spans="1:11" x14ac:dyDescent="0.25">
      <c r="E43" s="125" t="s">
        <v>272</v>
      </c>
      <c r="F43" s="125"/>
      <c r="G43" s="30">
        <f>SUM(G38:G42)</f>
        <v>15560</v>
      </c>
      <c r="K43" s="39"/>
    </row>
    <row r="44" spans="1:11" x14ac:dyDescent="0.25">
      <c r="E44" s="40"/>
      <c r="F44" s="40"/>
      <c r="G44" s="37"/>
      <c r="K44" s="39"/>
    </row>
    <row r="45" spans="1:11" ht="16.5" thickBot="1" x14ac:dyDescent="0.3">
      <c r="B45" s="114" t="s">
        <v>405</v>
      </c>
    </row>
    <row r="46" spans="1:11" ht="30" x14ac:dyDescent="0.25">
      <c r="A46" s="16" t="s">
        <v>234</v>
      </c>
      <c r="B46" s="17" t="s">
        <v>235</v>
      </c>
      <c r="C46" s="18" t="s">
        <v>236</v>
      </c>
      <c r="D46" s="19" t="s">
        <v>237</v>
      </c>
      <c r="E46" s="16" t="s">
        <v>238</v>
      </c>
      <c r="F46" s="16" t="s">
        <v>239</v>
      </c>
      <c r="G46" s="20" t="s">
        <v>240</v>
      </c>
      <c r="H46" s="18" t="s">
        <v>227</v>
      </c>
      <c r="I46" s="21" t="s">
        <v>241</v>
      </c>
      <c r="K46" s="39"/>
    </row>
    <row r="47" spans="1:11" x14ac:dyDescent="0.25">
      <c r="A47" s="32">
        <v>1</v>
      </c>
      <c r="B47" s="22"/>
      <c r="C47" s="23" t="s">
        <v>267</v>
      </c>
      <c r="D47" s="22" t="s">
        <v>261</v>
      </c>
      <c r="E47" s="23" t="s">
        <v>246</v>
      </c>
      <c r="F47" s="22"/>
      <c r="G47" s="25">
        <v>448</v>
      </c>
      <c r="H47" s="26" t="s">
        <v>53</v>
      </c>
      <c r="I47" s="22"/>
    </row>
    <row r="48" spans="1:11" x14ac:dyDescent="0.25">
      <c r="A48" s="32">
        <v>2</v>
      </c>
      <c r="B48" s="22"/>
      <c r="C48" s="23" t="s">
        <v>365</v>
      </c>
      <c r="D48" s="22" t="s">
        <v>261</v>
      </c>
      <c r="E48" s="23" t="s">
        <v>246</v>
      </c>
      <c r="F48" s="22"/>
      <c r="G48" s="25">
        <v>3880</v>
      </c>
      <c r="H48" s="26" t="s">
        <v>74</v>
      </c>
      <c r="I48" s="22"/>
    </row>
    <row r="49" spans="1:11" x14ac:dyDescent="0.25">
      <c r="A49" s="32">
        <v>3</v>
      </c>
      <c r="B49" s="22"/>
      <c r="C49" s="23" t="s">
        <v>366</v>
      </c>
      <c r="D49" s="22" t="s">
        <v>261</v>
      </c>
      <c r="E49" s="23" t="s">
        <v>246</v>
      </c>
      <c r="F49" s="22"/>
      <c r="G49" s="25">
        <v>1940</v>
      </c>
      <c r="H49" s="26" t="s">
        <v>91</v>
      </c>
      <c r="I49" s="22"/>
    </row>
    <row r="50" spans="1:11" x14ac:dyDescent="0.25">
      <c r="A50" s="32">
        <v>4</v>
      </c>
      <c r="B50" s="22"/>
      <c r="C50" s="23" t="s">
        <v>366</v>
      </c>
      <c r="D50" s="22" t="s">
        <v>261</v>
      </c>
      <c r="E50" s="23" t="s">
        <v>246</v>
      </c>
      <c r="F50" s="22"/>
      <c r="G50" s="25">
        <v>1940</v>
      </c>
      <c r="H50" s="26" t="s">
        <v>91</v>
      </c>
      <c r="I50" s="22"/>
    </row>
    <row r="51" spans="1:11" x14ac:dyDescent="0.25">
      <c r="A51" s="32">
        <v>5</v>
      </c>
      <c r="B51" s="22"/>
      <c r="C51" s="23" t="s">
        <v>260</v>
      </c>
      <c r="D51" s="22" t="s">
        <v>261</v>
      </c>
      <c r="E51" s="23" t="s">
        <v>246</v>
      </c>
      <c r="F51" s="22"/>
      <c r="G51" s="25">
        <v>5800</v>
      </c>
      <c r="H51" s="26" t="s">
        <v>122</v>
      </c>
      <c r="I51" s="22"/>
    </row>
    <row r="52" spans="1:11" x14ac:dyDescent="0.25">
      <c r="A52" s="32">
        <v>6</v>
      </c>
      <c r="B52" s="22"/>
      <c r="C52" s="23" t="s">
        <v>263</v>
      </c>
      <c r="D52" s="22" t="s">
        <v>261</v>
      </c>
      <c r="E52" s="23" t="s">
        <v>246</v>
      </c>
      <c r="F52" s="22"/>
      <c r="G52" s="25">
        <v>5950</v>
      </c>
      <c r="H52" s="26" t="s">
        <v>219</v>
      </c>
      <c r="I52" s="22"/>
    </row>
    <row r="53" spans="1:11" x14ac:dyDescent="0.25">
      <c r="A53" s="32">
        <v>7</v>
      </c>
      <c r="B53" s="22"/>
      <c r="C53" s="23" t="s">
        <v>269</v>
      </c>
      <c r="D53" s="22" t="s">
        <v>261</v>
      </c>
      <c r="E53" s="23" t="s">
        <v>246</v>
      </c>
      <c r="F53" s="22"/>
      <c r="G53" s="33">
        <v>3880</v>
      </c>
      <c r="H53" s="26" t="s">
        <v>147</v>
      </c>
      <c r="I53" s="117" t="s">
        <v>388</v>
      </c>
    </row>
    <row r="54" spans="1:11" x14ac:dyDescent="0.25">
      <c r="A54" s="32">
        <v>8</v>
      </c>
      <c r="B54" s="22"/>
      <c r="C54" s="23" t="s">
        <v>389</v>
      </c>
      <c r="D54" s="22" t="s">
        <v>261</v>
      </c>
      <c r="E54" s="23" t="s">
        <v>390</v>
      </c>
      <c r="F54" s="22"/>
      <c r="G54" s="25">
        <v>3648</v>
      </c>
      <c r="H54" s="26" t="s">
        <v>53</v>
      </c>
      <c r="I54" s="117" t="s">
        <v>388</v>
      </c>
    </row>
    <row r="55" spans="1:11" x14ac:dyDescent="0.25">
      <c r="A55" s="35"/>
      <c r="B55" s="10"/>
      <c r="C55"/>
      <c r="D55" s="10"/>
      <c r="E55"/>
      <c r="F55" s="10"/>
      <c r="G55" s="29"/>
      <c r="H55" s="8"/>
      <c r="I55" s="10"/>
      <c r="K55" s="39"/>
    </row>
    <row r="56" spans="1:11" x14ac:dyDescent="0.25">
      <c r="A56" s="10"/>
      <c r="B56" s="10"/>
      <c r="C56" s="10"/>
      <c r="D56" s="10"/>
      <c r="E56" s="125" t="s">
        <v>272</v>
      </c>
      <c r="F56" s="125"/>
      <c r="G56" s="30">
        <f>SUM(G47:G54)</f>
        <v>27486</v>
      </c>
      <c r="H56" s="10"/>
      <c r="I56" s="31"/>
    </row>
    <row r="58" spans="1:11" ht="16.5" thickBot="1" x14ac:dyDescent="0.3">
      <c r="B58" s="114" t="s">
        <v>386</v>
      </c>
    </row>
    <row r="59" spans="1:11" ht="30" x14ac:dyDescent="0.25">
      <c r="A59" s="16" t="s">
        <v>234</v>
      </c>
      <c r="B59" s="17" t="s">
        <v>235</v>
      </c>
      <c r="C59" s="18" t="s">
        <v>236</v>
      </c>
      <c r="D59" s="19" t="s">
        <v>237</v>
      </c>
      <c r="E59" s="16" t="s">
        <v>238</v>
      </c>
      <c r="F59" s="16" t="s">
        <v>239</v>
      </c>
      <c r="G59" s="20" t="s">
        <v>240</v>
      </c>
      <c r="H59" s="18" t="s">
        <v>227</v>
      </c>
      <c r="I59" s="21" t="s">
        <v>241</v>
      </c>
    </row>
    <row r="60" spans="1:11" x14ac:dyDescent="0.25">
      <c r="A60" s="32"/>
      <c r="B60" s="22"/>
      <c r="C60" s="23"/>
      <c r="D60" s="22"/>
      <c r="E60" s="23"/>
      <c r="F60" s="22"/>
      <c r="G60" s="30"/>
      <c r="H60" s="26"/>
      <c r="I60" s="22"/>
    </row>
    <row r="64" spans="1:11" x14ac:dyDescent="0.25">
      <c r="G64" s="116"/>
    </row>
    <row r="66" spans="1:11" ht="15.75" thickBot="1" x14ac:dyDescent="0.3">
      <c r="A66" s="10"/>
      <c r="B66" s="113" t="s">
        <v>391</v>
      </c>
      <c r="C66" s="10"/>
      <c r="D66" s="10"/>
      <c r="E66" s="10"/>
      <c r="F66" s="10"/>
      <c r="G66" s="10"/>
      <c r="H66" s="10"/>
      <c r="I66" s="10"/>
    </row>
    <row r="67" spans="1:11" ht="30" x14ac:dyDescent="0.25">
      <c r="A67" s="16" t="s">
        <v>234</v>
      </c>
      <c r="B67" s="17" t="s">
        <v>235</v>
      </c>
      <c r="C67" s="18" t="s">
        <v>236</v>
      </c>
      <c r="D67" s="19" t="s">
        <v>237</v>
      </c>
      <c r="E67" s="16" t="s">
        <v>238</v>
      </c>
      <c r="F67" s="16" t="s">
        <v>239</v>
      </c>
      <c r="G67" s="20" t="s">
        <v>240</v>
      </c>
      <c r="H67" s="18" t="s">
        <v>227</v>
      </c>
      <c r="I67" s="21" t="s">
        <v>241</v>
      </c>
    </row>
    <row r="68" spans="1:11" x14ac:dyDescent="0.25">
      <c r="A68" s="32">
        <v>5</v>
      </c>
      <c r="B68" s="22"/>
      <c r="C68" s="23" t="s">
        <v>396</v>
      </c>
      <c r="D68" s="22" t="s">
        <v>261</v>
      </c>
      <c r="E68" s="23" t="s">
        <v>277</v>
      </c>
      <c r="F68" s="22"/>
      <c r="G68" s="25">
        <v>3880</v>
      </c>
      <c r="H68" s="26" t="s">
        <v>266</v>
      </c>
      <c r="I68" s="22"/>
    </row>
    <row r="69" spans="1:11" x14ac:dyDescent="0.25">
      <c r="A69" s="32">
        <v>6</v>
      </c>
      <c r="B69" s="22"/>
      <c r="C69" s="23"/>
      <c r="D69" s="22"/>
      <c r="E69" s="23"/>
      <c r="F69" s="22"/>
      <c r="G69" s="25"/>
      <c r="H69" s="26"/>
      <c r="I69" s="22"/>
    </row>
    <row r="70" spans="1:11" x14ac:dyDescent="0.25">
      <c r="A70" s="35"/>
      <c r="B70" s="10"/>
      <c r="C70"/>
      <c r="D70" s="10"/>
      <c r="E70"/>
      <c r="F70" s="10"/>
      <c r="G70" s="29"/>
      <c r="H70" s="8"/>
      <c r="I70" s="10"/>
    </row>
    <row r="71" spans="1:11" x14ac:dyDescent="0.25">
      <c r="A71" s="35"/>
      <c r="B71" s="10"/>
      <c r="C71"/>
      <c r="D71" s="10"/>
      <c r="E71" s="126" t="s">
        <v>272</v>
      </c>
      <c r="F71" s="126"/>
      <c r="G71" s="30">
        <f>SUM(G68:G70)</f>
        <v>3880</v>
      </c>
      <c r="H71" s="8"/>
      <c r="I71" s="10"/>
    </row>
    <row r="72" spans="1:11" x14ac:dyDescent="0.25">
      <c r="A72" s="35"/>
      <c r="B72" s="10"/>
      <c r="C72"/>
      <c r="D72" s="10"/>
      <c r="E72"/>
      <c r="F72" s="10"/>
      <c r="G72" s="29"/>
      <c r="H72" s="8"/>
      <c r="I72" s="10"/>
    </row>
    <row r="74" spans="1:11" ht="15.75" thickBot="1" x14ac:dyDescent="0.3">
      <c r="A74" s="10"/>
      <c r="B74" s="113" t="s">
        <v>392</v>
      </c>
      <c r="C74" s="10"/>
      <c r="D74" s="10"/>
      <c r="E74" s="10"/>
      <c r="F74" s="10"/>
      <c r="G74" s="10"/>
      <c r="H74" s="10"/>
      <c r="I74" s="10"/>
    </row>
    <row r="75" spans="1:11" ht="30" x14ac:dyDescent="0.25">
      <c r="A75" s="16" t="s">
        <v>234</v>
      </c>
      <c r="B75" s="17" t="s">
        <v>235</v>
      </c>
      <c r="C75" s="18" t="s">
        <v>236</v>
      </c>
      <c r="D75" s="19" t="s">
        <v>237</v>
      </c>
      <c r="E75" s="16" t="s">
        <v>238</v>
      </c>
      <c r="F75" s="16" t="s">
        <v>239</v>
      </c>
      <c r="G75" s="20" t="s">
        <v>240</v>
      </c>
      <c r="H75" s="18" t="s">
        <v>227</v>
      </c>
      <c r="I75" s="21" t="s">
        <v>241</v>
      </c>
      <c r="K75" s="39"/>
    </row>
    <row r="76" spans="1:11" x14ac:dyDescent="0.25">
      <c r="A76" s="22">
        <v>1</v>
      </c>
      <c r="B76" s="22"/>
      <c r="C76" s="22" t="s">
        <v>274</v>
      </c>
      <c r="D76" s="22" t="s">
        <v>261</v>
      </c>
      <c r="E76" s="22" t="s">
        <v>393</v>
      </c>
      <c r="F76" s="22"/>
      <c r="G76" s="25">
        <v>5452</v>
      </c>
      <c r="H76" s="22" t="s">
        <v>74</v>
      </c>
      <c r="I76" s="22"/>
      <c r="K76" s="39"/>
    </row>
    <row r="77" spans="1:11" x14ac:dyDescent="0.25">
      <c r="A77" s="22">
        <v>2</v>
      </c>
      <c r="B77" s="22"/>
      <c r="C77" s="22" t="s">
        <v>276</v>
      </c>
      <c r="D77" s="22" t="s">
        <v>261</v>
      </c>
      <c r="E77" s="22" t="s">
        <v>393</v>
      </c>
      <c r="F77" s="22"/>
      <c r="G77" s="25">
        <v>3880</v>
      </c>
      <c r="H77" s="22" t="s">
        <v>156</v>
      </c>
      <c r="I77" s="22"/>
      <c r="K77" s="39"/>
    </row>
    <row r="78" spans="1:11" x14ac:dyDescent="0.25">
      <c r="A78" s="22">
        <v>3</v>
      </c>
      <c r="B78" s="22"/>
      <c r="C78" s="22" t="s">
        <v>275</v>
      </c>
      <c r="D78" s="22" t="s">
        <v>261</v>
      </c>
      <c r="E78" s="22" t="s">
        <v>393</v>
      </c>
      <c r="F78" s="22"/>
      <c r="G78" s="25">
        <v>3880</v>
      </c>
      <c r="H78" s="22" t="s">
        <v>156</v>
      </c>
      <c r="I78" s="22"/>
      <c r="K78" s="39"/>
    </row>
    <row r="79" spans="1:11" x14ac:dyDescent="0.25">
      <c r="A79" s="22">
        <v>4</v>
      </c>
      <c r="B79" s="22"/>
      <c r="C79" s="22" t="s">
        <v>394</v>
      </c>
      <c r="D79" s="22" t="s">
        <v>261</v>
      </c>
      <c r="E79" s="22" t="s">
        <v>393</v>
      </c>
      <c r="F79" s="22"/>
      <c r="G79" s="25">
        <v>3647</v>
      </c>
      <c r="H79" s="22">
        <v>20221004</v>
      </c>
      <c r="I79" s="149"/>
      <c r="K79" s="39"/>
    </row>
    <row r="80" spans="1:11" x14ac:dyDescent="0.25">
      <c r="A80" s="22">
        <v>5</v>
      </c>
      <c r="B80" s="22"/>
      <c r="C80" s="22" t="s">
        <v>395</v>
      </c>
      <c r="D80" s="22" t="s">
        <v>261</v>
      </c>
      <c r="E80" s="22" t="s">
        <v>393</v>
      </c>
      <c r="F80" s="22"/>
      <c r="G80" s="25">
        <v>640</v>
      </c>
      <c r="H80" s="22">
        <v>20221005</v>
      </c>
      <c r="I80" s="149"/>
      <c r="K80" s="39"/>
    </row>
    <row r="81" spans="1:12" x14ac:dyDescent="0.25">
      <c r="A81" s="22">
        <v>6</v>
      </c>
      <c r="B81" s="22"/>
      <c r="C81" s="22" t="s">
        <v>395</v>
      </c>
      <c r="D81" s="22" t="s">
        <v>261</v>
      </c>
      <c r="E81" s="22" t="s">
        <v>393</v>
      </c>
      <c r="F81" s="22"/>
      <c r="G81" s="25">
        <v>2406.4</v>
      </c>
      <c r="H81" s="22">
        <v>20221005</v>
      </c>
      <c r="I81" s="149"/>
      <c r="K81" s="39"/>
    </row>
    <row r="82" spans="1:12" x14ac:dyDescent="0.25">
      <c r="A82" s="10"/>
      <c r="B82" s="10"/>
      <c r="C82" s="10"/>
      <c r="D82" s="10"/>
      <c r="E82" s="10"/>
      <c r="F82" s="10"/>
      <c r="G82" s="29"/>
      <c r="H82" s="10"/>
      <c r="I82" s="10"/>
      <c r="K82" s="39"/>
      <c r="L82" s="39"/>
    </row>
    <row r="83" spans="1:12" x14ac:dyDescent="0.25">
      <c r="E83" s="126" t="s">
        <v>272</v>
      </c>
      <c r="F83" s="126"/>
      <c r="G83" s="30">
        <f>SUM(G76:G82)</f>
        <v>19905.400000000001</v>
      </c>
    </row>
    <row r="84" spans="1:12" x14ac:dyDescent="0.25">
      <c r="E84" s="38"/>
      <c r="F84" s="38"/>
      <c r="G84" s="37"/>
    </row>
    <row r="85" spans="1:12" x14ac:dyDescent="0.25">
      <c r="E85" s="38"/>
      <c r="F85" s="38"/>
      <c r="G85" s="37"/>
    </row>
    <row r="86" spans="1:12" x14ac:dyDescent="0.25">
      <c r="E86" s="42"/>
      <c r="F86" s="42"/>
      <c r="G86" s="37"/>
    </row>
    <row r="87" spans="1:12" ht="19.5" thickBot="1" x14ac:dyDescent="0.35">
      <c r="C87" s="43" t="s">
        <v>278</v>
      </c>
      <c r="E87" s="42"/>
      <c r="F87" s="42"/>
      <c r="G87" s="37"/>
    </row>
    <row r="88" spans="1:12" x14ac:dyDescent="0.25">
      <c r="A88" s="16" t="s">
        <v>234</v>
      </c>
      <c r="B88" s="17" t="s">
        <v>235</v>
      </c>
      <c r="C88" s="18" t="s">
        <v>236</v>
      </c>
      <c r="D88" s="19" t="s">
        <v>279</v>
      </c>
      <c r="E88" s="16" t="s">
        <v>238</v>
      </c>
      <c r="F88" s="16" t="s">
        <v>280</v>
      </c>
      <c r="G88" s="20" t="s">
        <v>240</v>
      </c>
      <c r="H88" s="18" t="s">
        <v>227</v>
      </c>
      <c r="I88" s="21" t="s">
        <v>281</v>
      </c>
    </row>
    <row r="89" spans="1:12" x14ac:dyDescent="0.25">
      <c r="A89" s="44">
        <v>1</v>
      </c>
      <c r="B89" s="44"/>
      <c r="C89" s="23" t="s">
        <v>377</v>
      </c>
      <c r="D89" s="23"/>
      <c r="E89" s="23" t="s">
        <v>282</v>
      </c>
      <c r="F89" s="23" t="s">
        <v>376</v>
      </c>
      <c r="G89" s="25">
        <v>8000</v>
      </c>
      <c r="H89" s="26" t="s">
        <v>147</v>
      </c>
      <c r="I89" s="25">
        <v>3200</v>
      </c>
    </row>
    <row r="90" spans="1:12" x14ac:dyDescent="0.25">
      <c r="A90" s="44">
        <v>2</v>
      </c>
      <c r="B90" s="44"/>
      <c r="C90" s="23" t="s">
        <v>370</v>
      </c>
      <c r="D90" s="23"/>
      <c r="E90" s="23" t="s">
        <v>282</v>
      </c>
      <c r="F90" s="23" t="s">
        <v>283</v>
      </c>
      <c r="G90" s="25">
        <v>4800</v>
      </c>
      <c r="H90" s="26" t="s">
        <v>109</v>
      </c>
      <c r="I90" s="25"/>
    </row>
    <row r="91" spans="1:12" x14ac:dyDescent="0.25">
      <c r="A91" s="44">
        <v>3</v>
      </c>
      <c r="B91" s="44"/>
      <c r="C91" s="23" t="s">
        <v>369</v>
      </c>
      <c r="D91" s="23"/>
      <c r="E91" s="23" t="s">
        <v>282</v>
      </c>
      <c r="F91" s="23" t="s">
        <v>283</v>
      </c>
      <c r="G91" s="25">
        <v>4800</v>
      </c>
      <c r="H91" s="26" t="s">
        <v>122</v>
      </c>
      <c r="I91" s="25"/>
    </row>
    <row r="92" spans="1:12" x14ac:dyDescent="0.25">
      <c r="A92" s="44">
        <v>4</v>
      </c>
      <c r="B92" s="44"/>
      <c r="C92" s="23" t="s">
        <v>368</v>
      </c>
      <c r="D92" s="23"/>
      <c r="E92" s="23" t="s">
        <v>282</v>
      </c>
      <c r="F92" s="23" t="s">
        <v>283</v>
      </c>
      <c r="G92" s="25">
        <v>8000</v>
      </c>
      <c r="H92" s="26" t="s">
        <v>185</v>
      </c>
      <c r="I92" s="25">
        <v>3200</v>
      </c>
    </row>
    <row r="93" spans="1:12" x14ac:dyDescent="0.25">
      <c r="A93" s="44">
        <v>5</v>
      </c>
      <c r="B93" s="44"/>
      <c r="C93" s="23" t="s">
        <v>367</v>
      </c>
      <c r="D93" s="23"/>
      <c r="E93" s="23" t="s">
        <v>282</v>
      </c>
      <c r="F93" s="23" t="s">
        <v>283</v>
      </c>
      <c r="G93" s="25">
        <v>8000</v>
      </c>
      <c r="H93" s="26" t="s">
        <v>192</v>
      </c>
      <c r="I93" s="25">
        <v>3200</v>
      </c>
    </row>
    <row r="94" spans="1:12" x14ac:dyDescent="0.25">
      <c r="A94" s="44">
        <v>6</v>
      </c>
      <c r="B94" s="44"/>
      <c r="C94" s="23" t="s">
        <v>372</v>
      </c>
      <c r="D94" s="23"/>
      <c r="E94" s="23" t="s">
        <v>282</v>
      </c>
      <c r="F94" s="23" t="s">
        <v>363</v>
      </c>
      <c r="G94" s="25">
        <v>8000</v>
      </c>
      <c r="H94" s="26" t="s">
        <v>200</v>
      </c>
      <c r="I94" s="25">
        <v>3200</v>
      </c>
    </row>
    <row r="95" spans="1:12" x14ac:dyDescent="0.25">
      <c r="A95" s="44">
        <v>7</v>
      </c>
      <c r="B95" s="44"/>
      <c r="C95" s="23" t="s">
        <v>364</v>
      </c>
      <c r="D95" s="23"/>
      <c r="E95" s="23" t="s">
        <v>282</v>
      </c>
      <c r="F95" s="23" t="s">
        <v>363</v>
      </c>
      <c r="G95" s="25">
        <v>8000</v>
      </c>
      <c r="H95" s="26" t="s">
        <v>205</v>
      </c>
      <c r="I95" s="25">
        <v>3200</v>
      </c>
    </row>
    <row r="96" spans="1:12" x14ac:dyDescent="0.25">
      <c r="A96" s="10"/>
      <c r="B96" s="10"/>
      <c r="C96" s="10"/>
      <c r="D96" s="10"/>
      <c r="E96" s="45"/>
      <c r="F96" s="45"/>
      <c r="G96" s="46"/>
      <c r="H96" s="10"/>
      <c r="I96" s="10"/>
    </row>
    <row r="97" spans="1:9" x14ac:dyDescent="0.25">
      <c r="A97" s="10"/>
      <c r="B97" s="10"/>
      <c r="C97" s="10"/>
      <c r="D97" s="10"/>
      <c r="E97" s="45"/>
      <c r="F97" s="45" t="s">
        <v>284</v>
      </c>
      <c r="G97" s="46">
        <f>SUM(G89:G96)</f>
        <v>49600</v>
      </c>
      <c r="H97" s="46"/>
      <c r="I97" s="41">
        <f>SUM(I89:I96)</f>
        <v>16000</v>
      </c>
    </row>
    <row r="98" spans="1:9" x14ac:dyDescent="0.25">
      <c r="A98" s="10"/>
      <c r="B98" s="10"/>
      <c r="C98" s="10"/>
      <c r="D98" s="10"/>
      <c r="E98" s="45"/>
      <c r="F98" s="45"/>
      <c r="G98" s="46"/>
      <c r="H98" s="10"/>
      <c r="I98" s="10"/>
    </row>
    <row r="99" spans="1:9" x14ac:dyDescent="0.25">
      <c r="A99" s="10"/>
      <c r="B99" s="10"/>
      <c r="C99" s="10"/>
      <c r="D99" s="10"/>
      <c r="E99" s="45"/>
      <c r="F99" s="45"/>
      <c r="G99" s="46"/>
      <c r="H99" s="10"/>
      <c r="I99" s="10"/>
    </row>
    <row r="100" spans="1:9" ht="16.5" thickBot="1" x14ac:dyDescent="0.3">
      <c r="C100" s="47" t="s">
        <v>285</v>
      </c>
    </row>
    <row r="101" spans="1:9" x14ac:dyDescent="0.25">
      <c r="A101" s="16" t="s">
        <v>234</v>
      </c>
      <c r="B101" s="17" t="s">
        <v>235</v>
      </c>
      <c r="C101" s="18" t="s">
        <v>236</v>
      </c>
      <c r="D101" s="19" t="s">
        <v>279</v>
      </c>
      <c r="E101" s="16" t="s">
        <v>238</v>
      </c>
      <c r="F101" s="16" t="s">
        <v>280</v>
      </c>
      <c r="G101" s="20" t="s">
        <v>240</v>
      </c>
      <c r="H101" s="18" t="s">
        <v>227</v>
      </c>
      <c r="I101" s="21"/>
    </row>
    <row r="102" spans="1:9" x14ac:dyDescent="0.25">
      <c r="A102" s="44">
        <v>1</v>
      </c>
      <c r="B102" s="44"/>
      <c r="C102" s="23" t="s">
        <v>43</v>
      </c>
      <c r="D102" s="23"/>
      <c r="E102" s="23" t="s">
        <v>397</v>
      </c>
      <c r="F102" s="23" t="s">
        <v>283</v>
      </c>
      <c r="G102" s="25">
        <v>920</v>
      </c>
      <c r="H102" s="26" t="s">
        <v>39</v>
      </c>
      <c r="I102" s="44"/>
    </row>
    <row r="103" spans="1:9" x14ac:dyDescent="0.25">
      <c r="A103" s="44">
        <v>2</v>
      </c>
      <c r="B103" s="44"/>
      <c r="C103" s="23" t="s">
        <v>370</v>
      </c>
      <c r="D103" s="23"/>
      <c r="E103" s="23" t="s">
        <v>397</v>
      </c>
      <c r="F103" s="23" t="s">
        <v>283</v>
      </c>
      <c r="G103" s="25">
        <v>920</v>
      </c>
      <c r="H103" s="26" t="s">
        <v>109</v>
      </c>
      <c r="I103" s="44"/>
    </row>
    <row r="104" spans="1:9" x14ac:dyDescent="0.25">
      <c r="A104" s="44">
        <v>3</v>
      </c>
      <c r="B104" s="44"/>
      <c r="C104" s="23" t="s">
        <v>371</v>
      </c>
      <c r="D104" s="23"/>
      <c r="E104" s="23" t="s">
        <v>397</v>
      </c>
      <c r="F104" s="23" t="s">
        <v>283</v>
      </c>
      <c r="G104" s="25">
        <v>920</v>
      </c>
      <c r="H104" s="26" t="s">
        <v>147</v>
      </c>
      <c r="I104" s="44"/>
    </row>
    <row r="105" spans="1:9" x14ac:dyDescent="0.25">
      <c r="A105" s="44">
        <v>4</v>
      </c>
      <c r="B105" s="44"/>
      <c r="C105" s="23" t="s">
        <v>369</v>
      </c>
      <c r="D105" s="23"/>
      <c r="E105" s="23" t="s">
        <v>397</v>
      </c>
      <c r="F105" s="23" t="s">
        <v>283</v>
      </c>
      <c r="G105" s="25">
        <v>920</v>
      </c>
      <c r="H105" s="26" t="s">
        <v>170</v>
      </c>
      <c r="I105" s="44"/>
    </row>
    <row r="106" spans="1:9" x14ac:dyDescent="0.25">
      <c r="A106" s="44">
        <v>5</v>
      </c>
      <c r="B106" s="44"/>
      <c r="C106" s="23" t="s">
        <v>368</v>
      </c>
      <c r="D106" s="23"/>
      <c r="E106" s="23" t="s">
        <v>397</v>
      </c>
      <c r="F106" s="23" t="s">
        <v>283</v>
      </c>
      <c r="G106" s="25">
        <v>920</v>
      </c>
      <c r="H106" s="26" t="s">
        <v>185</v>
      </c>
      <c r="I106" s="44"/>
    </row>
    <row r="107" spans="1:9" x14ac:dyDescent="0.25">
      <c r="A107" s="44">
        <v>6</v>
      </c>
      <c r="B107" s="44"/>
      <c r="C107" s="23" t="s">
        <v>367</v>
      </c>
      <c r="D107" s="23"/>
      <c r="E107" s="23" t="s">
        <v>397</v>
      </c>
      <c r="F107" s="23" t="s">
        <v>283</v>
      </c>
      <c r="G107" s="25">
        <v>920</v>
      </c>
      <c r="H107" s="26" t="s">
        <v>192</v>
      </c>
      <c r="I107" s="44"/>
    </row>
    <row r="108" spans="1:9" x14ac:dyDescent="0.25">
      <c r="A108" s="44">
        <v>7</v>
      </c>
      <c r="B108" s="44"/>
      <c r="C108" s="23" t="s">
        <v>364</v>
      </c>
      <c r="D108" s="23"/>
      <c r="E108" s="23" t="s">
        <v>397</v>
      </c>
      <c r="F108" s="23" t="s">
        <v>363</v>
      </c>
      <c r="G108" s="25">
        <v>920</v>
      </c>
      <c r="H108" s="26" t="s">
        <v>205</v>
      </c>
      <c r="I108" s="22"/>
    </row>
    <row r="110" spans="1:9" x14ac:dyDescent="0.25">
      <c r="G110" s="48">
        <f>SUM(G102:G108)</f>
        <v>6440</v>
      </c>
    </row>
    <row r="114" spans="7:7" x14ac:dyDescent="0.25">
      <c r="G114" s="39"/>
    </row>
  </sheetData>
  <mergeCells count="4">
    <mergeCell ref="E43:F43"/>
    <mergeCell ref="E56:F56"/>
    <mergeCell ref="E71:F71"/>
    <mergeCell ref="E83:F83"/>
  </mergeCells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123"/>
  <sheetViews>
    <sheetView topLeftCell="C73" workbookViewId="0">
      <selection activeCell="K28" sqref="K28"/>
    </sheetView>
  </sheetViews>
  <sheetFormatPr baseColWidth="10" defaultColWidth="11.42578125" defaultRowHeight="15" x14ac:dyDescent="0.25"/>
  <cols>
    <col min="1" max="1" width="11.42578125" style="50"/>
    <col min="2" max="2" width="25.28515625" style="50" customWidth="1"/>
    <col min="3" max="3" width="16.28515625" style="50" customWidth="1"/>
    <col min="4" max="5" width="11.42578125" style="50"/>
    <col min="6" max="6" width="29.7109375" style="50" customWidth="1"/>
    <col min="7" max="7" width="29.140625" style="50" customWidth="1"/>
    <col min="8" max="9" width="11.42578125" style="50"/>
    <col min="10" max="10" width="14.5703125" style="50" customWidth="1"/>
    <col min="11" max="11" width="16.140625" style="50" bestFit="1" customWidth="1"/>
    <col min="12" max="13" width="20.28515625" style="50" customWidth="1"/>
    <col min="14" max="14" width="12.5703125" style="50" bestFit="1" customWidth="1"/>
    <col min="15" max="16384" width="11.42578125" style="50"/>
  </cols>
  <sheetData>
    <row r="3" spans="1:15" s="49" customFormat="1" x14ac:dyDescent="0.25">
      <c r="A3" s="127" t="s">
        <v>232</v>
      </c>
      <c r="B3" s="127"/>
      <c r="C3" s="127"/>
      <c r="D3" s="127"/>
      <c r="E3" s="127"/>
      <c r="F3" s="127"/>
      <c r="G3" s="127"/>
    </row>
    <row r="4" spans="1:15" s="49" customFormat="1" x14ac:dyDescent="0.25">
      <c r="A4" s="127" t="s">
        <v>287</v>
      </c>
      <c r="B4" s="127"/>
      <c r="C4" s="127"/>
      <c r="D4" s="127"/>
      <c r="E4" s="127"/>
      <c r="F4" s="127"/>
      <c r="G4" s="127"/>
    </row>
    <row r="5" spans="1:15" s="49" customFormat="1" ht="15.75" thickBot="1" x14ac:dyDescent="0.3">
      <c r="A5" s="128" t="s">
        <v>288</v>
      </c>
      <c r="B5" s="130" t="s">
        <v>289</v>
      </c>
      <c r="C5" s="132" t="s">
        <v>290</v>
      </c>
      <c r="D5" s="133" t="s">
        <v>291</v>
      </c>
      <c r="E5" s="130" t="s">
        <v>292</v>
      </c>
      <c r="F5" s="135" t="s">
        <v>293</v>
      </c>
      <c r="G5" s="130" t="s">
        <v>294</v>
      </c>
      <c r="J5" s="50"/>
      <c r="K5" s="50"/>
      <c r="L5" s="50"/>
      <c r="M5" s="50"/>
      <c r="N5" s="50"/>
      <c r="O5" s="50"/>
    </row>
    <row r="6" spans="1:15" s="49" customFormat="1" ht="15.75" thickBot="1" x14ac:dyDescent="0.3">
      <c r="A6" s="129"/>
      <c r="B6" s="131"/>
      <c r="C6" s="132"/>
      <c r="D6" s="134"/>
      <c r="E6" s="130"/>
      <c r="F6" s="136"/>
      <c r="G6" s="130"/>
      <c r="J6" s="50"/>
      <c r="K6" s="137" t="s">
        <v>295</v>
      </c>
      <c r="L6" s="138"/>
      <c r="M6" s="139"/>
      <c r="N6" s="50"/>
      <c r="O6" s="50"/>
    </row>
    <row r="7" spans="1:15" s="49" customFormat="1" ht="16.5" thickBot="1" x14ac:dyDescent="0.3">
      <c r="A7" s="51" t="s">
        <v>296</v>
      </c>
      <c r="B7" s="52"/>
      <c r="C7" s="53" t="s">
        <v>297</v>
      </c>
      <c r="D7" s="54" t="s">
        <v>298</v>
      </c>
      <c r="E7" s="55" t="s">
        <v>299</v>
      </c>
      <c r="F7" s="56" t="s">
        <v>300</v>
      </c>
      <c r="G7" s="57" t="s">
        <v>301</v>
      </c>
      <c r="J7" s="50"/>
      <c r="K7" s="140" t="s">
        <v>302</v>
      </c>
      <c r="L7" s="141"/>
      <c r="M7" s="142"/>
      <c r="N7" s="50"/>
      <c r="O7" s="50"/>
    </row>
    <row r="8" spans="1:15" s="49" customFormat="1" ht="16.5" thickBot="1" x14ac:dyDescent="0.3">
      <c r="A8" s="58" t="s">
        <v>303</v>
      </c>
      <c r="C8" s="59" t="s">
        <v>297</v>
      </c>
      <c r="E8" s="60" t="s">
        <v>304</v>
      </c>
      <c r="F8" s="61" t="s">
        <v>305</v>
      </c>
      <c r="G8" s="62" t="s">
        <v>306</v>
      </c>
      <c r="J8" s="50"/>
      <c r="K8" s="63" t="s">
        <v>307</v>
      </c>
      <c r="L8" s="63" t="s">
        <v>308</v>
      </c>
      <c r="M8" s="63" t="s">
        <v>309</v>
      </c>
      <c r="N8" s="50"/>
      <c r="O8" s="50"/>
    </row>
    <row r="9" spans="1:15" s="49" customFormat="1" ht="16.5" thickBot="1" x14ac:dyDescent="0.3">
      <c r="C9" s="59" t="s">
        <v>297</v>
      </c>
      <c r="E9" s="60" t="s">
        <v>310</v>
      </c>
      <c r="F9" s="61" t="s">
        <v>311</v>
      </c>
      <c r="G9" s="62" t="s">
        <v>312</v>
      </c>
      <c r="J9" s="50"/>
      <c r="K9" s="64" t="s">
        <v>313</v>
      </c>
      <c r="L9" s="65">
        <v>8</v>
      </c>
      <c r="M9" s="66">
        <f>C29</f>
        <v>5409.8640740740739</v>
      </c>
      <c r="N9" s="50"/>
      <c r="O9" s="50"/>
    </row>
    <row r="10" spans="1:15" s="49" customFormat="1" ht="16.5" thickBot="1" x14ac:dyDescent="0.3">
      <c r="C10" s="59" t="s">
        <v>297</v>
      </c>
      <c r="E10" s="60" t="s">
        <v>314</v>
      </c>
      <c r="F10" s="61" t="s">
        <v>315</v>
      </c>
      <c r="G10" s="62" t="s">
        <v>316</v>
      </c>
      <c r="J10" s="50"/>
      <c r="K10" s="67" t="s">
        <v>317</v>
      </c>
      <c r="L10" s="68">
        <v>8</v>
      </c>
      <c r="M10" s="69">
        <f>C65</f>
        <v>30903.420370370368</v>
      </c>
      <c r="N10" s="50"/>
      <c r="O10" s="50"/>
    </row>
    <row r="11" spans="1:15" s="49" customFormat="1" ht="16.5" thickBot="1" x14ac:dyDescent="0.3">
      <c r="C11" s="53" t="s">
        <v>297</v>
      </c>
      <c r="E11" s="70" t="s">
        <v>318</v>
      </c>
      <c r="F11" s="71" t="s">
        <v>319</v>
      </c>
      <c r="G11" s="72" t="s">
        <v>320</v>
      </c>
      <c r="J11" s="50"/>
      <c r="K11" s="120" t="s">
        <v>400</v>
      </c>
      <c r="L11" s="68">
        <v>1</v>
      </c>
      <c r="M11" s="118">
        <f>C94</f>
        <v>25003.724814814817</v>
      </c>
      <c r="N11" s="73"/>
      <c r="O11" s="50"/>
    </row>
    <row r="12" spans="1:15" s="49" customFormat="1" ht="16.5" thickBot="1" x14ac:dyDescent="0.3">
      <c r="C12" s="53" t="s">
        <v>297</v>
      </c>
      <c r="D12" s="74" t="s">
        <v>322</v>
      </c>
      <c r="E12" s="75" t="s">
        <v>323</v>
      </c>
      <c r="F12" s="76" t="s">
        <v>324</v>
      </c>
      <c r="G12" s="57" t="s">
        <v>325</v>
      </c>
      <c r="J12" s="50"/>
      <c r="K12" s="121" t="s">
        <v>273</v>
      </c>
      <c r="L12" s="78">
        <v>1</v>
      </c>
      <c r="M12" s="79">
        <f>C123</f>
        <v>7854.8970370370371</v>
      </c>
      <c r="N12" s="73"/>
    </row>
    <row r="13" spans="1:15" s="49" customFormat="1" ht="16.5" thickBot="1" x14ac:dyDescent="0.3">
      <c r="B13" s="80"/>
      <c r="C13" s="53" t="s">
        <v>297</v>
      </c>
      <c r="E13" s="82" t="s">
        <v>327</v>
      </c>
      <c r="F13" s="83" t="s">
        <v>328</v>
      </c>
      <c r="G13" s="62" t="s">
        <v>329</v>
      </c>
      <c r="J13" s="50"/>
      <c r="K13" s="67" t="s">
        <v>321</v>
      </c>
      <c r="L13" s="68" t="s">
        <v>270</v>
      </c>
      <c r="M13" s="118">
        <f>'DATOS ALUMNOS'!G60</f>
        <v>0</v>
      </c>
      <c r="N13" s="122">
        <f>M13/1.16</f>
        <v>0</v>
      </c>
      <c r="O13" s="73"/>
    </row>
    <row r="14" spans="1:15" s="49" customFormat="1" ht="16.5" thickBot="1" x14ac:dyDescent="0.3">
      <c r="B14" s="80" t="s">
        <v>326</v>
      </c>
      <c r="C14" s="81">
        <v>23296.43</v>
      </c>
      <c r="E14" s="82" t="s">
        <v>331</v>
      </c>
      <c r="F14" s="83" t="s">
        <v>385</v>
      </c>
      <c r="G14" s="62" t="s">
        <v>382</v>
      </c>
      <c r="J14" s="50"/>
      <c r="K14" s="77" t="s">
        <v>282</v>
      </c>
      <c r="L14" s="119" t="s">
        <v>282</v>
      </c>
      <c r="M14" s="79">
        <f>'DATOS ALUMNOS'!I97</f>
        <v>16000</v>
      </c>
      <c r="N14" s="122">
        <f>M14/1.16</f>
        <v>13793.103448275862</v>
      </c>
      <c r="O14" s="73"/>
    </row>
    <row r="15" spans="1:15" s="49" customFormat="1" ht="19.5" thickBot="1" x14ac:dyDescent="0.35">
      <c r="C15" s="86">
        <v>23296.43</v>
      </c>
      <c r="E15" s="82" t="s">
        <v>332</v>
      </c>
      <c r="F15" s="83"/>
      <c r="G15" s="62"/>
      <c r="J15" s="50"/>
      <c r="K15" s="84" t="s">
        <v>330</v>
      </c>
      <c r="L15" s="50"/>
      <c r="M15" s="85">
        <f>SUM(M9:M14)</f>
        <v>85171.906296296293</v>
      </c>
      <c r="N15" s="50"/>
      <c r="O15" s="87"/>
    </row>
    <row r="16" spans="1:15" s="49" customFormat="1" ht="16.5" thickBot="1" x14ac:dyDescent="0.3">
      <c r="C16" s="86">
        <v>23296.43</v>
      </c>
      <c r="E16" s="88" t="s">
        <v>333</v>
      </c>
      <c r="F16" s="89"/>
      <c r="G16" s="72"/>
      <c r="J16" s="50"/>
      <c r="K16" s="87"/>
      <c r="L16" s="50"/>
      <c r="M16" s="50"/>
      <c r="N16" s="50"/>
      <c r="O16" s="50"/>
    </row>
    <row r="17" spans="1:15" s="49" customFormat="1" ht="16.5" thickBot="1" x14ac:dyDescent="0.3">
      <c r="C17" s="86">
        <v>23296.43</v>
      </c>
      <c r="D17" s="54" t="s">
        <v>334</v>
      </c>
      <c r="E17" s="75" t="s">
        <v>335</v>
      </c>
      <c r="F17" s="90"/>
      <c r="G17" s="57"/>
      <c r="J17" s="50"/>
      <c r="K17" s="73"/>
      <c r="L17" s="50"/>
      <c r="M17" s="87"/>
      <c r="N17" s="50"/>
      <c r="O17" s="50"/>
    </row>
    <row r="18" spans="1:15" s="49" customFormat="1" ht="16.5" thickBot="1" x14ac:dyDescent="0.3">
      <c r="C18" s="86">
        <v>23296.43</v>
      </c>
      <c r="E18" s="82" t="s">
        <v>336</v>
      </c>
      <c r="F18" s="91"/>
      <c r="G18" s="62"/>
      <c r="J18" s="50"/>
      <c r="K18" s="92" t="s">
        <v>337</v>
      </c>
      <c r="L18" s="50"/>
      <c r="M18" s="50"/>
      <c r="N18" s="50"/>
      <c r="O18" s="50"/>
    </row>
    <row r="19" spans="1:15" s="49" customFormat="1" ht="16.5" thickBot="1" x14ac:dyDescent="0.3">
      <c r="C19" s="86">
        <v>23296.43</v>
      </c>
      <c r="E19" s="82" t="s">
        <v>338</v>
      </c>
      <c r="F19" s="91"/>
      <c r="G19" s="62"/>
      <c r="J19" s="50" t="s">
        <v>339</v>
      </c>
      <c r="K19" s="87">
        <f>+C27+C63+C92+C121+N13+N14</f>
        <v>73424.057151979563</v>
      </c>
      <c r="N19" s="50"/>
      <c r="O19" s="50"/>
    </row>
    <row r="20" spans="1:15" s="49" customFormat="1" ht="16.5" thickBot="1" x14ac:dyDescent="0.3">
      <c r="C20" s="86">
        <v>23296.43</v>
      </c>
      <c r="E20" s="82" t="s">
        <v>340</v>
      </c>
      <c r="F20" s="91"/>
      <c r="G20" s="62"/>
      <c r="J20" s="50" t="s">
        <v>341</v>
      </c>
      <c r="K20" s="87">
        <f>K19*0.16</f>
        <v>11747.84914431673</v>
      </c>
      <c r="O20" s="50"/>
    </row>
    <row r="21" spans="1:15" s="49" customFormat="1" ht="16.5" thickBot="1" x14ac:dyDescent="0.3">
      <c r="C21" s="93">
        <v>23296.43</v>
      </c>
      <c r="E21" s="88" t="s">
        <v>342</v>
      </c>
      <c r="F21" s="94"/>
      <c r="G21" s="95"/>
      <c r="J21" s="96" t="s">
        <v>284</v>
      </c>
      <c r="K21" s="73">
        <f>SUM(K19:K20)</f>
        <v>85171.906296296293</v>
      </c>
      <c r="O21" s="50"/>
    </row>
    <row r="22" spans="1:15" s="49" customFormat="1" ht="15.75" x14ac:dyDescent="0.25">
      <c r="C22" s="97">
        <f>SUM(C7:C21)</f>
        <v>186371.43999999997</v>
      </c>
      <c r="O22" s="50"/>
    </row>
    <row r="23" spans="1:15" s="49" customFormat="1" ht="15.75" x14ac:dyDescent="0.25">
      <c r="C23" s="97"/>
      <c r="K23" s="73"/>
    </row>
    <row r="24" spans="1:15" s="49" customFormat="1" ht="15.75" x14ac:dyDescent="0.25">
      <c r="A24" s="50"/>
      <c r="B24" s="98" t="s">
        <v>343</v>
      </c>
      <c r="C24" s="99">
        <f>'DATOS ALUMNOS'!G19</f>
        <v>28333.200000000001</v>
      </c>
    </row>
    <row r="25" spans="1:15" s="49" customFormat="1" x14ac:dyDescent="0.25">
      <c r="A25" s="50"/>
      <c r="B25" s="50"/>
      <c r="C25" s="100"/>
    </row>
    <row r="26" spans="1:15" s="49" customFormat="1" x14ac:dyDescent="0.25">
      <c r="A26" s="50"/>
      <c r="B26" s="50" t="s">
        <v>344</v>
      </c>
      <c r="C26" s="87">
        <f>+C24-C14</f>
        <v>5036.7700000000004</v>
      </c>
    </row>
    <row r="27" spans="1:15" s="49" customFormat="1" x14ac:dyDescent="0.25">
      <c r="A27" s="50"/>
      <c r="B27" s="50" t="s">
        <v>345</v>
      </c>
      <c r="C27" s="101">
        <f>+C26/1.08</f>
        <v>4663.6759259259261</v>
      </c>
    </row>
    <row r="28" spans="1:15" s="49" customFormat="1" ht="15.75" thickBot="1" x14ac:dyDescent="0.3">
      <c r="A28" s="50"/>
      <c r="B28" s="50" t="s">
        <v>346</v>
      </c>
      <c r="C28" s="87">
        <f>+C27*0.16</f>
        <v>746.18814814814823</v>
      </c>
    </row>
    <row r="29" spans="1:15" s="49" customFormat="1" ht="19.5" thickBot="1" x14ac:dyDescent="0.35">
      <c r="A29" s="50"/>
      <c r="B29" s="92" t="s">
        <v>347</v>
      </c>
      <c r="C29" s="102">
        <f>+C27+C28</f>
        <v>5409.8640740740739</v>
      </c>
    </row>
    <row r="30" spans="1:15" s="49" customFormat="1" x14ac:dyDescent="0.25">
      <c r="C30" s="73"/>
    </row>
    <row r="31" spans="1:15" s="49" customFormat="1" x14ac:dyDescent="0.25">
      <c r="C31" s="73"/>
    </row>
    <row r="32" spans="1:15" s="49" customFormat="1" x14ac:dyDescent="0.25">
      <c r="C32" s="73"/>
    </row>
    <row r="33" spans="1:14" s="49" customFormat="1" x14ac:dyDescent="0.25">
      <c r="C33" s="73"/>
    </row>
    <row r="34" spans="1:14" s="49" customFormat="1" x14ac:dyDescent="0.25">
      <c r="C34" s="73"/>
    </row>
    <row r="35" spans="1:14" s="49" customFormat="1" x14ac:dyDescent="0.25">
      <c r="C35" s="73"/>
    </row>
    <row r="36" spans="1:14" s="49" customFormat="1" x14ac:dyDescent="0.25">
      <c r="C36" s="73"/>
      <c r="K36" s="50"/>
      <c r="L36" s="50"/>
      <c r="M36" s="50"/>
    </row>
    <row r="37" spans="1:14" s="49" customFormat="1" x14ac:dyDescent="0.25">
      <c r="C37" s="73"/>
      <c r="K37" s="50"/>
      <c r="L37" s="50"/>
      <c r="M37" s="50"/>
      <c r="N37" s="50"/>
    </row>
    <row r="38" spans="1:14" s="49" customFormat="1" x14ac:dyDescent="0.25">
      <c r="C38" s="73"/>
      <c r="K38" s="50"/>
      <c r="L38" s="50"/>
      <c r="M38" s="50"/>
      <c r="N38" s="50"/>
    </row>
    <row r="39" spans="1:14" s="49" customFormat="1" x14ac:dyDescent="0.25">
      <c r="A39" s="143" t="s">
        <v>232</v>
      </c>
      <c r="B39" s="143"/>
      <c r="C39" s="143"/>
      <c r="D39" s="143"/>
      <c r="E39" s="143"/>
      <c r="F39" s="143"/>
      <c r="G39" s="143"/>
      <c r="J39" s="50"/>
      <c r="K39" s="50"/>
      <c r="L39" s="50"/>
      <c r="M39" s="50"/>
      <c r="N39" s="50"/>
    </row>
    <row r="40" spans="1:14" ht="15.75" thickBot="1" x14ac:dyDescent="0.3">
      <c r="A40" s="144" t="s">
        <v>348</v>
      </c>
      <c r="B40" s="144"/>
      <c r="C40" s="144"/>
      <c r="D40" s="144"/>
      <c r="E40" s="144"/>
      <c r="F40" s="144"/>
      <c r="G40" s="144"/>
    </row>
    <row r="41" spans="1:14" x14ac:dyDescent="0.25">
      <c r="A41" s="145" t="s">
        <v>288</v>
      </c>
      <c r="B41" s="146" t="s">
        <v>289</v>
      </c>
      <c r="C41" s="146" t="s">
        <v>290</v>
      </c>
      <c r="D41" s="147" t="s">
        <v>291</v>
      </c>
      <c r="E41" s="146" t="s">
        <v>292</v>
      </c>
      <c r="F41" s="148" t="s">
        <v>293</v>
      </c>
      <c r="G41" s="146" t="s">
        <v>294</v>
      </c>
    </row>
    <row r="42" spans="1:14" ht="15.75" thickBot="1" x14ac:dyDescent="0.3">
      <c r="A42" s="129"/>
      <c r="B42" s="131"/>
      <c r="C42" s="131"/>
      <c r="D42" s="134"/>
      <c r="E42" s="130"/>
      <c r="F42" s="136"/>
      <c r="G42" s="130"/>
    </row>
    <row r="43" spans="1:14" ht="16.5" thickBot="1" x14ac:dyDescent="0.3">
      <c r="A43" s="51" t="s">
        <v>349</v>
      </c>
      <c r="B43" s="103"/>
      <c r="C43" s="53" t="s">
        <v>297</v>
      </c>
      <c r="D43" s="104" t="s">
        <v>298</v>
      </c>
      <c r="E43" s="75" t="s">
        <v>299</v>
      </c>
      <c r="F43" s="56" t="s">
        <v>350</v>
      </c>
      <c r="G43" s="57" t="s">
        <v>301</v>
      </c>
    </row>
    <row r="44" spans="1:14" ht="16.5" thickBot="1" x14ac:dyDescent="0.3">
      <c r="A44" s="58" t="s">
        <v>303</v>
      </c>
      <c r="B44" s="49"/>
      <c r="C44" s="59" t="s">
        <v>297</v>
      </c>
      <c r="D44" s="49"/>
      <c r="E44" s="82" t="s">
        <v>304</v>
      </c>
      <c r="F44" s="61" t="s">
        <v>351</v>
      </c>
      <c r="G44" s="62" t="s">
        <v>306</v>
      </c>
    </row>
    <row r="45" spans="1:14" ht="16.5" thickBot="1" x14ac:dyDescent="0.3">
      <c r="A45" s="49"/>
      <c r="B45" s="49"/>
      <c r="C45" s="59" t="s">
        <v>297</v>
      </c>
      <c r="D45" s="49"/>
      <c r="E45" s="82" t="s">
        <v>310</v>
      </c>
      <c r="F45" s="61" t="s">
        <v>352</v>
      </c>
      <c r="G45" s="62" t="s">
        <v>312</v>
      </c>
    </row>
    <row r="46" spans="1:14" ht="16.5" thickBot="1" x14ac:dyDescent="0.3">
      <c r="A46" s="49"/>
      <c r="B46" s="49"/>
      <c r="C46" s="59" t="s">
        <v>297</v>
      </c>
      <c r="D46" s="49"/>
      <c r="E46" s="82" t="s">
        <v>314</v>
      </c>
      <c r="F46" s="61" t="s">
        <v>353</v>
      </c>
      <c r="G46" s="62" t="s">
        <v>316</v>
      </c>
    </row>
    <row r="47" spans="1:14" ht="16.5" thickBot="1" x14ac:dyDescent="0.3">
      <c r="A47" s="49"/>
      <c r="B47" s="49"/>
      <c r="C47" s="53" t="s">
        <v>297</v>
      </c>
      <c r="D47" s="49"/>
      <c r="E47" s="88" t="s">
        <v>318</v>
      </c>
      <c r="F47" s="71" t="s">
        <v>354</v>
      </c>
      <c r="G47" s="72" t="s">
        <v>320</v>
      </c>
    </row>
    <row r="48" spans="1:14" ht="16.5" thickBot="1" x14ac:dyDescent="0.3">
      <c r="A48" s="49"/>
      <c r="B48" s="49"/>
      <c r="C48" s="53" t="s">
        <v>297</v>
      </c>
      <c r="D48" s="74" t="s">
        <v>322</v>
      </c>
      <c r="E48" s="75" t="s">
        <v>323</v>
      </c>
      <c r="F48" s="76" t="s">
        <v>355</v>
      </c>
      <c r="G48" s="57" t="s">
        <v>325</v>
      </c>
    </row>
    <row r="49" spans="1:7" ht="16.5" thickBot="1" x14ac:dyDescent="0.3">
      <c r="A49" s="49"/>
      <c r="B49" s="80"/>
      <c r="C49" s="53" t="s">
        <v>297</v>
      </c>
      <c r="D49" s="49"/>
      <c r="E49" s="82" t="s">
        <v>327</v>
      </c>
      <c r="F49" s="105" t="s">
        <v>356</v>
      </c>
      <c r="G49" s="62" t="s">
        <v>329</v>
      </c>
    </row>
    <row r="50" spans="1:7" ht="16.5" thickBot="1" x14ac:dyDescent="0.3">
      <c r="A50" s="49"/>
      <c r="B50" s="80" t="s">
        <v>326</v>
      </c>
      <c r="C50" s="81">
        <v>11403.85</v>
      </c>
      <c r="D50" s="49"/>
      <c r="E50" s="82" t="s">
        <v>331</v>
      </c>
      <c r="F50" s="105" t="s">
        <v>383</v>
      </c>
      <c r="G50" s="62" t="s">
        <v>382</v>
      </c>
    </row>
    <row r="51" spans="1:7" ht="16.5" thickBot="1" x14ac:dyDescent="0.3">
      <c r="A51" s="49"/>
      <c r="B51" s="49"/>
      <c r="C51" s="86">
        <v>11403.85</v>
      </c>
      <c r="D51" s="49"/>
      <c r="E51" s="82" t="s">
        <v>332</v>
      </c>
      <c r="F51" s="105"/>
      <c r="G51" s="62"/>
    </row>
    <row r="52" spans="1:7" ht="16.5" thickBot="1" x14ac:dyDescent="0.3">
      <c r="A52" s="49"/>
      <c r="B52" s="49"/>
      <c r="C52" s="86">
        <v>11403.85</v>
      </c>
      <c r="D52" s="54" t="s">
        <v>334</v>
      </c>
      <c r="E52" s="82" t="s">
        <v>333</v>
      </c>
      <c r="F52" s="106"/>
      <c r="G52" s="62"/>
    </row>
    <row r="53" spans="1:7" ht="16.5" thickBot="1" x14ac:dyDescent="0.3">
      <c r="A53" s="49"/>
      <c r="B53" s="49"/>
      <c r="C53" s="86">
        <v>11403.85</v>
      </c>
      <c r="D53" s="49"/>
      <c r="E53" s="88" t="s">
        <v>335</v>
      </c>
      <c r="F53" s="106"/>
      <c r="G53" s="62"/>
    </row>
    <row r="54" spans="1:7" ht="16.5" thickBot="1" x14ac:dyDescent="0.3">
      <c r="A54" s="49"/>
      <c r="B54" s="49"/>
      <c r="C54" s="86">
        <v>11403.85</v>
      </c>
      <c r="D54" s="49"/>
      <c r="E54" s="107" t="s">
        <v>336</v>
      </c>
      <c r="F54" s="106"/>
      <c r="G54" s="62"/>
    </row>
    <row r="55" spans="1:7" ht="16.5" thickBot="1" x14ac:dyDescent="0.3">
      <c r="A55" s="49"/>
      <c r="B55" s="49"/>
      <c r="C55" s="86">
        <v>11403.85</v>
      </c>
      <c r="D55" s="49"/>
      <c r="E55" s="82" t="s">
        <v>338</v>
      </c>
      <c r="F55" s="106"/>
      <c r="G55" s="62"/>
    </row>
    <row r="56" spans="1:7" ht="16.5" thickBot="1" x14ac:dyDescent="0.3">
      <c r="A56" s="49"/>
      <c r="B56" s="49"/>
      <c r="C56" s="86">
        <v>11403.85</v>
      </c>
      <c r="D56" s="49"/>
      <c r="E56" s="82" t="s">
        <v>340</v>
      </c>
      <c r="F56" s="106"/>
      <c r="G56" s="62"/>
    </row>
    <row r="57" spans="1:7" ht="16.5" thickBot="1" x14ac:dyDescent="0.3">
      <c r="A57" s="49"/>
      <c r="B57" s="49"/>
      <c r="C57" s="93">
        <v>11403.85</v>
      </c>
      <c r="D57" s="49"/>
      <c r="E57" s="88" t="s">
        <v>342</v>
      </c>
      <c r="F57" s="106"/>
      <c r="G57" s="108"/>
    </row>
    <row r="58" spans="1:7" ht="15.75" x14ac:dyDescent="0.25">
      <c r="A58" s="49"/>
      <c r="B58" s="49"/>
      <c r="C58" s="97">
        <f>SUM(C43:C57)</f>
        <v>91230.800000000017</v>
      </c>
      <c r="D58" s="49"/>
      <c r="E58" s="49"/>
      <c r="F58" s="49"/>
      <c r="G58" s="49"/>
    </row>
    <row r="59" spans="1:7" ht="15.75" x14ac:dyDescent="0.25">
      <c r="A59" s="49"/>
      <c r="B59" s="49"/>
      <c r="C59" s="97"/>
      <c r="D59" s="49"/>
      <c r="E59" s="49"/>
      <c r="F59" s="49"/>
      <c r="G59" s="49"/>
    </row>
    <row r="60" spans="1:7" x14ac:dyDescent="0.25">
      <c r="A60" s="98"/>
      <c r="C60" s="49"/>
      <c r="D60" s="49"/>
      <c r="E60" s="49"/>
      <c r="F60" s="49"/>
      <c r="G60" s="49"/>
    </row>
    <row r="61" spans="1:7" ht="15.75" x14ac:dyDescent="0.25">
      <c r="B61" s="98" t="s">
        <v>357</v>
      </c>
      <c r="C61" s="99">
        <f>'DATOS ALUMNOS'!G33</f>
        <v>40176</v>
      </c>
      <c r="D61" s="49"/>
      <c r="E61" s="49"/>
      <c r="F61" s="49"/>
      <c r="G61" s="49"/>
    </row>
    <row r="62" spans="1:7" x14ac:dyDescent="0.25">
      <c r="B62" s="50" t="s">
        <v>344</v>
      </c>
      <c r="C62" s="73">
        <f>+C61-C50</f>
        <v>28772.15</v>
      </c>
      <c r="D62" s="49"/>
      <c r="E62" s="49"/>
      <c r="F62" s="49"/>
      <c r="G62" s="49"/>
    </row>
    <row r="63" spans="1:7" x14ac:dyDescent="0.25">
      <c r="B63" s="50" t="s">
        <v>345</v>
      </c>
      <c r="C63" s="100">
        <f>+C62/1.08</f>
        <v>26640.879629629628</v>
      </c>
      <c r="D63" s="49"/>
      <c r="E63" s="49"/>
      <c r="F63" s="49"/>
      <c r="G63" s="49"/>
    </row>
    <row r="64" spans="1:7" ht="15.75" thickBot="1" x14ac:dyDescent="0.3">
      <c r="B64" s="50" t="s">
        <v>346</v>
      </c>
      <c r="C64" s="100">
        <f>+C63*0.16</f>
        <v>4262.5407407407401</v>
      </c>
      <c r="D64" s="49"/>
      <c r="E64" s="49"/>
      <c r="F64" s="49"/>
      <c r="G64" s="49"/>
    </row>
    <row r="65" spans="1:7" ht="19.5" thickBot="1" x14ac:dyDescent="0.35">
      <c r="A65" s="92"/>
      <c r="B65" s="92" t="s">
        <v>347</v>
      </c>
      <c r="C65" s="102">
        <f>+C63+C64</f>
        <v>30903.420370370368</v>
      </c>
      <c r="D65" s="49"/>
      <c r="E65" s="49"/>
      <c r="F65" s="49"/>
      <c r="G65" s="49"/>
    </row>
    <row r="69" spans="1:7" ht="15.75" thickBot="1" x14ac:dyDescent="0.3">
      <c r="A69" s="144" t="s">
        <v>358</v>
      </c>
      <c r="B69" s="144"/>
      <c r="C69" s="144"/>
      <c r="D69" s="144"/>
      <c r="E69" s="144"/>
      <c r="F69" s="144"/>
      <c r="G69" s="144"/>
    </row>
    <row r="70" spans="1:7" x14ac:dyDescent="0.25">
      <c r="A70" s="145" t="s">
        <v>288</v>
      </c>
      <c r="B70" s="146" t="s">
        <v>289</v>
      </c>
      <c r="C70" s="146" t="s">
        <v>290</v>
      </c>
      <c r="D70" s="147" t="s">
        <v>291</v>
      </c>
      <c r="E70" s="146" t="s">
        <v>292</v>
      </c>
      <c r="F70" s="148" t="s">
        <v>293</v>
      </c>
      <c r="G70" s="146" t="s">
        <v>294</v>
      </c>
    </row>
    <row r="71" spans="1:7" ht="15.75" thickBot="1" x14ac:dyDescent="0.3">
      <c r="A71" s="129"/>
      <c r="B71" s="131"/>
      <c r="C71" s="131"/>
      <c r="D71" s="134"/>
      <c r="E71" s="130"/>
      <c r="F71" s="136"/>
      <c r="G71" s="130"/>
    </row>
    <row r="72" spans="1:7" ht="16.5" thickBot="1" x14ac:dyDescent="0.3">
      <c r="A72" s="51" t="s">
        <v>359</v>
      </c>
      <c r="B72" s="80" t="s">
        <v>326</v>
      </c>
      <c r="C72" s="112">
        <v>19766.669999999998</v>
      </c>
      <c r="D72" s="104" t="s">
        <v>298</v>
      </c>
      <c r="E72" s="82" t="s">
        <v>299</v>
      </c>
      <c r="F72" s="110" t="s">
        <v>401</v>
      </c>
      <c r="G72" s="62" t="s">
        <v>402</v>
      </c>
    </row>
    <row r="73" spans="1:7" ht="16.5" thickBot="1" x14ac:dyDescent="0.3">
      <c r="A73" s="58" t="s">
        <v>303</v>
      </c>
      <c r="B73" s="80"/>
      <c r="C73" s="109">
        <v>19766.669999999998</v>
      </c>
      <c r="D73" s="49"/>
      <c r="E73" s="82" t="s">
        <v>304</v>
      </c>
      <c r="F73" s="110" t="s">
        <v>381</v>
      </c>
      <c r="G73" s="62" t="s">
        <v>382</v>
      </c>
    </row>
    <row r="74" spans="1:7" ht="16.5" thickBot="1" x14ac:dyDescent="0.3">
      <c r="A74" s="49"/>
      <c r="B74" s="49"/>
      <c r="C74" s="109">
        <v>19766.669999999998</v>
      </c>
      <c r="D74" s="49"/>
      <c r="E74" s="82" t="s">
        <v>310</v>
      </c>
      <c r="F74" s="110"/>
      <c r="G74" s="62"/>
    </row>
    <row r="75" spans="1:7" ht="16.5" thickBot="1" x14ac:dyDescent="0.3">
      <c r="A75" s="49"/>
      <c r="B75" s="49"/>
      <c r="C75" s="109">
        <v>19766.669999999998</v>
      </c>
      <c r="D75" s="49"/>
      <c r="E75" s="82" t="s">
        <v>314</v>
      </c>
      <c r="F75" s="110"/>
      <c r="G75" s="62"/>
    </row>
    <row r="76" spans="1:7" ht="16.5" thickBot="1" x14ac:dyDescent="0.3">
      <c r="A76" s="49"/>
      <c r="B76" s="49"/>
      <c r="C76" s="109">
        <v>19766.669999999998</v>
      </c>
      <c r="D76" s="49"/>
      <c r="E76" s="88" t="s">
        <v>318</v>
      </c>
      <c r="F76" s="110"/>
      <c r="G76" s="62"/>
    </row>
    <row r="77" spans="1:7" ht="16.5" thickBot="1" x14ac:dyDescent="0.3">
      <c r="A77" s="49"/>
      <c r="B77" s="49"/>
      <c r="C77" s="109">
        <v>19766.669999999998</v>
      </c>
      <c r="D77" s="74" t="s">
        <v>322</v>
      </c>
      <c r="E77" s="75" t="s">
        <v>323</v>
      </c>
      <c r="F77" s="105"/>
      <c r="G77" s="62"/>
    </row>
    <row r="78" spans="1:7" ht="16.5" thickBot="1" x14ac:dyDescent="0.3">
      <c r="A78" s="49"/>
      <c r="B78" s="49"/>
      <c r="C78" s="109">
        <v>19766.669999999998</v>
      </c>
      <c r="D78" s="49"/>
      <c r="E78" s="82" t="s">
        <v>327</v>
      </c>
      <c r="F78" s="105"/>
      <c r="G78" s="62"/>
    </row>
    <row r="79" spans="1:7" ht="16.5" thickBot="1" x14ac:dyDescent="0.3">
      <c r="A79" s="49"/>
      <c r="B79" s="49"/>
      <c r="C79" s="109">
        <v>19766.669999999998</v>
      </c>
      <c r="D79" s="49"/>
      <c r="E79" s="82" t="s">
        <v>331</v>
      </c>
      <c r="F79" s="105"/>
      <c r="G79" s="62"/>
    </row>
    <row r="80" spans="1:7" ht="16.5" thickBot="1" x14ac:dyDescent="0.3">
      <c r="A80" s="49"/>
      <c r="B80" s="49"/>
      <c r="C80" s="109">
        <v>19766.669999999998</v>
      </c>
      <c r="D80" s="49"/>
      <c r="E80" s="82" t="s">
        <v>332</v>
      </c>
      <c r="F80" s="105"/>
      <c r="G80" s="62"/>
    </row>
    <row r="81" spans="1:7" ht="16.5" thickBot="1" x14ac:dyDescent="0.3">
      <c r="A81" s="49"/>
      <c r="B81" s="49"/>
      <c r="C81" s="109">
        <v>19766.669999999998</v>
      </c>
      <c r="D81" s="54" t="s">
        <v>334</v>
      </c>
      <c r="E81" s="82" t="s">
        <v>333</v>
      </c>
      <c r="F81" s="106"/>
      <c r="G81" s="62"/>
    </row>
    <row r="82" spans="1:7" ht="16.5" thickBot="1" x14ac:dyDescent="0.3">
      <c r="A82" s="49"/>
      <c r="B82" s="49"/>
      <c r="C82" s="109">
        <v>19766.669999999998</v>
      </c>
      <c r="D82" s="49"/>
      <c r="E82" s="88" t="s">
        <v>335</v>
      </c>
      <c r="F82" s="106"/>
      <c r="G82" s="62"/>
    </row>
    <row r="83" spans="1:7" ht="16.5" thickBot="1" x14ac:dyDescent="0.3">
      <c r="A83" s="49"/>
      <c r="B83" s="49"/>
      <c r="C83" s="109">
        <v>19766.669999999998</v>
      </c>
      <c r="D83" s="49"/>
      <c r="E83" s="107" t="s">
        <v>336</v>
      </c>
      <c r="F83" s="106"/>
      <c r="G83" s="62"/>
    </row>
    <row r="84" spans="1:7" ht="16.5" thickBot="1" x14ac:dyDescent="0.3">
      <c r="A84" s="49"/>
      <c r="B84" s="49"/>
      <c r="C84" s="109">
        <v>19766.669999999998</v>
      </c>
      <c r="D84" s="49"/>
      <c r="E84" s="82" t="s">
        <v>338</v>
      </c>
      <c r="F84" s="106"/>
      <c r="G84" s="62"/>
    </row>
    <row r="85" spans="1:7" ht="16.5" thickBot="1" x14ac:dyDescent="0.3">
      <c r="A85" s="49"/>
      <c r="B85" s="49"/>
      <c r="C85" s="109">
        <v>19766.669999999998</v>
      </c>
      <c r="D85" s="49"/>
      <c r="E85" s="82" t="s">
        <v>340</v>
      </c>
      <c r="F85" s="106"/>
      <c r="G85" s="62"/>
    </row>
    <row r="86" spans="1:7" ht="16.5" thickBot="1" x14ac:dyDescent="0.3">
      <c r="A86" s="49"/>
      <c r="B86" s="49"/>
      <c r="C86" s="111"/>
      <c r="D86" s="49"/>
      <c r="E86" s="88" t="s">
        <v>342</v>
      </c>
      <c r="F86" s="106"/>
      <c r="G86" s="108"/>
    </row>
    <row r="87" spans="1:7" ht="15.75" x14ac:dyDescent="0.25">
      <c r="A87" s="49"/>
      <c r="B87" s="49"/>
      <c r="C87" s="97">
        <f>SUM(C72:C86)</f>
        <v>276733.37999999989</v>
      </c>
      <c r="D87" s="49"/>
      <c r="E87" s="49"/>
      <c r="F87" s="49"/>
      <c r="G87" s="49"/>
    </row>
    <row r="88" spans="1:7" x14ac:dyDescent="0.25">
      <c r="C88" s="87"/>
    </row>
    <row r="89" spans="1:7" x14ac:dyDescent="0.25">
      <c r="C89" s="87"/>
    </row>
    <row r="90" spans="1:7" ht="15.75" x14ac:dyDescent="0.25">
      <c r="B90" s="98" t="s">
        <v>357</v>
      </c>
      <c r="C90" s="99">
        <f>'DATOS ALUMNOS'!G43+'DATOS ALUMNOS'!G56</f>
        <v>43046</v>
      </c>
      <c r="D90" s="49"/>
      <c r="E90" s="49"/>
      <c r="F90" s="49"/>
      <c r="G90" s="49"/>
    </row>
    <row r="91" spans="1:7" x14ac:dyDescent="0.25">
      <c r="B91" s="50" t="s">
        <v>344</v>
      </c>
      <c r="C91" s="73">
        <f>+C90-C72</f>
        <v>23279.33</v>
      </c>
      <c r="D91" s="49"/>
      <c r="E91" s="49"/>
      <c r="F91" s="49"/>
      <c r="G91" s="49"/>
    </row>
    <row r="92" spans="1:7" x14ac:dyDescent="0.25">
      <c r="B92" s="50" t="s">
        <v>345</v>
      </c>
      <c r="C92" s="100">
        <f>+C91/1.08</f>
        <v>21554.935185185186</v>
      </c>
      <c r="D92" s="49"/>
      <c r="E92" s="49"/>
      <c r="F92" s="49"/>
      <c r="G92" s="49"/>
    </row>
    <row r="93" spans="1:7" ht="15.75" thickBot="1" x14ac:dyDescent="0.3">
      <c r="B93" s="50" t="s">
        <v>346</v>
      </c>
      <c r="C93" s="100">
        <f>+C92*0.16</f>
        <v>3448.7896296296299</v>
      </c>
      <c r="D93" s="49"/>
      <c r="E93" s="49"/>
      <c r="F93" s="49"/>
      <c r="G93" s="49"/>
    </row>
    <row r="94" spans="1:7" ht="19.5" thickBot="1" x14ac:dyDescent="0.35">
      <c r="A94" s="92"/>
      <c r="B94" s="92" t="s">
        <v>347</v>
      </c>
      <c r="C94" s="102">
        <f>+C92+C93</f>
        <v>25003.724814814817</v>
      </c>
      <c r="D94" s="49"/>
      <c r="E94" s="49"/>
      <c r="F94" s="49"/>
      <c r="G94" s="49"/>
    </row>
    <row r="98" spans="1:7" ht="15.75" thickBot="1" x14ac:dyDescent="0.3">
      <c r="A98" s="144" t="s">
        <v>360</v>
      </c>
      <c r="B98" s="144"/>
      <c r="C98" s="144"/>
      <c r="D98" s="144"/>
      <c r="E98" s="144"/>
      <c r="F98" s="144"/>
      <c r="G98" s="144"/>
    </row>
    <row r="99" spans="1:7" x14ac:dyDescent="0.25">
      <c r="A99" s="145" t="s">
        <v>288</v>
      </c>
      <c r="B99" s="146" t="s">
        <v>289</v>
      </c>
      <c r="C99" s="146" t="s">
        <v>290</v>
      </c>
      <c r="D99" s="147" t="s">
        <v>291</v>
      </c>
      <c r="E99" s="146" t="s">
        <v>292</v>
      </c>
      <c r="F99" s="148" t="s">
        <v>293</v>
      </c>
      <c r="G99" s="146" t="s">
        <v>294</v>
      </c>
    </row>
    <row r="100" spans="1:7" ht="15.75" thickBot="1" x14ac:dyDescent="0.3">
      <c r="A100" s="129"/>
      <c r="B100" s="131"/>
      <c r="C100" s="131"/>
      <c r="D100" s="134"/>
      <c r="E100" s="130"/>
      <c r="F100" s="136"/>
      <c r="G100" s="130"/>
    </row>
    <row r="101" spans="1:7" ht="16.5" thickBot="1" x14ac:dyDescent="0.3">
      <c r="A101" s="51" t="s">
        <v>361</v>
      </c>
      <c r="B101" s="80" t="s">
        <v>326</v>
      </c>
      <c r="C101" s="112">
        <v>16472.22</v>
      </c>
      <c r="D101" s="104" t="s">
        <v>298</v>
      </c>
      <c r="E101" s="82" t="s">
        <v>299</v>
      </c>
      <c r="F101" s="110" t="s">
        <v>403</v>
      </c>
      <c r="G101" s="62" t="s">
        <v>402</v>
      </c>
    </row>
    <row r="102" spans="1:7" ht="16.5" thickBot="1" x14ac:dyDescent="0.3">
      <c r="A102" s="58" t="s">
        <v>303</v>
      </c>
      <c r="B102" s="49"/>
      <c r="C102" s="109">
        <v>16472.22</v>
      </c>
      <c r="D102" s="49"/>
      <c r="E102" s="82" t="s">
        <v>304</v>
      </c>
      <c r="F102" s="110" t="s">
        <v>384</v>
      </c>
      <c r="G102" s="62" t="s">
        <v>382</v>
      </c>
    </row>
    <row r="103" spans="1:7" ht="16.5" thickBot="1" x14ac:dyDescent="0.3">
      <c r="A103" s="49"/>
      <c r="B103" s="49"/>
      <c r="C103" s="109">
        <v>16472.22</v>
      </c>
      <c r="D103" s="49"/>
      <c r="E103" s="82" t="s">
        <v>310</v>
      </c>
      <c r="F103" s="110"/>
      <c r="G103" s="62"/>
    </row>
    <row r="104" spans="1:7" ht="16.5" thickBot="1" x14ac:dyDescent="0.3">
      <c r="A104" s="49"/>
      <c r="B104" s="49"/>
      <c r="C104" s="109">
        <v>16472.22</v>
      </c>
      <c r="D104" s="49"/>
      <c r="E104" s="82" t="s">
        <v>314</v>
      </c>
      <c r="F104" s="110"/>
      <c r="G104" s="62"/>
    </row>
    <row r="105" spans="1:7" ht="16.5" thickBot="1" x14ac:dyDescent="0.3">
      <c r="A105" s="49"/>
      <c r="B105" s="49"/>
      <c r="C105" s="109">
        <v>16472.22</v>
      </c>
      <c r="D105" s="49"/>
      <c r="E105" s="88" t="s">
        <v>318</v>
      </c>
      <c r="F105" s="110"/>
      <c r="G105" s="62"/>
    </row>
    <row r="106" spans="1:7" ht="16.5" thickBot="1" x14ac:dyDescent="0.3">
      <c r="A106" s="49"/>
      <c r="B106" s="49"/>
      <c r="C106" s="109">
        <v>16472.22</v>
      </c>
      <c r="D106" s="74" t="s">
        <v>322</v>
      </c>
      <c r="E106" s="75" t="s">
        <v>323</v>
      </c>
      <c r="F106" s="105"/>
      <c r="G106" s="62"/>
    </row>
    <row r="107" spans="1:7" ht="16.5" thickBot="1" x14ac:dyDescent="0.3">
      <c r="A107" s="49"/>
      <c r="B107" s="49"/>
      <c r="C107" s="109">
        <v>16472.22</v>
      </c>
      <c r="D107" s="49"/>
      <c r="E107" s="82" t="s">
        <v>327</v>
      </c>
      <c r="F107" s="105"/>
      <c r="G107" s="62"/>
    </row>
    <row r="108" spans="1:7" ht="16.5" thickBot="1" x14ac:dyDescent="0.3">
      <c r="A108" s="49"/>
      <c r="B108" s="49"/>
      <c r="C108" s="109">
        <v>16472.22</v>
      </c>
      <c r="D108" s="49"/>
      <c r="E108" s="82" t="s">
        <v>331</v>
      </c>
      <c r="F108" s="105"/>
      <c r="G108" s="62"/>
    </row>
    <row r="109" spans="1:7" ht="16.5" thickBot="1" x14ac:dyDescent="0.3">
      <c r="A109" s="49"/>
      <c r="B109" s="49"/>
      <c r="C109" s="109">
        <v>16472.22</v>
      </c>
      <c r="D109" s="49"/>
      <c r="E109" s="82" t="s">
        <v>332</v>
      </c>
      <c r="F109" s="105"/>
      <c r="G109" s="62"/>
    </row>
    <row r="110" spans="1:7" ht="16.5" thickBot="1" x14ac:dyDescent="0.3">
      <c r="A110" s="49"/>
      <c r="B110" s="49"/>
      <c r="C110" s="109">
        <v>16472.22</v>
      </c>
      <c r="D110" s="54" t="s">
        <v>334</v>
      </c>
      <c r="E110" s="82" t="s">
        <v>333</v>
      </c>
      <c r="F110" s="106"/>
      <c r="G110" s="62"/>
    </row>
    <row r="111" spans="1:7" ht="16.5" thickBot="1" x14ac:dyDescent="0.3">
      <c r="A111" s="49"/>
      <c r="B111" s="49"/>
      <c r="C111" s="109">
        <v>16472.22</v>
      </c>
      <c r="D111" s="49"/>
      <c r="E111" s="88" t="s">
        <v>335</v>
      </c>
      <c r="F111" s="106"/>
      <c r="G111" s="62"/>
    </row>
    <row r="112" spans="1:7" ht="16.5" thickBot="1" x14ac:dyDescent="0.3">
      <c r="A112" s="49"/>
      <c r="B112" s="49"/>
      <c r="C112" s="109">
        <v>16472.22</v>
      </c>
      <c r="D112" s="49"/>
      <c r="E112" s="107" t="s">
        <v>336</v>
      </c>
      <c r="F112" s="106"/>
      <c r="G112" s="62"/>
    </row>
    <row r="113" spans="1:7" ht="16.5" thickBot="1" x14ac:dyDescent="0.3">
      <c r="A113" s="49"/>
      <c r="B113" s="49"/>
      <c r="C113" s="109">
        <v>16472.22</v>
      </c>
      <c r="D113" s="49"/>
      <c r="E113" s="82" t="s">
        <v>338</v>
      </c>
      <c r="F113" s="106"/>
      <c r="G113" s="62"/>
    </row>
    <row r="114" spans="1:7" ht="16.5" thickBot="1" x14ac:dyDescent="0.3">
      <c r="A114" s="49"/>
      <c r="B114" s="49"/>
      <c r="C114" s="109">
        <v>16472.22</v>
      </c>
      <c r="D114" s="49"/>
      <c r="E114" s="82" t="s">
        <v>340</v>
      </c>
      <c r="F114" s="106"/>
      <c r="G114" s="62"/>
    </row>
    <row r="115" spans="1:7" ht="16.5" thickBot="1" x14ac:dyDescent="0.3">
      <c r="A115" s="49"/>
      <c r="B115" s="49"/>
      <c r="C115" s="111"/>
      <c r="D115" s="49"/>
      <c r="E115" s="88" t="s">
        <v>342</v>
      </c>
      <c r="F115" s="106"/>
      <c r="G115" s="108"/>
    </row>
    <row r="116" spans="1:7" ht="15.75" x14ac:dyDescent="0.25">
      <c r="A116" s="49"/>
      <c r="B116" s="49"/>
      <c r="C116" s="97">
        <f>SUM(C101:C115)</f>
        <v>230611.08000000002</v>
      </c>
      <c r="D116" s="49"/>
      <c r="E116" s="49"/>
      <c r="F116" s="49"/>
      <c r="G116" s="49"/>
    </row>
    <row r="117" spans="1:7" ht="15.75" x14ac:dyDescent="0.25">
      <c r="A117" s="49"/>
      <c r="B117" s="49"/>
      <c r="C117" s="97"/>
      <c r="D117" s="49"/>
      <c r="E117" s="49"/>
      <c r="F117" s="49"/>
      <c r="G117" s="49"/>
    </row>
    <row r="118" spans="1:7" x14ac:dyDescent="0.25">
      <c r="C118" s="87"/>
    </row>
    <row r="119" spans="1:7" ht="15.75" x14ac:dyDescent="0.25">
      <c r="B119" s="98" t="s">
        <v>357</v>
      </c>
      <c r="C119" s="99">
        <f>'DATOS ALUMNOS'!G71+'DATOS ALUMNOS'!G83</f>
        <v>23785.4</v>
      </c>
      <c r="D119" s="49"/>
      <c r="E119" s="49"/>
      <c r="F119" s="49"/>
      <c r="G119" s="49"/>
    </row>
    <row r="120" spans="1:7" x14ac:dyDescent="0.25">
      <c r="B120" s="50" t="s">
        <v>344</v>
      </c>
      <c r="C120" s="73">
        <f>+C119-C101</f>
        <v>7313.18</v>
      </c>
      <c r="D120" s="49"/>
      <c r="E120" s="49"/>
      <c r="F120" s="49"/>
      <c r="G120" s="49"/>
    </row>
    <row r="121" spans="1:7" x14ac:dyDescent="0.25">
      <c r="B121" s="50" t="s">
        <v>345</v>
      </c>
      <c r="C121" s="100">
        <f>+C120/1.08</f>
        <v>6771.4629629629626</v>
      </c>
      <c r="D121" s="49"/>
      <c r="E121" s="49"/>
      <c r="F121" s="49"/>
      <c r="G121" s="49"/>
    </row>
    <row r="122" spans="1:7" ht="15.75" thickBot="1" x14ac:dyDescent="0.3">
      <c r="B122" s="50" t="s">
        <v>346</v>
      </c>
      <c r="C122" s="100">
        <f>+C121*0.16</f>
        <v>1083.434074074074</v>
      </c>
      <c r="D122" s="49"/>
      <c r="E122" s="49"/>
      <c r="F122" s="49"/>
      <c r="G122" s="49"/>
    </row>
    <row r="123" spans="1:7" ht="19.5" thickBot="1" x14ac:dyDescent="0.35">
      <c r="A123" s="92"/>
      <c r="B123" s="92" t="s">
        <v>347</v>
      </c>
      <c r="C123" s="102">
        <f>+C121+C122</f>
        <v>7854.8970370370371</v>
      </c>
      <c r="D123" s="49"/>
      <c r="E123" s="49"/>
      <c r="F123" s="49"/>
      <c r="G123" s="49"/>
    </row>
  </sheetData>
  <mergeCells count="36">
    <mergeCell ref="A98:G98"/>
    <mergeCell ref="A99:A100"/>
    <mergeCell ref="B99:B100"/>
    <mergeCell ref="C99:C100"/>
    <mergeCell ref="D99:D100"/>
    <mergeCell ref="E99:E100"/>
    <mergeCell ref="F99:F100"/>
    <mergeCell ref="G99:G100"/>
    <mergeCell ref="A69:G69"/>
    <mergeCell ref="A70:A71"/>
    <mergeCell ref="B70:B71"/>
    <mergeCell ref="C70:C71"/>
    <mergeCell ref="D70:D71"/>
    <mergeCell ref="E70:E71"/>
    <mergeCell ref="F70:F71"/>
    <mergeCell ref="G70:G71"/>
    <mergeCell ref="K6:M6"/>
    <mergeCell ref="K7:M7"/>
    <mergeCell ref="A39:G39"/>
    <mergeCell ref="A40:G40"/>
    <mergeCell ref="A41:A42"/>
    <mergeCell ref="B41:B42"/>
    <mergeCell ref="C41:C42"/>
    <mergeCell ref="D41:D42"/>
    <mergeCell ref="E41:E42"/>
    <mergeCell ref="F41:F42"/>
    <mergeCell ref="G41:G42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conditionalFormatting sqref="G21">
    <cfRule type="containsBlanks" dxfId="36" priority="41">
      <formula>LEN(TRIM(G21))=0</formula>
    </cfRule>
  </conditionalFormatting>
  <conditionalFormatting sqref="G57">
    <cfRule type="containsBlanks" dxfId="35" priority="40">
      <formula>LEN(TRIM(G57))=0</formula>
    </cfRule>
  </conditionalFormatting>
  <conditionalFormatting sqref="G86">
    <cfRule type="containsBlanks" dxfId="34" priority="36">
      <formula>LEN(TRIM(G86))=0</formula>
    </cfRule>
  </conditionalFormatting>
  <conditionalFormatting sqref="G78:G85">
    <cfRule type="containsBlanks" dxfId="33" priority="34">
      <formula>LEN(TRIM(G78))=0</formula>
    </cfRule>
  </conditionalFormatting>
  <conditionalFormatting sqref="G17:G20">
    <cfRule type="containsBlanks" dxfId="32" priority="39">
      <formula>LEN(TRIM(G17))=0</formula>
    </cfRule>
  </conditionalFormatting>
  <conditionalFormatting sqref="G51:G56">
    <cfRule type="containsBlanks" dxfId="31" priority="38">
      <formula>LEN(TRIM(G51))=0</formula>
    </cfRule>
  </conditionalFormatting>
  <conditionalFormatting sqref="G13">
    <cfRule type="containsBlanks" dxfId="30" priority="37">
      <formula>LEN(TRIM(G13))=0</formula>
    </cfRule>
  </conditionalFormatting>
  <conditionalFormatting sqref="G76">
    <cfRule type="containsBlanks" dxfId="29" priority="30">
      <formula>LEN(TRIM(G76))=0</formula>
    </cfRule>
  </conditionalFormatting>
  <conditionalFormatting sqref="G74">
    <cfRule type="containsBlanks" dxfId="28" priority="32">
      <formula>LEN(TRIM(G74))=0</formula>
    </cfRule>
  </conditionalFormatting>
  <conditionalFormatting sqref="G75">
    <cfRule type="containsBlanks" dxfId="27" priority="31">
      <formula>LEN(TRIM(G75))=0</formula>
    </cfRule>
  </conditionalFormatting>
  <conditionalFormatting sqref="G77">
    <cfRule type="containsBlanks" dxfId="26" priority="29">
      <formula>LEN(TRIM(G77))=0</formula>
    </cfRule>
  </conditionalFormatting>
  <conditionalFormatting sqref="G115">
    <cfRule type="containsBlanks" dxfId="25" priority="28">
      <formula>LEN(TRIM(G115))=0</formula>
    </cfRule>
  </conditionalFormatting>
  <conditionalFormatting sqref="G107:G114">
    <cfRule type="containsBlanks" dxfId="24" priority="26">
      <formula>LEN(TRIM(G107))=0</formula>
    </cfRule>
  </conditionalFormatting>
  <conditionalFormatting sqref="G103">
    <cfRule type="containsBlanks" dxfId="23" priority="24">
      <formula>LEN(TRIM(G103))=0</formula>
    </cfRule>
  </conditionalFormatting>
  <conditionalFormatting sqref="G104">
    <cfRule type="containsBlanks" dxfId="22" priority="23">
      <formula>LEN(TRIM(G104))=0</formula>
    </cfRule>
  </conditionalFormatting>
  <conditionalFormatting sqref="G105">
    <cfRule type="containsBlanks" dxfId="21" priority="22">
      <formula>LEN(TRIM(G105))=0</formula>
    </cfRule>
  </conditionalFormatting>
  <conditionalFormatting sqref="G106">
    <cfRule type="containsBlanks" dxfId="20" priority="21">
      <formula>LEN(TRIM(G106))=0</formula>
    </cfRule>
  </conditionalFormatting>
  <conditionalFormatting sqref="G49">
    <cfRule type="containsBlanks" dxfId="19" priority="20">
      <formula>LEN(TRIM(G49))=0</formula>
    </cfRule>
  </conditionalFormatting>
  <conditionalFormatting sqref="G12">
    <cfRule type="containsBlanks" dxfId="18" priority="19">
      <formula>LEN(TRIM(G12))=0</formula>
    </cfRule>
  </conditionalFormatting>
  <conditionalFormatting sqref="G8">
    <cfRule type="containsBlanks" dxfId="17" priority="17">
      <formula>LEN(TRIM(G8))=0</formula>
    </cfRule>
  </conditionalFormatting>
  <conditionalFormatting sqref="G7">
    <cfRule type="containsBlanks" dxfId="16" priority="18">
      <formula>LEN(TRIM(G7))=0</formula>
    </cfRule>
  </conditionalFormatting>
  <conditionalFormatting sqref="G9">
    <cfRule type="containsBlanks" dxfId="15" priority="16">
      <formula>LEN(TRIM(G9))=0</formula>
    </cfRule>
  </conditionalFormatting>
  <conditionalFormatting sqref="G10">
    <cfRule type="containsBlanks" dxfId="14" priority="15">
      <formula>LEN(TRIM(G10))=0</formula>
    </cfRule>
  </conditionalFormatting>
  <conditionalFormatting sqref="G11">
    <cfRule type="containsBlanks" dxfId="13" priority="14">
      <formula>LEN(TRIM(G11))=0</formula>
    </cfRule>
  </conditionalFormatting>
  <conditionalFormatting sqref="G43">
    <cfRule type="containsBlanks" dxfId="12" priority="13">
      <formula>LEN(TRIM(G43))=0</formula>
    </cfRule>
  </conditionalFormatting>
  <conditionalFormatting sqref="G45">
    <cfRule type="containsBlanks" dxfId="11" priority="11">
      <formula>LEN(TRIM(G45))=0</formula>
    </cfRule>
  </conditionalFormatting>
  <conditionalFormatting sqref="G44">
    <cfRule type="containsBlanks" dxfId="10" priority="12">
      <formula>LEN(TRIM(G44))=0</formula>
    </cfRule>
  </conditionalFormatting>
  <conditionalFormatting sqref="G46">
    <cfRule type="containsBlanks" dxfId="9" priority="10">
      <formula>LEN(TRIM(G46))=0</formula>
    </cfRule>
  </conditionalFormatting>
  <conditionalFormatting sqref="G47">
    <cfRule type="containsBlanks" dxfId="8" priority="9">
      <formula>LEN(TRIM(G47))=0</formula>
    </cfRule>
  </conditionalFormatting>
  <conditionalFormatting sqref="G48">
    <cfRule type="containsBlanks" dxfId="7" priority="8">
      <formula>LEN(TRIM(G48))=0</formula>
    </cfRule>
  </conditionalFormatting>
  <conditionalFormatting sqref="G15">
    <cfRule type="containsBlanks" dxfId="6" priority="6">
      <formula>LEN(TRIM(G15))=0</formula>
    </cfRule>
  </conditionalFormatting>
  <conditionalFormatting sqref="G16">
    <cfRule type="containsBlanks" dxfId="5" priority="7">
      <formula>LEN(TRIM(G16))=0</formula>
    </cfRule>
  </conditionalFormatting>
  <conditionalFormatting sqref="G72:G73">
    <cfRule type="containsBlanks" dxfId="4" priority="5">
      <formula>LEN(TRIM(G72))=0</formula>
    </cfRule>
  </conditionalFormatting>
  <conditionalFormatting sqref="G50">
    <cfRule type="containsBlanks" dxfId="3" priority="4">
      <formula>LEN(TRIM(G50))=0</formula>
    </cfRule>
  </conditionalFormatting>
  <conditionalFormatting sqref="G102">
    <cfRule type="containsBlanks" dxfId="2" priority="3">
      <formula>LEN(TRIM(G102))=0</formula>
    </cfRule>
  </conditionalFormatting>
  <conditionalFormatting sqref="G14">
    <cfRule type="containsBlanks" dxfId="1" priority="2">
      <formula>LEN(TRIM(G14))=0</formula>
    </cfRule>
  </conditionalFormatting>
  <conditionalFormatting sqref="G101">
    <cfRule type="containsBlanks" dxfId="0" priority="1">
      <formula>LEN(TRIM(G101))=0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2022-11-01T21:20:12Z</dcterms:created>
  <dcterms:modified xsi:type="dcterms:W3CDTF">2022-12-05T21:07:57Z</dcterms:modified>
</cp:coreProperties>
</file>