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I:\CAJA\MAESTRIAS\ESTADOS DE CTA\EDO DE CTA 2022\"/>
    </mc:Choice>
  </mc:AlternateContent>
  <xr:revisionPtr revIDLastSave="0" documentId="13_ncr:1_{FA3488D3-E137-45EF-AA83-F362B6C8798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GTO" sheetId="1" r:id="rId1"/>
    <sheet name="DATOS ALUMNOS" sheetId="2" r:id="rId2"/>
    <sheet name="ANALISIS " sheetId="3" r:id="rId3"/>
  </sheets>
  <definedNames>
    <definedName name="_xlnm._FilterDatabase" localSheetId="0" hidden="1">GTO!$A$1:$S$21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2" i="3" l="1"/>
  <c r="C26" i="3"/>
  <c r="C61" i="3"/>
  <c r="C28" i="3"/>
  <c r="C27" i="3"/>
  <c r="G39" i="2" l="1"/>
  <c r="G21" i="2"/>
  <c r="H21" i="1"/>
  <c r="H27" i="1" s="1"/>
  <c r="G36" i="2" l="1"/>
  <c r="C58" i="3"/>
  <c r="C22" i="3"/>
  <c r="C24" i="3" l="1"/>
  <c r="K17" i="3" s="1"/>
  <c r="C63" i="3"/>
  <c r="C64" i="3"/>
  <c r="C65" i="3" s="1"/>
  <c r="M10" i="3" s="1"/>
  <c r="C29" i="3" l="1"/>
  <c r="M9" i="3" s="1"/>
  <c r="M11" i="3" s="1"/>
  <c r="K18" i="3"/>
  <c r="K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<sst xmlns="http://schemas.openxmlformats.org/spreadsheetml/2006/main" count="573" uniqueCount="223">
  <si>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</si>
  <si>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</si>
  <si>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</si>
  <si>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</si>
  <si>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</si>
  <si>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</si>
  <si>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</si>
  <si>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</si>
  <si>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</si>
  <si>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</si>
  <si>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</si>
  <si>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</si>
  <si>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</si>
  <si>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</si>
  <si>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</si>
  <si>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</si>
  <si>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0384000000000020220704000000000007600084065600010067446506000003819233GTO                       0000000000MA DEL ROCIO SANCHEZ SA   </t>
  </si>
  <si>
    <t>03</t>
  </si>
  <si>
    <t>84</t>
  </si>
  <si>
    <t>0000000000</t>
  </si>
  <si>
    <t>20220704</t>
  </si>
  <si>
    <t>00000000000760</t>
  </si>
  <si>
    <t>00</t>
  </si>
  <si>
    <t>0656</t>
  </si>
  <si>
    <t>0001</t>
  </si>
  <si>
    <t>006744</t>
  </si>
  <si>
    <t>6506000003819233</t>
  </si>
  <si>
    <t xml:space="preserve">GTO                       </t>
  </si>
  <si>
    <t>MA DEL ROCIO SANCHEZ SA</t>
  </si>
  <si>
    <t xml:space="preserve">0384000047202220220704000000000036480084085900785616716506000003819233GTO                       0000472022Campus Gto Maestria Adm   </t>
  </si>
  <si>
    <t>0000472022</t>
  </si>
  <si>
    <t>00000000003648</t>
  </si>
  <si>
    <t>0859</t>
  </si>
  <si>
    <t>0078</t>
  </si>
  <si>
    <t>561671</t>
  </si>
  <si>
    <t>Campus Gto Maestria Adm</t>
  </si>
  <si>
    <t xml:space="preserve">0384000027747620220704000000000036472084085900786502036506000003819233GTO                       0000277476PAGO MENSUALIDAD JULIO    </t>
  </si>
  <si>
    <t>0000277476</t>
  </si>
  <si>
    <t>00000000003647</t>
  </si>
  <si>
    <t>20</t>
  </si>
  <si>
    <t>650203</t>
  </si>
  <si>
    <t xml:space="preserve">PAGO MENSUALIDAD JULIO </t>
  </si>
  <si>
    <t xml:space="preserve">0384000040722220220704000000000036470084085900780010656506000003819233GTO                       0000407222MENSUALIDAD MAESTRIA      </t>
  </si>
  <si>
    <t>0000407222</t>
  </si>
  <si>
    <t>001065</t>
  </si>
  <si>
    <t xml:space="preserve">MENSUALIDAD MAESTRIA   </t>
  </si>
  <si>
    <t xml:space="preserve">0384000040722220220704000000000036470084085900780030526506000003819233GTO                       0000407222MENSUALIDAD MAESTRIA      </t>
  </si>
  <si>
    <t>003052</t>
  </si>
  <si>
    <t xml:space="preserve">0384000594044020220705000000000036480084085900780106506506000003819233GTO                       0005940440Maestria Melissa Hernan   </t>
  </si>
  <si>
    <t>0005940440</t>
  </si>
  <si>
    <t>20220705</t>
  </si>
  <si>
    <t>010650</t>
  </si>
  <si>
    <t>Maestria Melissa Hernan</t>
  </si>
  <si>
    <t xml:space="preserve">0384000000000020220705000000000038800084464400710053046506000003819233GTO                       0000000000MVIBN LAURA SANCHEZ       </t>
  </si>
  <si>
    <t>00000000003880</t>
  </si>
  <si>
    <t>4644</t>
  </si>
  <si>
    <t>0071</t>
  </si>
  <si>
    <t>005304</t>
  </si>
  <si>
    <t xml:space="preserve">MVIBN LAURA SANCHEZ    </t>
  </si>
  <si>
    <t xml:space="preserve">0384000005072220220705000000000038800084087000713975296506000003819233GTO                       0000050722DANIEL STEFANO MONTENEG   </t>
  </si>
  <si>
    <t>0000050722</t>
  </si>
  <si>
    <t>0870</t>
  </si>
  <si>
    <t>397529</t>
  </si>
  <si>
    <t>DANIEL STEFANO MONTENEG</t>
  </si>
  <si>
    <t xml:space="preserve">0384000005072220220705000000000036480084085900782633886506000003819233GTO                       0000050722MAC Samantha Urrea        </t>
  </si>
  <si>
    <t>263388</t>
  </si>
  <si>
    <t xml:space="preserve">MAC Samantha Urrea     </t>
  </si>
  <si>
    <t xml:space="preserve">0384000000364720220705000000000036470084085900786383096506000003819233GTO                       0000003647PAGO MES DE JULIO 2022    </t>
  </si>
  <si>
    <t>0000003647</t>
  </si>
  <si>
    <t>638309</t>
  </si>
  <si>
    <t xml:space="preserve">PAGO MES DE JULIO 2022 </t>
  </si>
  <si>
    <t xml:space="preserve">0384000050722020220705000000000054520084085900727784356506000003819233GTO                       0000507220JULIO 2022                </t>
  </si>
  <si>
    <t>0000507220</t>
  </si>
  <si>
    <t>00000000005452</t>
  </si>
  <si>
    <t>0072</t>
  </si>
  <si>
    <t>778435</t>
  </si>
  <si>
    <t xml:space="preserve">JULIO 2022             </t>
  </si>
  <si>
    <t xml:space="preserve">0384000000000020220705000000000036480084700300872823256506000003819233GTO                       0000000000DEPOSITO EFECTIVO         </t>
  </si>
  <si>
    <t>7003</t>
  </si>
  <si>
    <t>0087</t>
  </si>
  <si>
    <t>282325</t>
  </si>
  <si>
    <t xml:space="preserve">DEPOSITO EFECTIVO      </t>
  </si>
  <si>
    <t xml:space="preserve">0384000000000120220707000000000116400084051900623022716506000003819233GTO                       0000000001MENSUALIDAD HUMBERTO SA   </t>
  </si>
  <si>
    <t>0000000001</t>
  </si>
  <si>
    <t>20220707</t>
  </si>
  <si>
    <t>00000000011640</t>
  </si>
  <si>
    <t>0519</t>
  </si>
  <si>
    <t>0062</t>
  </si>
  <si>
    <t>302271</t>
  </si>
  <si>
    <t>MENSUALIDAD HUMBERTO SA</t>
  </si>
  <si>
    <t xml:space="preserve">0384000110722020220711000000000032980084085900783200806506000003819233GTO                       0001107220COLEGIATURA KITZEL CORD   </t>
  </si>
  <si>
    <t>0001107220</t>
  </si>
  <si>
    <t>20220711</t>
  </si>
  <si>
    <t>00000000003298</t>
  </si>
  <si>
    <t>320080</t>
  </si>
  <si>
    <t>COLEGIATURA KITZEL CORD</t>
  </si>
  <si>
    <t xml:space="preserve">0384000110722020220711000000000005820084085900783214656506000003819233GTO                       0001107220COLEGIATURA KITZEL CORD   </t>
  </si>
  <si>
    <t>00000000000582</t>
  </si>
  <si>
    <t>321465</t>
  </si>
  <si>
    <t xml:space="preserve">0384000012072220220712000000000038800084087000714303276506000003819233GTO                       0000120722JOSE JORGE NICOLAS LEON   </t>
  </si>
  <si>
    <t>0000120722</t>
  </si>
  <si>
    <t>20220712</t>
  </si>
  <si>
    <t>430327</t>
  </si>
  <si>
    <t>JOSE JORGE NICOLAS LEON</t>
  </si>
  <si>
    <t xml:space="preserve">0384000022072120220721000000000011600084085900786330166506000003819233GTO                       0000220721Transferencia de Anja N   </t>
  </si>
  <si>
    <t>0000220721</t>
  </si>
  <si>
    <t>20220721</t>
  </si>
  <si>
    <t>00000000001160</t>
  </si>
  <si>
    <t>633016</t>
  </si>
  <si>
    <t>Transferencia de Anja N</t>
  </si>
  <si>
    <t xml:space="preserve">0384000000000020220729000000000007600084700300876073416506000003819233GTO                       0000000000DEPOSITO EFECTIVO         </t>
  </si>
  <si>
    <t>20220729</t>
  </si>
  <si>
    <t>607341</t>
  </si>
  <si>
    <t xml:space="preserve">0384000290722020220729000000000025000084085900724165376506000003819233GTO                       0002907220Pago 29 julio trato       </t>
  </si>
  <si>
    <t>0002907220</t>
  </si>
  <si>
    <t>00000000002500</t>
  </si>
  <si>
    <t>416537</t>
  </si>
  <si>
    <t xml:space="preserve">Pago 29 julio trato    </t>
  </si>
  <si>
    <t>MAESTRIA</t>
  </si>
  <si>
    <t>MENSUALIDAD</t>
  </si>
  <si>
    <t>ALUMNO</t>
  </si>
  <si>
    <t>MAC-16</t>
  </si>
  <si>
    <t>JULIO</t>
  </si>
  <si>
    <t>MELISSA HERNANDEZ VAZQUEZ</t>
  </si>
  <si>
    <t>EDGAR HUMBERTO PALACIOS YEBRA</t>
  </si>
  <si>
    <t>MA DEL ROCIO SANCHEZ SALAZAR</t>
  </si>
  <si>
    <t>LUIS EUGENIO RODRIGUEZ RUBIO</t>
  </si>
  <si>
    <t>OTRA CTA</t>
  </si>
  <si>
    <t>MES 5</t>
  </si>
  <si>
    <t>BRENDA MARIA MURRIETA LANDEROS</t>
  </si>
  <si>
    <t xml:space="preserve">OSCAR ZARAZUA JAIME </t>
  </si>
  <si>
    <t>JULIO, AGOSTO, SEPTIEMBRE</t>
  </si>
  <si>
    <t>HUMBERTO VICTOR SARABIA LANDEROS</t>
  </si>
  <si>
    <t>KITZEL CORDOVA ATILANO</t>
  </si>
  <si>
    <t>COMPLEM. JULIO</t>
  </si>
  <si>
    <t>SAMANTHA URREA GUTIERREZ</t>
  </si>
  <si>
    <t>AGOSTO</t>
  </si>
  <si>
    <t>MVIBN-7</t>
  </si>
  <si>
    <t>MISAEL JOSAFAT CHAVEZ GONZALEZ</t>
  </si>
  <si>
    <t>ARMANDO GARCIA MARTINEZ</t>
  </si>
  <si>
    <t>JORDY SALVADOR PARAMO AGUILAR</t>
  </si>
  <si>
    <t>EDUARDO FLORES MENDOZA</t>
  </si>
  <si>
    <t>LAURA YOLANDA SANCHEZ ROMO</t>
  </si>
  <si>
    <t>GRISELDA MARIA LUISA MARQUEZ GARCIA</t>
  </si>
  <si>
    <t>MAYO</t>
  </si>
  <si>
    <t>ALEJANDRO AZUA ALONSO</t>
  </si>
  <si>
    <t>ANJA NASHELY LOPEZ CABRERA</t>
  </si>
  <si>
    <t>INSTITUTO TECNOLÓGICO DE LA CONSTRUCCIÓN</t>
  </si>
  <si>
    <t>FECHA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</si>
  <si>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</si>
  <si>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</si>
  <si>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</si>
  <si>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</si>
  <si>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</si>
  <si>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</si>
  <si>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% BECA</t>
  </si>
  <si>
    <t>PAGO</t>
  </si>
  <si>
    <t>ADEUDO</t>
  </si>
  <si>
    <t xml:space="preserve">1ER SEMESTRE </t>
  </si>
  <si>
    <t>DEP. OTRA CUENTA 4787</t>
  </si>
  <si>
    <t>MVIB-7</t>
  </si>
  <si>
    <t xml:space="preserve">TOTAL GENERAL </t>
  </si>
  <si>
    <t>GUANAJUATO</t>
  </si>
  <si>
    <t xml:space="preserve">COTO MODULO </t>
  </si>
  <si>
    <t>Semestre</t>
  </si>
  <si>
    <t>Avance/ Modulo</t>
  </si>
  <si>
    <t>Asignatura</t>
  </si>
  <si>
    <t>PERIODO</t>
  </si>
  <si>
    <t>RESUMEN DE MAESTRIAS ABRIL 22</t>
  </si>
  <si>
    <t>PROGRAMA</t>
  </si>
  <si>
    <t>ASIGNATURA</t>
  </si>
  <si>
    <t>MONTO</t>
  </si>
  <si>
    <t>1ro</t>
  </si>
  <si>
    <t>MAC MAYO 22</t>
  </si>
  <si>
    <t>MVIIBN MAYO 22</t>
  </si>
  <si>
    <t>A PAGAR</t>
  </si>
  <si>
    <t xml:space="preserve">17 JUNIO - 09 JULIO </t>
  </si>
  <si>
    <t xml:space="preserve">FACTURA </t>
  </si>
  <si>
    <t>SUB</t>
  </si>
  <si>
    <t>REMANENTE NETO</t>
  </si>
  <si>
    <t xml:space="preserve">IVA </t>
  </si>
  <si>
    <t>SUBTOTAL</t>
  </si>
  <si>
    <t xml:space="preserve">MAS IVA  </t>
  </si>
  <si>
    <t xml:space="preserve">IMPORTE A FACTURAR </t>
  </si>
  <si>
    <t>ANALISIS MAC MARZO 22</t>
  </si>
  <si>
    <t>ALUMNOS</t>
  </si>
  <si>
    <t>MAC</t>
  </si>
  <si>
    <t xml:space="preserve"> 01/15</t>
  </si>
  <si>
    <t>PLANEACION, PROGRAMACION Y CONTROL DE OBRA</t>
  </si>
  <si>
    <t>11 MARZO - 02 ABRIL 2022</t>
  </si>
  <si>
    <t>VINCULADO</t>
  </si>
  <si>
    <t xml:space="preserve"> 02/15</t>
  </si>
  <si>
    <t>ANALISIS DE COSTOS</t>
  </si>
  <si>
    <t>08 ABRIL - 14 MAYO</t>
  </si>
  <si>
    <t xml:space="preserve"> 03/15</t>
  </si>
  <si>
    <t>LEGSLACION Y REG. EN LA INDUSTRIA DE LA CONSTRUCCION</t>
  </si>
  <si>
    <t xml:space="preserve">20 MAYO  -11 JUNIO </t>
  </si>
  <si>
    <t xml:space="preserve"> 04/05</t>
  </si>
  <si>
    <t>METODOS DE INVESTIGACION</t>
  </si>
  <si>
    <t xml:space="preserve"> 05/15</t>
  </si>
  <si>
    <t>2do</t>
  </si>
  <si>
    <t xml:space="preserve"> 06/15</t>
  </si>
  <si>
    <t xml:space="preserve"> 07/15</t>
  </si>
  <si>
    <t xml:space="preserve"> 08/15</t>
  </si>
  <si>
    <t xml:space="preserve"> 09/15</t>
  </si>
  <si>
    <t>3ro</t>
  </si>
  <si>
    <t xml:space="preserve"> 10/15</t>
  </si>
  <si>
    <t xml:space="preserve"> 11/15</t>
  </si>
  <si>
    <t xml:space="preserve"> 12/15</t>
  </si>
  <si>
    <t xml:space="preserve"> 13/15</t>
  </si>
  <si>
    <t xml:space="preserve"> 14/15</t>
  </si>
  <si>
    <t xml:space="preserve"> 15/15</t>
  </si>
  <si>
    <t>ANALISIS MVIIBN MARZO 2022</t>
  </si>
  <si>
    <t xml:space="preserve">MVIIBN </t>
  </si>
  <si>
    <t>ADMINISTRACION FINANCIERA Y CONTABILIDAD</t>
  </si>
  <si>
    <t>CONTABILIDAD Y FINANZAS</t>
  </si>
  <si>
    <t>COSTOS DE CONSTRUCCION EN LA VALUACION</t>
  </si>
  <si>
    <t>INTRODUCCIÓN A LA VALUACIÓN</t>
  </si>
  <si>
    <t>03 DE JULIO DE 2022.</t>
  </si>
  <si>
    <t>JULIO 2022.</t>
  </si>
  <si>
    <t xml:space="preserve">15 JULIO -  06 AGOSTO </t>
  </si>
  <si>
    <t xml:space="preserve">METODOS DE EVALUACION </t>
  </si>
  <si>
    <t xml:space="preserve">CONTABILIDAD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</si>
</sst>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w Cen MT Condensed"/>
      <family val="2"/>
    </font>
    <font>
      <sz val="11"/>
      <color theme="1"/>
      <name val="Tw Cen MT Condensed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110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43" fontId="0" fillId="0" borderId="0" xfId="1" applyFont="1"/>
    <xf numFmtId="43" fontId="5" fillId="0" borderId="0" xfId="1" applyFont="1"/>
    <xf numFmtId="0" fontId="0" fillId="0" borderId="0" xfId="0" applyNumberFormat="1" applyFill="1" applyBorder="1"/>
    <xf numFmtId="43" fontId="0" fillId="0" borderId="0" xfId="1" applyFont="1" applyFill="1"/>
    <xf numFmtId="0" fontId="4" fillId="0" borderId="0" xfId="2"/>
    <xf numFmtId="0" fontId="7" fillId="0" borderId="0" xfId="2" applyFont="1"/>
    <xf numFmtId="0" fontId="1" fillId="0" borderId="0" xfId="3"/>
    <xf numFmtId="0" fontId="7" fillId="0" borderId="0" xfId="2" applyFont="1" applyAlignment="1">
      <alignment horizontal="right"/>
    </xf>
    <xf numFmtId="14" fontId="7" fillId="0" borderId="0" xfId="2" applyNumberFormat="1" applyFont="1"/>
    <xf numFmtId="0" fontId="8" fillId="0" borderId="0" xfId="2" applyFont="1"/>
    <xf numFmtId="0" fontId="7" fillId="5" borderId="1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wrapText="1"/>
    </xf>
    <xf numFmtId="17" fontId="7" fillId="5" borderId="5" xfId="2" applyNumberFormat="1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/>
    </xf>
    <xf numFmtId="0" fontId="0" fillId="0" borderId="3" xfId="0" applyNumberFormat="1" applyBorder="1"/>
    <xf numFmtId="0" fontId="4" fillId="0" borderId="3" xfId="2" applyBorder="1"/>
    <xf numFmtId="0" fontId="4" fillId="0" borderId="3" xfId="2" applyBorder="1" applyAlignment="1">
      <alignment horizontal="center"/>
    </xf>
    <xf numFmtId="44" fontId="9" fillId="6" borderId="0" xfId="2" applyNumberFormat="1" applyFont="1" applyFill="1"/>
    <xf numFmtId="0" fontId="4" fillId="0" borderId="3" xfId="2" applyBorder="1" applyAlignment="1"/>
    <xf numFmtId="0" fontId="0" fillId="0" borderId="3" xfId="0" applyBorder="1"/>
    <xf numFmtId="0" fontId="1" fillId="7" borderId="0" xfId="3" applyFill="1"/>
    <xf numFmtId="0" fontId="4" fillId="0" borderId="0" xfId="2" applyBorder="1" applyAlignment="1">
      <alignment horizontal="center"/>
    </xf>
    <xf numFmtId="0" fontId="4" fillId="0" borderId="0" xfId="2" applyBorder="1"/>
    <xf numFmtId="4" fontId="4" fillId="0" borderId="0" xfId="2" applyNumberFormat="1" applyBorder="1"/>
    <xf numFmtId="49" fontId="4" fillId="0" borderId="0" xfId="2" applyNumberFormat="1" applyBorder="1"/>
    <xf numFmtId="0" fontId="1" fillId="0" borderId="0" xfId="3" applyFont="1" applyFill="1"/>
    <xf numFmtId="44" fontId="4" fillId="0" borderId="0" xfId="2" applyNumberFormat="1"/>
    <xf numFmtId="44" fontId="9" fillId="8" borderId="0" xfId="2" applyNumberFormat="1" applyFont="1" applyFill="1"/>
    <xf numFmtId="0" fontId="5" fillId="0" borderId="0" xfId="2" applyFont="1" applyFill="1" applyAlignment="1">
      <alignment horizontal="center"/>
    </xf>
    <xf numFmtId="44" fontId="9" fillId="0" borderId="0" xfId="2" applyNumberFormat="1" applyFont="1" applyFill="1"/>
    <xf numFmtId="49" fontId="0" fillId="0" borderId="3" xfId="0" applyNumberFormat="1" applyBorder="1"/>
    <xf numFmtId="0" fontId="0" fillId="0" borderId="3" xfId="0" applyNumberFormat="1" applyFill="1" applyBorder="1"/>
    <xf numFmtId="0" fontId="1" fillId="0" borderId="0" xfId="10"/>
    <xf numFmtId="0" fontId="1" fillId="0" borderId="11" xfId="10" applyBorder="1" applyAlignment="1">
      <alignment horizontal="center"/>
    </xf>
    <xf numFmtId="0" fontId="12" fillId="8" borderId="3" xfId="9" applyFont="1" applyFill="1" applyBorder="1" applyAlignment="1">
      <alignment horizontal="left"/>
    </xf>
    <xf numFmtId="0" fontId="5" fillId="0" borderId="14" xfId="8" applyFont="1" applyBorder="1"/>
    <xf numFmtId="0" fontId="1" fillId="0" borderId="15" xfId="10" applyBorder="1"/>
    <xf numFmtId="44" fontId="1" fillId="0" borderId="16" xfId="10" applyNumberFormat="1" applyBorder="1"/>
    <xf numFmtId="0" fontId="1" fillId="0" borderId="4" xfId="10" applyBorder="1" applyAlignment="1">
      <alignment horizontal="center"/>
    </xf>
    <xf numFmtId="0" fontId="1" fillId="0" borderId="17" xfId="10" applyBorder="1"/>
    <xf numFmtId="0" fontId="1" fillId="0" borderId="18" xfId="10" applyBorder="1" applyAlignment="1">
      <alignment horizontal="center"/>
    </xf>
    <xf numFmtId="44" fontId="1" fillId="0" borderId="13" xfId="10" applyNumberFormat="1" applyBorder="1"/>
    <xf numFmtId="0" fontId="7" fillId="0" borderId="18" xfId="10" applyFont="1" applyBorder="1"/>
    <xf numFmtId="44" fontId="13" fillId="5" borderId="18" xfId="10" applyNumberFormat="1" applyFont="1" applyFill="1" applyBorder="1"/>
    <xf numFmtId="44" fontId="1" fillId="0" borderId="0" xfId="10" applyNumberFormat="1"/>
    <xf numFmtId="0" fontId="1" fillId="0" borderId="0" xfId="10" applyFont="1"/>
    <xf numFmtId="17" fontId="1" fillId="0" borderId="0" xfId="10" applyNumberFormat="1"/>
    <xf numFmtId="44" fontId="14" fillId="8" borderId="0" xfId="9" applyNumberFormat="1" applyFont="1" applyFill="1"/>
    <xf numFmtId="44" fontId="0" fillId="0" borderId="0" xfId="6" applyFont="1"/>
    <xf numFmtId="44" fontId="15" fillId="0" borderId="0" xfId="10" applyNumberFormat="1" applyFont="1"/>
    <xf numFmtId="0" fontId="14" fillId="0" borderId="0" xfId="10" applyFont="1"/>
    <xf numFmtId="44" fontId="13" fillId="9" borderId="11" xfId="7" applyFont="1" applyFill="1" applyBorder="1"/>
    <xf numFmtId="0" fontId="1" fillId="0" borderId="0" xfId="9"/>
    <xf numFmtId="0" fontId="11" fillId="5" borderId="27" xfId="9" applyFont="1" applyFill="1" applyBorder="1" applyAlignment="1">
      <alignment horizontal="center"/>
    </xf>
    <xf numFmtId="0" fontId="1" fillId="0" borderId="28" xfId="9" applyBorder="1" applyAlignment="1">
      <alignment horizontal="center"/>
    </xf>
    <xf numFmtId="44" fontId="0" fillId="5" borderId="21" xfId="7" applyFont="1" applyFill="1" applyBorder="1" applyAlignment="1">
      <alignment horizontal="center"/>
    </xf>
    <xf numFmtId="0" fontId="7" fillId="0" borderId="10" xfId="9" applyFont="1" applyBorder="1" applyAlignment="1">
      <alignment horizontal="center"/>
    </xf>
    <xf numFmtId="16" fontId="1" fillId="0" borderId="29" xfId="9" applyNumberFormat="1" applyBorder="1" applyAlignment="1">
      <alignment horizontal="center"/>
    </xf>
    <xf numFmtId="0" fontId="11" fillId="5" borderId="0" xfId="9" applyFont="1" applyFill="1"/>
    <xf numFmtId="44" fontId="0" fillId="0" borderId="21" xfId="7" applyFont="1" applyBorder="1" applyAlignment="1">
      <alignment horizontal="center"/>
    </xf>
    <xf numFmtId="16" fontId="1" fillId="0" borderId="30" xfId="9" applyNumberFormat="1" applyBorder="1" applyAlignment="1">
      <alignment horizontal="center"/>
    </xf>
    <xf numFmtId="0" fontId="7" fillId="0" borderId="9" xfId="9" applyFont="1" applyBorder="1" applyAlignment="1">
      <alignment horizontal="center"/>
    </xf>
    <xf numFmtId="16" fontId="1" fillId="0" borderId="31" xfId="9" applyNumberFormat="1" applyBorder="1" applyAlignment="1">
      <alignment horizontal="center"/>
    </xf>
    <xf numFmtId="0" fontId="12" fillId="10" borderId="3" xfId="9" applyFont="1" applyFill="1" applyBorder="1" applyAlignment="1">
      <alignment horizontal="left"/>
    </xf>
    <xf numFmtId="0" fontId="16" fillId="6" borderId="3" xfId="9" applyFont="1" applyFill="1" applyBorder="1" applyAlignment="1">
      <alignment horizontal="left"/>
    </xf>
    <xf numFmtId="16" fontId="1" fillId="0" borderId="32" xfId="9" applyNumberFormat="1" applyBorder="1" applyAlignment="1">
      <alignment horizontal="center"/>
    </xf>
    <xf numFmtId="0" fontId="17" fillId="0" borderId="29" xfId="9" applyFont="1" applyBorder="1" applyAlignment="1">
      <alignment horizontal="left"/>
    </xf>
    <xf numFmtId="44" fontId="14" fillId="0" borderId="0" xfId="9" applyNumberFormat="1" applyFont="1"/>
    <xf numFmtId="44" fontId="1" fillId="0" borderId="0" xfId="9" applyNumberFormat="1"/>
    <xf numFmtId="0" fontId="1" fillId="0" borderId="33" xfId="9" applyBorder="1" applyAlignment="1">
      <alignment horizontal="center"/>
    </xf>
    <xf numFmtId="0" fontId="7" fillId="0" borderId="11" xfId="9" applyFont="1" applyBorder="1" applyAlignment="1">
      <alignment horizontal="center"/>
    </xf>
    <xf numFmtId="44" fontId="0" fillId="0" borderId="0" xfId="7" applyFont="1"/>
    <xf numFmtId="43" fontId="0" fillId="0" borderId="3" xfId="1" applyFont="1" applyFill="1" applyBorder="1"/>
    <xf numFmtId="0" fontId="1" fillId="0" borderId="0" xfId="3" applyFill="1"/>
    <xf numFmtId="0" fontId="5" fillId="8" borderId="0" xfId="2" applyFont="1" applyFill="1" applyAlignment="1">
      <alignment horizontal="center"/>
    </xf>
    <xf numFmtId="0" fontId="1" fillId="0" borderId="7" xfId="10" applyBorder="1" applyAlignment="1">
      <alignment horizontal="center"/>
    </xf>
    <xf numFmtId="0" fontId="1" fillId="0" borderId="5" xfId="10" applyBorder="1" applyAlignment="1">
      <alignment horizontal="center"/>
    </xf>
    <xf numFmtId="0" fontId="1" fillId="0" borderId="6" xfId="10" applyBorder="1" applyAlignment="1">
      <alignment horizontal="center"/>
    </xf>
    <xf numFmtId="0" fontId="1" fillId="0" borderId="8" xfId="10" applyBorder="1" applyAlignment="1">
      <alignment horizontal="center"/>
    </xf>
    <xf numFmtId="0" fontId="1" fillId="0" borderId="9" xfId="10" applyBorder="1" applyAlignment="1">
      <alignment horizontal="center"/>
    </xf>
    <xf numFmtId="0" fontId="1" fillId="0" borderId="10" xfId="10" applyBorder="1" applyAlignment="1">
      <alignment horizontal="center"/>
    </xf>
    <xf numFmtId="0" fontId="7" fillId="0" borderId="3" xfId="9" applyFont="1" applyBorder="1" applyAlignment="1">
      <alignment horizontal="center"/>
    </xf>
    <xf numFmtId="0" fontId="10" fillId="0" borderId="34" xfId="9" applyFont="1" applyBorder="1" applyAlignment="1">
      <alignment horizontal="center" vertical="center" wrapText="1"/>
    </xf>
    <xf numFmtId="0" fontId="10" fillId="0" borderId="23" xfId="9" applyFont="1" applyBorder="1" applyAlignment="1">
      <alignment horizontal="center" vertical="center" wrapText="1"/>
    </xf>
    <xf numFmtId="0" fontId="10" fillId="0" borderId="25" xfId="9" applyFont="1" applyBorder="1" applyAlignment="1">
      <alignment horizontal="center" vertical="center" wrapText="1"/>
    </xf>
    <xf numFmtId="0" fontId="10" fillId="0" borderId="24" xfId="9" applyFont="1" applyBorder="1" applyAlignment="1">
      <alignment horizontal="center" vertical="center" wrapText="1"/>
    </xf>
    <xf numFmtId="44" fontId="10" fillId="0" borderId="25" xfId="9" applyNumberFormat="1" applyFont="1" applyBorder="1" applyAlignment="1">
      <alignment horizontal="center" vertical="center" wrapText="1"/>
    </xf>
    <xf numFmtId="0" fontId="10" fillId="0" borderId="12" xfId="9" applyFont="1" applyBorder="1" applyAlignment="1">
      <alignment horizontal="center" vertical="center" wrapText="1"/>
    </xf>
    <xf numFmtId="0" fontId="10" fillId="0" borderId="26" xfId="9" applyFont="1" applyBorder="1" applyAlignment="1">
      <alignment horizontal="center" vertical="center" wrapText="1"/>
    </xf>
    <xf numFmtId="0" fontId="1" fillId="0" borderId="25" xfId="9" applyBorder="1" applyAlignment="1">
      <alignment horizontal="center" vertical="center" wrapText="1"/>
    </xf>
    <xf numFmtId="0" fontId="1" fillId="0" borderId="24" xfId="9" applyBorder="1" applyAlignment="1">
      <alignment horizontal="center" vertical="center" wrapText="1"/>
    </xf>
    <xf numFmtId="0" fontId="7" fillId="0" borderId="0" xfId="9" applyFont="1" applyAlignment="1">
      <alignment horizontal="center"/>
    </xf>
    <xf numFmtId="0" fontId="7" fillId="0" borderId="19" xfId="9" applyFont="1" applyBorder="1" applyAlignment="1">
      <alignment horizontal="center"/>
    </xf>
    <xf numFmtId="0" fontId="10" fillId="0" borderId="20" xfId="9" applyFont="1" applyBorder="1" applyAlignment="1">
      <alignment horizontal="center" vertical="center" wrapText="1"/>
    </xf>
    <xf numFmtId="0" fontId="10" fillId="0" borderId="21" xfId="9" applyFont="1" applyBorder="1" applyAlignment="1">
      <alignment horizontal="center" vertical="center" wrapText="1"/>
    </xf>
    <xf numFmtId="0" fontId="10" fillId="0" borderId="22" xfId="9" applyFont="1" applyBorder="1" applyAlignment="1">
      <alignment horizontal="center" vertical="center" wrapText="1"/>
    </xf>
    <xf numFmtId="0" fontId="1" fillId="0" borderId="21" xfId="9" applyBorder="1" applyAlignment="1">
      <alignment horizontal="center" vertical="center" wrapText="1"/>
    </xf>
  </cellXfs>
  <cellStyles count="11">
    <cellStyle name="Millares" xfId="1" builtinId="3"/>
    <cellStyle name="Moneda 2" xfId="6" xr:uid="{00000000-0005-0000-0000-000001000000}"/>
    <cellStyle name="Moneda 2 2" xfId="7" xr:uid="{00000000-0005-0000-0000-000002000000}"/>
    <cellStyle name="Moneda 3" xfId="5" xr:uid="{00000000-0005-0000-0000-000003000000}"/>
    <cellStyle name="Normal" xfId="0" builtinId="0"/>
    <cellStyle name="Normal 2" xfId="3" xr:uid="{00000000-0005-0000-0000-000005000000}"/>
    <cellStyle name="Normal 2 2" xfId="8" xr:uid="{00000000-0005-0000-0000-000006000000}"/>
    <cellStyle name="Normal 2 2 2" xfId="9" xr:uid="{00000000-0005-0000-0000-000007000000}"/>
    <cellStyle name="Normal 3" xfId="10" xr:uid="{00000000-0005-0000-0000-000008000000}"/>
    <cellStyle name="Normal 5" xfId="2" xr:uid="{00000000-0005-0000-0000-000009000000}"/>
    <cellStyle name="Porcentaje 2" xfId="4" xr:uid="{00000000-0005-0000-0000-00000A000000}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1</xdr:col>
      <xdr:colOff>265322</xdr:colOff>
      <xdr:row>3</xdr:row>
      <xdr:rowOff>161925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BA8B713-A445-4669-8B71-F6C592269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19625"/>
          <a:ext cx="1027322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workbookViewId="0">
      <selection activeCell="L28" sqref="L28"/>
    </sheetView>
  </sheetViews>
  <sheetFormatPr baseColWidth="10" defaultRowHeight="12.75" x14ac:dyDescent="0.2"/>
  <cols>
    <col min="8" max="8" width="11.42578125" style="11"/>
    <col min="16" max="16" width="28" customWidth="1"/>
  </cols>
  <sheetData>
    <row r="1" spans="1:19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118</v>
      </c>
      <c r="R1" s="4" t="s">
        <v>119</v>
      </c>
      <c r="S1" s="4" t="s">
        <v>120</v>
      </c>
    </row>
    <row r="2" spans="1:19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s="9" t="s">
        <v>21</v>
      </c>
      <c r="G2" s="10" t="s">
        <v>22</v>
      </c>
      <c r="H2" s="14">
        <v>760</v>
      </c>
      <c r="I2" s="9" t="s">
        <v>18</v>
      </c>
      <c r="J2" s="9" t="s">
        <v>23</v>
      </c>
      <c r="K2" s="9" t="s">
        <v>24</v>
      </c>
      <c r="L2" s="9" t="s">
        <v>25</v>
      </c>
      <c r="M2" s="9" t="s">
        <v>26</v>
      </c>
      <c r="N2" s="9" t="s">
        <v>27</v>
      </c>
      <c r="O2" s="9" t="s">
        <v>19</v>
      </c>
      <c r="P2" s="9" t="s">
        <v>28</v>
      </c>
      <c r="Q2" s="9" t="s">
        <v>121</v>
      </c>
      <c r="R2" s="9" t="s">
        <v>122</v>
      </c>
      <c r="S2" s="9" t="s">
        <v>125</v>
      </c>
    </row>
    <row r="3" spans="1:19" x14ac:dyDescent="0.2">
      <c r="A3" s="7" t="s">
        <v>29</v>
      </c>
      <c r="B3" s="8" t="s">
        <v>17</v>
      </c>
      <c r="C3" s="8" t="s">
        <v>18</v>
      </c>
      <c r="D3" s="8" t="s">
        <v>30</v>
      </c>
      <c r="E3" s="8" t="s">
        <v>20</v>
      </c>
      <c r="F3" s="9" t="s">
        <v>31</v>
      </c>
      <c r="G3" s="10" t="s">
        <v>22</v>
      </c>
      <c r="H3" s="14">
        <v>3648</v>
      </c>
      <c r="I3" s="9" t="s">
        <v>18</v>
      </c>
      <c r="J3" s="9" t="s">
        <v>32</v>
      </c>
      <c r="K3" s="9" t="s">
        <v>33</v>
      </c>
      <c r="L3" s="9" t="s">
        <v>34</v>
      </c>
      <c r="M3" s="9" t="s">
        <v>26</v>
      </c>
      <c r="N3" s="9" t="s">
        <v>27</v>
      </c>
      <c r="O3" s="9" t="s">
        <v>30</v>
      </c>
      <c r="P3" s="9" t="s">
        <v>35</v>
      </c>
      <c r="Q3" s="9" t="s">
        <v>121</v>
      </c>
      <c r="R3" s="9" t="s">
        <v>122</v>
      </c>
      <c r="S3" s="9" t="s">
        <v>124</v>
      </c>
    </row>
    <row r="4" spans="1:19" x14ac:dyDescent="0.2">
      <c r="A4" s="7" t="s">
        <v>36</v>
      </c>
      <c r="B4" s="8" t="s">
        <v>17</v>
      </c>
      <c r="C4" s="8" t="s">
        <v>18</v>
      </c>
      <c r="D4" s="8" t="s">
        <v>37</v>
      </c>
      <c r="E4" s="8" t="s">
        <v>20</v>
      </c>
      <c r="F4" s="9" t="s">
        <v>38</v>
      </c>
      <c r="G4" s="10" t="s">
        <v>39</v>
      </c>
      <c r="H4" s="14">
        <v>3647.2</v>
      </c>
      <c r="I4" s="9" t="s">
        <v>18</v>
      </c>
      <c r="J4" s="9" t="s">
        <v>32</v>
      </c>
      <c r="K4" s="9" t="s">
        <v>33</v>
      </c>
      <c r="L4" s="9" t="s">
        <v>40</v>
      </c>
      <c r="M4" s="9" t="s">
        <v>26</v>
      </c>
      <c r="N4" s="9" t="s">
        <v>27</v>
      </c>
      <c r="O4" s="9" t="s">
        <v>37</v>
      </c>
      <c r="P4" s="9" t="s">
        <v>41</v>
      </c>
      <c r="Q4" s="9" t="s">
        <v>121</v>
      </c>
      <c r="R4" s="9" t="s">
        <v>122</v>
      </c>
      <c r="S4" s="9" t="s">
        <v>126</v>
      </c>
    </row>
    <row r="5" spans="1:19" x14ac:dyDescent="0.2">
      <c r="A5" s="7" t="s">
        <v>42</v>
      </c>
      <c r="B5" s="8" t="s">
        <v>17</v>
      </c>
      <c r="C5" s="8" t="s">
        <v>18</v>
      </c>
      <c r="D5" s="8" t="s">
        <v>43</v>
      </c>
      <c r="E5" s="8" t="s">
        <v>20</v>
      </c>
      <c r="F5" s="9" t="s">
        <v>38</v>
      </c>
      <c r="G5" s="10" t="s">
        <v>22</v>
      </c>
      <c r="H5" s="14">
        <v>3647</v>
      </c>
      <c r="I5" s="9" t="s">
        <v>18</v>
      </c>
      <c r="J5" s="9" t="s">
        <v>32</v>
      </c>
      <c r="K5" s="9" t="s">
        <v>33</v>
      </c>
      <c r="L5" s="9" t="s">
        <v>44</v>
      </c>
      <c r="M5" s="9" t="s">
        <v>26</v>
      </c>
      <c r="N5" s="9" t="s">
        <v>27</v>
      </c>
      <c r="O5" s="9" t="s">
        <v>43</v>
      </c>
      <c r="P5" s="9" t="s">
        <v>45</v>
      </c>
      <c r="Q5" s="13" t="s">
        <v>137</v>
      </c>
      <c r="R5" s="13" t="s">
        <v>122</v>
      </c>
      <c r="S5" s="13" t="s">
        <v>141</v>
      </c>
    </row>
    <row r="6" spans="1:19" x14ac:dyDescent="0.2">
      <c r="A6" s="7" t="s">
        <v>46</v>
      </c>
      <c r="B6" s="8" t="s">
        <v>17</v>
      </c>
      <c r="C6" s="8" t="s">
        <v>18</v>
      </c>
      <c r="D6" s="8" t="s">
        <v>43</v>
      </c>
      <c r="E6" s="8" t="s">
        <v>20</v>
      </c>
      <c r="F6" s="9" t="s">
        <v>38</v>
      </c>
      <c r="G6" s="10" t="s">
        <v>22</v>
      </c>
      <c r="H6" s="14">
        <v>3647</v>
      </c>
      <c r="I6" s="9" t="s">
        <v>18</v>
      </c>
      <c r="J6" s="9" t="s">
        <v>32</v>
      </c>
      <c r="K6" s="9" t="s">
        <v>33</v>
      </c>
      <c r="L6" s="9" t="s">
        <v>47</v>
      </c>
      <c r="M6" s="9" t="s">
        <v>26</v>
      </c>
      <c r="N6" s="9" t="s">
        <v>27</v>
      </c>
      <c r="O6" s="9" t="s">
        <v>43</v>
      </c>
      <c r="P6" s="9" t="s">
        <v>45</v>
      </c>
      <c r="Q6" s="9" t="s">
        <v>137</v>
      </c>
      <c r="R6" s="9" t="s">
        <v>122</v>
      </c>
      <c r="S6" s="9" t="s">
        <v>140</v>
      </c>
    </row>
    <row r="7" spans="1:19" x14ac:dyDescent="0.2">
      <c r="A7" s="7" t="s">
        <v>48</v>
      </c>
      <c r="B7" s="8" t="s">
        <v>17</v>
      </c>
      <c r="C7" s="8" t="s">
        <v>18</v>
      </c>
      <c r="D7" s="8" t="s">
        <v>49</v>
      </c>
      <c r="E7" s="8" t="s">
        <v>50</v>
      </c>
      <c r="F7" s="9" t="s">
        <v>31</v>
      </c>
      <c r="G7" s="10" t="s">
        <v>22</v>
      </c>
      <c r="H7" s="14">
        <v>3648</v>
      </c>
      <c r="I7" s="9" t="s">
        <v>18</v>
      </c>
      <c r="J7" s="9" t="s">
        <v>32</v>
      </c>
      <c r="K7" s="9" t="s">
        <v>33</v>
      </c>
      <c r="L7" s="9" t="s">
        <v>51</v>
      </c>
      <c r="M7" s="9" t="s">
        <v>26</v>
      </c>
      <c r="N7" s="9" t="s">
        <v>27</v>
      </c>
      <c r="O7" s="9" t="s">
        <v>49</v>
      </c>
      <c r="P7" s="9" t="s">
        <v>52</v>
      </c>
      <c r="Q7" s="9" t="s">
        <v>121</v>
      </c>
      <c r="R7" s="9" t="s">
        <v>122</v>
      </c>
      <c r="S7" s="9" t="s">
        <v>123</v>
      </c>
    </row>
    <row r="8" spans="1:19" x14ac:dyDescent="0.2">
      <c r="A8" s="7" t="s">
        <v>53</v>
      </c>
      <c r="B8" s="8" t="s">
        <v>17</v>
      </c>
      <c r="C8" s="8" t="s">
        <v>18</v>
      </c>
      <c r="D8" s="8" t="s">
        <v>19</v>
      </c>
      <c r="E8" s="8" t="s">
        <v>50</v>
      </c>
      <c r="F8" s="9" t="s">
        <v>54</v>
      </c>
      <c r="G8" s="10" t="s">
        <v>22</v>
      </c>
      <c r="H8" s="14">
        <v>3880</v>
      </c>
      <c r="I8" s="9" t="s">
        <v>18</v>
      </c>
      <c r="J8" s="9" t="s">
        <v>55</v>
      </c>
      <c r="K8" s="9" t="s">
        <v>56</v>
      </c>
      <c r="L8" s="9" t="s">
        <v>57</v>
      </c>
      <c r="M8" s="9" t="s">
        <v>26</v>
      </c>
      <c r="N8" s="9" t="s">
        <v>27</v>
      </c>
      <c r="O8" s="9" t="s">
        <v>19</v>
      </c>
      <c r="P8" s="9" t="s">
        <v>58</v>
      </c>
      <c r="Q8" s="9" t="s">
        <v>137</v>
      </c>
      <c r="R8" s="9" t="s">
        <v>136</v>
      </c>
      <c r="S8" s="9" t="s">
        <v>142</v>
      </c>
    </row>
    <row r="9" spans="1:19" x14ac:dyDescent="0.2">
      <c r="A9" s="7" t="s">
        <v>59</v>
      </c>
      <c r="B9" s="8" t="s">
        <v>17</v>
      </c>
      <c r="C9" s="8" t="s">
        <v>18</v>
      </c>
      <c r="D9" s="8" t="s">
        <v>60</v>
      </c>
      <c r="E9" s="8" t="s">
        <v>50</v>
      </c>
      <c r="F9" s="9" t="s">
        <v>54</v>
      </c>
      <c r="G9" s="10" t="s">
        <v>22</v>
      </c>
      <c r="H9" s="14">
        <v>3880</v>
      </c>
      <c r="I9" s="9" t="s">
        <v>18</v>
      </c>
      <c r="J9" s="9" t="s">
        <v>61</v>
      </c>
      <c r="K9" s="9" t="s">
        <v>56</v>
      </c>
      <c r="L9" s="9" t="s">
        <v>62</v>
      </c>
      <c r="M9" s="9" t="s">
        <v>26</v>
      </c>
      <c r="N9" s="9" t="s">
        <v>27</v>
      </c>
      <c r="O9" s="9" t="s">
        <v>60</v>
      </c>
      <c r="P9" s="9" t="s">
        <v>63</v>
      </c>
      <c r="Q9" s="9" t="s">
        <v>137</v>
      </c>
      <c r="R9" s="9" t="s">
        <v>122</v>
      </c>
      <c r="S9" s="9" t="s">
        <v>142</v>
      </c>
    </row>
    <row r="10" spans="1:19" x14ac:dyDescent="0.2">
      <c r="A10" s="7" t="s">
        <v>64</v>
      </c>
      <c r="B10" s="8" t="s">
        <v>17</v>
      </c>
      <c r="C10" s="8" t="s">
        <v>18</v>
      </c>
      <c r="D10" s="8" t="s">
        <v>60</v>
      </c>
      <c r="E10" s="8" t="s">
        <v>50</v>
      </c>
      <c r="F10" s="9" t="s">
        <v>31</v>
      </c>
      <c r="G10" s="10" t="s">
        <v>22</v>
      </c>
      <c r="H10" s="14">
        <v>3648</v>
      </c>
      <c r="I10" s="9" t="s">
        <v>18</v>
      </c>
      <c r="J10" s="9" t="s">
        <v>32</v>
      </c>
      <c r="K10" s="9" t="s">
        <v>33</v>
      </c>
      <c r="L10" s="9" t="s">
        <v>65</v>
      </c>
      <c r="M10" s="9" t="s">
        <v>26</v>
      </c>
      <c r="N10" s="9" t="s">
        <v>27</v>
      </c>
      <c r="O10" s="9" t="s">
        <v>60</v>
      </c>
      <c r="P10" s="9" t="s">
        <v>66</v>
      </c>
      <c r="Q10" s="9" t="s">
        <v>121</v>
      </c>
      <c r="R10" s="9" t="s">
        <v>122</v>
      </c>
      <c r="S10" s="9" t="s">
        <v>135</v>
      </c>
    </row>
    <row r="11" spans="1:19" x14ac:dyDescent="0.2">
      <c r="A11" s="7" t="s">
        <v>67</v>
      </c>
      <c r="B11" s="8" t="s">
        <v>17</v>
      </c>
      <c r="C11" s="8" t="s">
        <v>18</v>
      </c>
      <c r="D11" s="8" t="s">
        <v>68</v>
      </c>
      <c r="E11" s="8" t="s">
        <v>50</v>
      </c>
      <c r="F11" s="9" t="s">
        <v>38</v>
      </c>
      <c r="G11" s="10" t="s">
        <v>22</v>
      </c>
      <c r="H11" s="14">
        <v>3647</v>
      </c>
      <c r="I11" s="9" t="s">
        <v>18</v>
      </c>
      <c r="J11" s="9" t="s">
        <v>32</v>
      </c>
      <c r="K11" s="9" t="s">
        <v>33</v>
      </c>
      <c r="L11" s="9" t="s">
        <v>69</v>
      </c>
      <c r="M11" s="9" t="s">
        <v>26</v>
      </c>
      <c r="N11" s="9" t="s">
        <v>27</v>
      </c>
      <c r="O11" s="9" t="s">
        <v>68</v>
      </c>
      <c r="P11" s="9" t="s">
        <v>70</v>
      </c>
      <c r="Q11" s="9" t="s">
        <v>121</v>
      </c>
      <c r="R11" s="9" t="s">
        <v>122</v>
      </c>
      <c r="S11" s="9" t="s">
        <v>130</v>
      </c>
    </row>
    <row r="12" spans="1:19" x14ac:dyDescent="0.2">
      <c r="A12" s="7" t="s">
        <v>71</v>
      </c>
      <c r="B12" s="8" t="s">
        <v>17</v>
      </c>
      <c r="C12" s="8" t="s">
        <v>18</v>
      </c>
      <c r="D12" s="8" t="s">
        <v>72</v>
      </c>
      <c r="E12" s="8" t="s">
        <v>50</v>
      </c>
      <c r="F12" s="9" t="s">
        <v>73</v>
      </c>
      <c r="G12" s="10" t="s">
        <v>22</v>
      </c>
      <c r="H12" s="14">
        <v>5452</v>
      </c>
      <c r="I12" s="9" t="s">
        <v>18</v>
      </c>
      <c r="J12" s="9" t="s">
        <v>32</v>
      </c>
      <c r="K12" s="9" t="s">
        <v>74</v>
      </c>
      <c r="L12" s="9" t="s">
        <v>75</v>
      </c>
      <c r="M12" s="9" t="s">
        <v>26</v>
      </c>
      <c r="N12" s="9" t="s">
        <v>27</v>
      </c>
      <c r="O12" s="9" t="s">
        <v>72</v>
      </c>
      <c r="P12" s="9" t="s">
        <v>76</v>
      </c>
      <c r="Q12" s="9" t="s">
        <v>137</v>
      </c>
      <c r="R12" s="9" t="s">
        <v>122</v>
      </c>
      <c r="S12" s="9" t="s">
        <v>139</v>
      </c>
    </row>
    <row r="13" spans="1:19" x14ac:dyDescent="0.2">
      <c r="A13" s="7" t="s">
        <v>77</v>
      </c>
      <c r="B13" s="8" t="s">
        <v>17</v>
      </c>
      <c r="C13" s="8" t="s">
        <v>18</v>
      </c>
      <c r="D13" s="8" t="s">
        <v>19</v>
      </c>
      <c r="E13" s="8" t="s">
        <v>50</v>
      </c>
      <c r="F13" s="9" t="s">
        <v>31</v>
      </c>
      <c r="G13" s="10" t="s">
        <v>22</v>
      </c>
      <c r="H13" s="14">
        <v>3648</v>
      </c>
      <c r="I13" s="9" t="s">
        <v>18</v>
      </c>
      <c r="J13" s="9" t="s">
        <v>78</v>
      </c>
      <c r="K13" s="9" t="s">
        <v>79</v>
      </c>
      <c r="L13" s="9" t="s">
        <v>80</v>
      </c>
      <c r="M13" s="9" t="s">
        <v>26</v>
      </c>
      <c r="N13" s="9" t="s">
        <v>27</v>
      </c>
      <c r="O13" s="9" t="s">
        <v>19</v>
      </c>
      <c r="P13" s="9" t="s">
        <v>81</v>
      </c>
      <c r="Q13" s="9" t="s">
        <v>137</v>
      </c>
      <c r="R13" s="9" t="s">
        <v>122</v>
      </c>
      <c r="S13" s="9" t="s">
        <v>138</v>
      </c>
    </row>
    <row r="14" spans="1:19" x14ac:dyDescent="0.2">
      <c r="A14" s="7" t="s">
        <v>82</v>
      </c>
      <c r="B14" s="8" t="s">
        <v>17</v>
      </c>
      <c r="C14" s="8" t="s">
        <v>18</v>
      </c>
      <c r="D14" s="8" t="s">
        <v>83</v>
      </c>
      <c r="E14" s="8" t="s">
        <v>84</v>
      </c>
      <c r="F14" s="9" t="s">
        <v>85</v>
      </c>
      <c r="G14" s="10" t="s">
        <v>22</v>
      </c>
      <c r="H14" s="14">
        <v>11640</v>
      </c>
      <c r="I14" s="9" t="s">
        <v>18</v>
      </c>
      <c r="J14" s="9" t="s">
        <v>86</v>
      </c>
      <c r="K14" s="9" t="s">
        <v>87</v>
      </c>
      <c r="L14" s="9" t="s">
        <v>88</v>
      </c>
      <c r="M14" s="9" t="s">
        <v>26</v>
      </c>
      <c r="N14" s="9" t="s">
        <v>27</v>
      </c>
      <c r="O14" s="9" t="s">
        <v>83</v>
      </c>
      <c r="P14" s="9" t="s">
        <v>89</v>
      </c>
      <c r="Q14" s="9" t="s">
        <v>121</v>
      </c>
      <c r="R14" s="9" t="s">
        <v>131</v>
      </c>
      <c r="S14" s="9" t="s">
        <v>132</v>
      </c>
    </row>
    <row r="15" spans="1:19" x14ac:dyDescent="0.2">
      <c r="A15" s="7" t="s">
        <v>90</v>
      </c>
      <c r="B15" s="8" t="s">
        <v>17</v>
      </c>
      <c r="C15" s="8" t="s">
        <v>18</v>
      </c>
      <c r="D15" s="8" t="s">
        <v>91</v>
      </c>
      <c r="E15" s="8" t="s">
        <v>92</v>
      </c>
      <c r="F15" s="9" t="s">
        <v>93</v>
      </c>
      <c r="G15" s="10" t="s">
        <v>22</v>
      </c>
      <c r="H15" s="14">
        <v>3298</v>
      </c>
      <c r="I15" s="9" t="s">
        <v>18</v>
      </c>
      <c r="J15" s="9" t="s">
        <v>32</v>
      </c>
      <c r="K15" s="9" t="s">
        <v>33</v>
      </c>
      <c r="L15" s="9" t="s">
        <v>94</v>
      </c>
      <c r="M15" s="9" t="s">
        <v>26</v>
      </c>
      <c r="N15" s="9" t="s">
        <v>27</v>
      </c>
      <c r="O15" s="9" t="s">
        <v>91</v>
      </c>
      <c r="P15" s="9" t="s">
        <v>95</v>
      </c>
      <c r="Q15" s="9" t="s">
        <v>121</v>
      </c>
      <c r="R15" s="9" t="s">
        <v>122</v>
      </c>
      <c r="S15" s="9" t="s">
        <v>133</v>
      </c>
    </row>
    <row r="16" spans="1:19" x14ac:dyDescent="0.2">
      <c r="A16" s="7" t="s">
        <v>96</v>
      </c>
      <c r="B16" s="8" t="s">
        <v>17</v>
      </c>
      <c r="C16" s="8" t="s">
        <v>18</v>
      </c>
      <c r="D16" s="8" t="s">
        <v>91</v>
      </c>
      <c r="E16" s="8" t="s">
        <v>92</v>
      </c>
      <c r="F16" s="9" t="s">
        <v>97</v>
      </c>
      <c r="G16" s="10" t="s">
        <v>22</v>
      </c>
      <c r="H16" s="14">
        <v>582</v>
      </c>
      <c r="I16" s="9" t="s">
        <v>18</v>
      </c>
      <c r="J16" s="9" t="s">
        <v>32</v>
      </c>
      <c r="K16" s="9" t="s">
        <v>33</v>
      </c>
      <c r="L16" s="9" t="s">
        <v>98</v>
      </c>
      <c r="M16" s="9" t="s">
        <v>26</v>
      </c>
      <c r="N16" s="9" t="s">
        <v>27</v>
      </c>
      <c r="O16" s="9" t="s">
        <v>91</v>
      </c>
      <c r="P16" s="9" t="s">
        <v>95</v>
      </c>
      <c r="Q16" s="9" t="s">
        <v>121</v>
      </c>
      <c r="R16" s="9" t="s">
        <v>134</v>
      </c>
      <c r="S16" s="9" t="s">
        <v>133</v>
      </c>
    </row>
    <row r="17" spans="1:19" x14ac:dyDescent="0.2">
      <c r="A17" s="7" t="s">
        <v>99</v>
      </c>
      <c r="B17" s="8" t="s">
        <v>17</v>
      </c>
      <c r="C17" s="8" t="s">
        <v>18</v>
      </c>
      <c r="D17" s="8" t="s">
        <v>100</v>
      </c>
      <c r="E17" s="8" t="s">
        <v>101</v>
      </c>
      <c r="F17" s="9" t="s">
        <v>54</v>
      </c>
      <c r="G17" s="10" t="s">
        <v>22</v>
      </c>
      <c r="H17" s="14">
        <v>3880</v>
      </c>
      <c r="I17" s="9" t="s">
        <v>18</v>
      </c>
      <c r="J17" s="9" t="s">
        <v>61</v>
      </c>
      <c r="K17" s="9" t="s">
        <v>56</v>
      </c>
      <c r="L17" s="9" t="s">
        <v>102</v>
      </c>
      <c r="M17" s="9" t="s">
        <v>26</v>
      </c>
      <c r="N17" s="9" t="s">
        <v>27</v>
      </c>
      <c r="O17" s="9" t="s">
        <v>100</v>
      </c>
      <c r="P17" s="9" t="s">
        <v>103</v>
      </c>
      <c r="Q17" s="9" t="s">
        <v>137</v>
      </c>
      <c r="R17" s="9" t="s">
        <v>122</v>
      </c>
      <c r="S17" s="9" t="s">
        <v>143</v>
      </c>
    </row>
    <row r="18" spans="1:19" x14ac:dyDescent="0.2">
      <c r="A18" s="7" t="s">
        <v>104</v>
      </c>
      <c r="B18" s="8" t="s">
        <v>17</v>
      </c>
      <c r="C18" s="8" t="s">
        <v>18</v>
      </c>
      <c r="D18" s="8" t="s">
        <v>105</v>
      </c>
      <c r="E18" s="8" t="s">
        <v>106</v>
      </c>
      <c r="F18" s="9" t="s">
        <v>107</v>
      </c>
      <c r="G18" s="10" t="s">
        <v>22</v>
      </c>
      <c r="H18" s="14">
        <v>1160</v>
      </c>
      <c r="I18" s="9" t="s">
        <v>18</v>
      </c>
      <c r="J18" s="9" t="s">
        <v>32</v>
      </c>
      <c r="K18" s="9" t="s">
        <v>33</v>
      </c>
      <c r="L18" s="9" t="s">
        <v>108</v>
      </c>
      <c r="M18" s="9" t="s">
        <v>26</v>
      </c>
      <c r="N18" s="9" t="s">
        <v>27</v>
      </c>
      <c r="O18" s="9" t="s">
        <v>105</v>
      </c>
      <c r="P18" s="9" t="s">
        <v>109</v>
      </c>
      <c r="Q18" s="9" t="s">
        <v>121</v>
      </c>
      <c r="R18" s="9" t="s">
        <v>122</v>
      </c>
      <c r="S18" s="9" t="s">
        <v>146</v>
      </c>
    </row>
    <row r="19" spans="1:19" x14ac:dyDescent="0.2">
      <c r="A19" s="7" t="s">
        <v>110</v>
      </c>
      <c r="B19" s="8" t="s">
        <v>17</v>
      </c>
      <c r="C19" s="8" t="s">
        <v>18</v>
      </c>
      <c r="D19" s="8" t="s">
        <v>19</v>
      </c>
      <c r="E19" s="8" t="s">
        <v>111</v>
      </c>
      <c r="F19" s="9" t="s">
        <v>21</v>
      </c>
      <c r="G19" s="10" t="s">
        <v>22</v>
      </c>
      <c r="H19" s="14">
        <v>760</v>
      </c>
      <c r="I19" s="9" t="s">
        <v>18</v>
      </c>
      <c r="J19" s="9" t="s">
        <v>78</v>
      </c>
      <c r="K19" s="9" t="s">
        <v>79</v>
      </c>
      <c r="L19" s="9" t="s">
        <v>112</v>
      </c>
      <c r="M19" s="9" t="s">
        <v>26</v>
      </c>
      <c r="N19" s="9" t="s">
        <v>27</v>
      </c>
      <c r="O19" s="9" t="s">
        <v>19</v>
      </c>
      <c r="P19" s="9" t="s">
        <v>81</v>
      </c>
      <c r="Q19" s="9" t="s">
        <v>121</v>
      </c>
      <c r="R19" s="9" t="s">
        <v>136</v>
      </c>
      <c r="S19" s="9" t="s">
        <v>125</v>
      </c>
    </row>
    <row r="20" spans="1:19" x14ac:dyDescent="0.2">
      <c r="A20" s="7" t="s">
        <v>113</v>
      </c>
      <c r="B20" s="8" t="s">
        <v>17</v>
      </c>
      <c r="C20" s="8" t="s">
        <v>18</v>
      </c>
      <c r="D20" s="8" t="s">
        <v>114</v>
      </c>
      <c r="E20" s="8" t="s">
        <v>111</v>
      </c>
      <c r="F20" s="9" t="s">
        <v>115</v>
      </c>
      <c r="G20" s="10" t="s">
        <v>22</v>
      </c>
      <c r="H20" s="14">
        <v>2500</v>
      </c>
      <c r="I20" s="9" t="s">
        <v>18</v>
      </c>
      <c r="J20" s="9" t="s">
        <v>32</v>
      </c>
      <c r="K20" s="9" t="s">
        <v>74</v>
      </c>
      <c r="L20" s="9" t="s">
        <v>116</v>
      </c>
      <c r="M20" s="9" t="s">
        <v>26</v>
      </c>
      <c r="N20" s="9" t="s">
        <v>27</v>
      </c>
      <c r="O20" s="9" t="s">
        <v>114</v>
      </c>
      <c r="P20" s="9" t="s">
        <v>117</v>
      </c>
      <c r="Q20" s="9" t="s">
        <v>137</v>
      </c>
      <c r="R20" s="9" t="s">
        <v>144</v>
      </c>
      <c r="S20" s="9" t="s">
        <v>145</v>
      </c>
    </row>
    <row r="21" spans="1:19" x14ac:dyDescent="0.2">
      <c r="H21" s="12">
        <f>SUM(H2:H20)</f>
        <v>66972.2</v>
      </c>
    </row>
    <row r="25" spans="1:19" x14ac:dyDescent="0.2">
      <c r="D25" s="32" t="s">
        <v>127</v>
      </c>
      <c r="E25" s="8" t="s">
        <v>50</v>
      </c>
      <c r="H25" s="14">
        <v>3648</v>
      </c>
      <c r="P25" t="s">
        <v>128</v>
      </c>
      <c r="Q25" t="s">
        <v>121</v>
      </c>
      <c r="R25" t="s">
        <v>122</v>
      </c>
      <c r="S25" t="s">
        <v>129</v>
      </c>
    </row>
    <row r="27" spans="1:19" x14ac:dyDescent="0.2">
      <c r="H27" s="12">
        <f>H21+H25</f>
        <v>70620.2</v>
      </c>
    </row>
  </sheetData>
  <autoFilter ref="A1:S21" xr:uid="{00000000-0009-0000-0000-000000000000}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tabSelected="1" topLeftCell="A7" zoomScale="86" zoomScaleNormal="86" workbookViewId="0">
      <selection activeCell="M31" sqref="M31"/>
    </sheetView>
  </sheetViews>
  <sheetFormatPr baseColWidth="10" defaultRowHeight="15" x14ac:dyDescent="0.25"/>
  <cols>
    <col min="1" max="2" width="11.42578125" style="17"/>
    <col min="3" max="3" width="42.42578125" style="17" customWidth="1"/>
    <col min="4" max="4" width="22.42578125" style="17" customWidth="1"/>
    <col min="5" max="5" width="27.28515625" style="17" customWidth="1"/>
    <col min="6" max="6" width="11.42578125" style="17"/>
    <col min="7" max="7" width="17.5703125" style="17" customWidth="1"/>
    <col min="8" max="8" width="11.42578125" style="17"/>
    <col min="9" max="9" width="23.140625" style="17" customWidth="1"/>
    <col min="10" max="16384" width="11.42578125" style="17"/>
  </cols>
  <sheetData>
    <row r="1" spans="1:9" x14ac:dyDescent="0.25">
      <c r="A1" s="15"/>
      <c r="B1" s="15"/>
      <c r="C1" s="16" t="s">
        <v>147</v>
      </c>
      <c r="D1" s="16"/>
      <c r="E1" s="16"/>
      <c r="F1" s="16"/>
      <c r="G1" s="15"/>
      <c r="H1" s="15"/>
      <c r="I1" s="15"/>
    </row>
    <row r="2" spans="1:9" x14ac:dyDescent="0.25">
      <c r="A2" s="15"/>
      <c r="B2" s="18" t="s">
        <v>148</v>
      </c>
      <c r="C2" s="19" t="s">
        <v>218</v>
      </c>
      <c r="D2" s="19"/>
      <c r="E2" s="19"/>
      <c r="F2" s="19"/>
      <c r="G2" s="15"/>
      <c r="H2" s="15"/>
      <c r="I2" s="15"/>
    </row>
    <row r="3" spans="1:9" x14ac:dyDescent="0.25">
      <c r="A3" s="15"/>
      <c r="B3" s="18" t="s">
        <v>149</v>
      </c>
      <c r="C3" s="16" t="s">
        <v>150</v>
      </c>
      <c r="D3" s="16"/>
      <c r="E3" s="16"/>
      <c r="F3" s="16"/>
      <c r="G3" s="15"/>
      <c r="H3" s="15"/>
      <c r="I3" s="15"/>
    </row>
    <row r="4" spans="1:9" x14ac:dyDescent="0.25">
      <c r="A4" s="15"/>
      <c r="B4" s="18"/>
      <c r="C4" s="16"/>
      <c r="D4" s="16"/>
      <c r="E4" s="16"/>
      <c r="F4" s="16"/>
      <c r="G4" s="15"/>
      <c r="H4" s="15"/>
      <c r="I4" s="15"/>
    </row>
    <row r="6" spans="1:9" ht="15.75" thickBot="1" x14ac:dyDescent="0.3">
      <c r="A6" s="15"/>
      <c r="B6" s="20" t="s">
        <v>121</v>
      </c>
      <c r="C6" s="15"/>
      <c r="D6" s="15"/>
      <c r="E6" s="15"/>
      <c r="F6" s="15"/>
      <c r="G6" s="15"/>
      <c r="H6" s="15"/>
      <c r="I6" s="15"/>
    </row>
    <row r="7" spans="1:9" ht="30" x14ac:dyDescent="0.25">
      <c r="A7" s="21" t="s">
        <v>151</v>
      </c>
      <c r="B7" s="22" t="s">
        <v>152</v>
      </c>
      <c r="C7" s="23" t="s">
        <v>153</v>
      </c>
      <c r="D7" s="24" t="s">
        <v>154</v>
      </c>
      <c r="E7" s="21" t="s">
        <v>119</v>
      </c>
      <c r="F7" s="21" t="s">
        <v>155</v>
      </c>
      <c r="G7" s="25" t="s">
        <v>156</v>
      </c>
      <c r="H7" s="23" t="s">
        <v>148</v>
      </c>
      <c r="I7" s="26" t="s">
        <v>157</v>
      </c>
    </row>
    <row r="8" spans="1:9" x14ac:dyDescent="0.25">
      <c r="A8" s="29">
        <v>1</v>
      </c>
      <c r="B8" s="31"/>
      <c r="C8" s="27" t="s">
        <v>125</v>
      </c>
      <c r="D8" s="28" t="s">
        <v>158</v>
      </c>
      <c r="E8" s="27" t="s">
        <v>122</v>
      </c>
      <c r="F8" s="28"/>
      <c r="G8" s="85">
        <v>760</v>
      </c>
      <c r="H8" s="43" t="s">
        <v>20</v>
      </c>
      <c r="I8" s="28"/>
    </row>
    <row r="9" spans="1:9" x14ac:dyDescent="0.25">
      <c r="A9" s="29">
        <v>2</v>
      </c>
      <c r="B9" s="31"/>
      <c r="C9" s="27" t="s">
        <v>124</v>
      </c>
      <c r="D9" s="28" t="s">
        <v>158</v>
      </c>
      <c r="E9" s="27" t="s">
        <v>122</v>
      </c>
      <c r="F9" s="28"/>
      <c r="G9" s="85">
        <v>3648</v>
      </c>
      <c r="H9" s="43" t="s">
        <v>20</v>
      </c>
      <c r="I9" s="28"/>
    </row>
    <row r="10" spans="1:9" x14ac:dyDescent="0.25">
      <c r="A10" s="29">
        <v>3</v>
      </c>
      <c r="B10" s="31"/>
      <c r="C10" s="27" t="s">
        <v>126</v>
      </c>
      <c r="D10" s="28" t="s">
        <v>158</v>
      </c>
      <c r="E10" s="27" t="s">
        <v>122</v>
      </c>
      <c r="F10" s="28"/>
      <c r="G10" s="85">
        <v>3647.2</v>
      </c>
      <c r="H10" s="43" t="s">
        <v>20</v>
      </c>
      <c r="I10" s="28"/>
    </row>
    <row r="11" spans="1:9" x14ac:dyDescent="0.25">
      <c r="A11" s="29">
        <v>4</v>
      </c>
      <c r="B11" s="31"/>
      <c r="C11" s="27" t="s">
        <v>123</v>
      </c>
      <c r="D11" s="28" t="s">
        <v>158</v>
      </c>
      <c r="E11" s="27" t="s">
        <v>122</v>
      </c>
      <c r="F11" s="28"/>
      <c r="G11" s="85">
        <v>3648</v>
      </c>
      <c r="H11" s="43" t="s">
        <v>50</v>
      </c>
      <c r="I11" s="28"/>
    </row>
    <row r="12" spans="1:9" x14ac:dyDescent="0.25">
      <c r="A12" s="29">
        <v>5</v>
      </c>
      <c r="B12" s="31"/>
      <c r="C12" s="27" t="s">
        <v>135</v>
      </c>
      <c r="D12" s="28" t="s">
        <v>158</v>
      </c>
      <c r="E12" s="27" t="s">
        <v>122</v>
      </c>
      <c r="F12" s="28"/>
      <c r="G12" s="85">
        <v>3648</v>
      </c>
      <c r="H12" s="43" t="s">
        <v>50</v>
      </c>
      <c r="I12" s="28"/>
    </row>
    <row r="13" spans="1:9" x14ac:dyDescent="0.25">
      <c r="A13" s="29">
        <v>6</v>
      </c>
      <c r="B13" s="31"/>
      <c r="C13" s="27" t="s">
        <v>130</v>
      </c>
      <c r="D13" s="28" t="s">
        <v>158</v>
      </c>
      <c r="E13" s="27" t="s">
        <v>122</v>
      </c>
      <c r="F13" s="28"/>
      <c r="G13" s="85">
        <v>3647</v>
      </c>
      <c r="H13" s="43" t="s">
        <v>50</v>
      </c>
      <c r="I13" s="28"/>
    </row>
    <row r="14" spans="1:9" x14ac:dyDescent="0.25">
      <c r="A14" s="29">
        <v>7</v>
      </c>
      <c r="B14" s="31"/>
      <c r="C14" s="27" t="s">
        <v>132</v>
      </c>
      <c r="D14" s="28" t="s">
        <v>158</v>
      </c>
      <c r="E14" s="27" t="s">
        <v>131</v>
      </c>
      <c r="F14" s="28"/>
      <c r="G14" s="85">
        <v>11640</v>
      </c>
      <c r="H14" s="43" t="s">
        <v>84</v>
      </c>
      <c r="I14" s="28"/>
    </row>
    <row r="15" spans="1:9" x14ac:dyDescent="0.25">
      <c r="A15" s="29">
        <v>8</v>
      </c>
      <c r="B15" s="31"/>
      <c r="C15" s="27" t="s">
        <v>133</v>
      </c>
      <c r="D15" s="28" t="s">
        <v>158</v>
      </c>
      <c r="E15" s="27" t="s">
        <v>122</v>
      </c>
      <c r="F15" s="28"/>
      <c r="G15" s="85">
        <v>3298</v>
      </c>
      <c r="H15" s="43" t="s">
        <v>92</v>
      </c>
      <c r="I15" s="28"/>
    </row>
    <row r="16" spans="1:9" x14ac:dyDescent="0.25">
      <c r="A16" s="29">
        <v>9</v>
      </c>
      <c r="B16" s="31"/>
      <c r="C16" s="27" t="s">
        <v>133</v>
      </c>
      <c r="D16" s="28" t="s">
        <v>158</v>
      </c>
      <c r="E16" s="27" t="s">
        <v>134</v>
      </c>
      <c r="F16" s="28"/>
      <c r="G16" s="85">
        <v>582</v>
      </c>
      <c r="H16" s="43" t="s">
        <v>92</v>
      </c>
      <c r="I16" s="28"/>
    </row>
    <row r="17" spans="1:10" x14ac:dyDescent="0.25">
      <c r="A17" s="29">
        <v>10</v>
      </c>
      <c r="B17" s="31"/>
      <c r="C17" s="27" t="s">
        <v>146</v>
      </c>
      <c r="D17" s="28" t="s">
        <v>158</v>
      </c>
      <c r="E17" s="27" t="s">
        <v>122</v>
      </c>
      <c r="F17" s="28"/>
      <c r="G17" s="85">
        <v>1160</v>
      </c>
      <c r="H17" s="43" t="s">
        <v>106</v>
      </c>
      <c r="I17" s="28"/>
    </row>
    <row r="18" spans="1:10" x14ac:dyDescent="0.25">
      <c r="A18" s="29">
        <v>11</v>
      </c>
      <c r="B18" s="31"/>
      <c r="C18" s="27" t="s">
        <v>125</v>
      </c>
      <c r="D18" s="28" t="s">
        <v>158</v>
      </c>
      <c r="E18" s="27" t="s">
        <v>136</v>
      </c>
      <c r="F18" s="28"/>
      <c r="G18" s="85">
        <v>760</v>
      </c>
      <c r="H18" s="43" t="s">
        <v>111</v>
      </c>
      <c r="I18" s="28"/>
      <c r="J18" s="86"/>
    </row>
    <row r="19" spans="1:10" x14ac:dyDescent="0.25">
      <c r="A19" s="29">
        <v>12</v>
      </c>
      <c r="B19" s="31"/>
      <c r="C19" s="32" t="s">
        <v>129</v>
      </c>
      <c r="D19" s="28" t="s">
        <v>158</v>
      </c>
      <c r="E19" s="27" t="s">
        <v>122</v>
      </c>
      <c r="F19" s="28"/>
      <c r="G19" s="85">
        <v>3648</v>
      </c>
      <c r="H19" s="43" t="s">
        <v>50</v>
      </c>
      <c r="I19" s="28"/>
      <c r="J19" s="33" t="s">
        <v>159</v>
      </c>
    </row>
    <row r="20" spans="1:10" x14ac:dyDescent="0.25">
      <c r="A20" s="34"/>
      <c r="B20" s="35"/>
      <c r="C20" s="35"/>
      <c r="D20" s="35"/>
      <c r="E20" s="35"/>
      <c r="F20" s="35"/>
      <c r="G20" s="36"/>
      <c r="H20" s="37"/>
      <c r="I20" s="35"/>
      <c r="J20" s="38"/>
    </row>
    <row r="21" spans="1:10" x14ac:dyDescent="0.25">
      <c r="A21" s="15"/>
      <c r="B21" s="15"/>
      <c r="C21" s="15"/>
      <c r="D21" s="15"/>
      <c r="E21" s="15"/>
      <c r="F21" s="15"/>
      <c r="G21" s="30">
        <f>SUM(G8:G19)</f>
        <v>40086.199999999997</v>
      </c>
      <c r="H21" s="15"/>
      <c r="I21" s="15"/>
    </row>
    <row r="24" spans="1:10" x14ac:dyDescent="0.25">
      <c r="A24" s="15"/>
      <c r="B24" s="15"/>
      <c r="C24" s="15"/>
      <c r="D24" s="15"/>
      <c r="E24" s="15"/>
      <c r="F24" s="15"/>
      <c r="G24" s="39"/>
      <c r="H24" s="15"/>
      <c r="I24" s="15"/>
    </row>
    <row r="25" spans="1:10" ht="15.75" thickBot="1" x14ac:dyDescent="0.3">
      <c r="A25" s="15"/>
      <c r="B25" s="20" t="s">
        <v>160</v>
      </c>
      <c r="C25" s="15"/>
      <c r="D25" s="15"/>
      <c r="E25" s="15"/>
      <c r="F25" s="15"/>
      <c r="G25" s="15"/>
      <c r="H25" s="15"/>
      <c r="I25" s="15"/>
    </row>
    <row r="26" spans="1:10" ht="30" x14ac:dyDescent="0.25">
      <c r="A26" s="21" t="s">
        <v>151</v>
      </c>
      <c r="B26" s="22" t="s">
        <v>152</v>
      </c>
      <c r="C26" s="23" t="s">
        <v>153</v>
      </c>
      <c r="D26" s="24" t="s">
        <v>154</v>
      </c>
      <c r="E26" s="21" t="s">
        <v>119</v>
      </c>
      <c r="F26" s="21" t="s">
        <v>155</v>
      </c>
      <c r="G26" s="25" t="s">
        <v>156</v>
      </c>
      <c r="H26" s="23" t="s">
        <v>148</v>
      </c>
      <c r="I26" s="26" t="s">
        <v>157</v>
      </c>
    </row>
    <row r="27" spans="1:10" x14ac:dyDescent="0.25">
      <c r="A27" s="29">
        <v>1</v>
      </c>
      <c r="B27" s="28"/>
      <c r="C27" s="44" t="s">
        <v>141</v>
      </c>
      <c r="D27" s="28" t="s">
        <v>158</v>
      </c>
      <c r="E27" s="44" t="s">
        <v>122</v>
      </c>
      <c r="F27" s="28"/>
      <c r="G27" s="85">
        <v>3647</v>
      </c>
      <c r="H27" s="43" t="s">
        <v>20</v>
      </c>
      <c r="I27" s="28"/>
    </row>
    <row r="28" spans="1:10" x14ac:dyDescent="0.25">
      <c r="A28" s="29">
        <v>2</v>
      </c>
      <c r="B28" s="28"/>
      <c r="C28" s="27" t="s">
        <v>140</v>
      </c>
      <c r="D28" s="28" t="s">
        <v>158</v>
      </c>
      <c r="E28" s="27" t="s">
        <v>122</v>
      </c>
      <c r="F28" s="28"/>
      <c r="G28" s="85">
        <v>3647</v>
      </c>
      <c r="H28" s="43" t="s">
        <v>20</v>
      </c>
      <c r="I28" s="28"/>
    </row>
    <row r="29" spans="1:10" x14ac:dyDescent="0.25">
      <c r="A29" s="29">
        <v>3</v>
      </c>
      <c r="B29" s="28"/>
      <c r="C29" s="27" t="s">
        <v>142</v>
      </c>
      <c r="D29" s="28" t="s">
        <v>158</v>
      </c>
      <c r="E29" s="27" t="s">
        <v>136</v>
      </c>
      <c r="F29" s="28"/>
      <c r="G29" s="85">
        <v>3880</v>
      </c>
      <c r="H29" s="43" t="s">
        <v>50</v>
      </c>
      <c r="I29" s="28"/>
    </row>
    <row r="30" spans="1:10" x14ac:dyDescent="0.25">
      <c r="A30" s="29">
        <v>4</v>
      </c>
      <c r="B30" s="31"/>
      <c r="C30" s="27" t="s">
        <v>142</v>
      </c>
      <c r="D30" s="28" t="s">
        <v>158</v>
      </c>
      <c r="E30" s="27" t="s">
        <v>122</v>
      </c>
      <c r="F30" s="28"/>
      <c r="G30" s="85">
        <v>3880</v>
      </c>
      <c r="H30" s="43" t="s">
        <v>50</v>
      </c>
      <c r="I30" s="28"/>
    </row>
    <row r="31" spans="1:10" x14ac:dyDescent="0.25">
      <c r="A31" s="29">
        <v>5</v>
      </c>
      <c r="B31" s="31"/>
      <c r="C31" s="27" t="s">
        <v>139</v>
      </c>
      <c r="D31" s="28" t="s">
        <v>158</v>
      </c>
      <c r="E31" s="27" t="s">
        <v>122</v>
      </c>
      <c r="F31" s="28"/>
      <c r="G31" s="85">
        <v>5452</v>
      </c>
      <c r="H31" s="43" t="s">
        <v>50</v>
      </c>
      <c r="I31" s="28"/>
    </row>
    <row r="32" spans="1:10" x14ac:dyDescent="0.25">
      <c r="A32" s="29">
        <v>6</v>
      </c>
      <c r="B32" s="31"/>
      <c r="C32" s="27" t="s">
        <v>138</v>
      </c>
      <c r="D32" s="28" t="s">
        <v>158</v>
      </c>
      <c r="E32" s="27" t="s">
        <v>122</v>
      </c>
      <c r="F32" s="28"/>
      <c r="G32" s="85">
        <v>3648</v>
      </c>
      <c r="H32" s="43" t="s">
        <v>50</v>
      </c>
      <c r="I32" s="28"/>
    </row>
    <row r="33" spans="1:9" x14ac:dyDescent="0.25">
      <c r="A33" s="29">
        <v>7</v>
      </c>
      <c r="B33" s="31"/>
      <c r="C33" s="27" t="s">
        <v>143</v>
      </c>
      <c r="D33" s="28" t="s">
        <v>158</v>
      </c>
      <c r="E33" s="27" t="s">
        <v>122</v>
      </c>
      <c r="F33" s="28"/>
      <c r="G33" s="85">
        <v>3880</v>
      </c>
      <c r="H33" s="43" t="s">
        <v>101</v>
      </c>
      <c r="I33" s="28"/>
    </row>
    <row r="34" spans="1:9" x14ac:dyDescent="0.25">
      <c r="A34" s="29">
        <v>8</v>
      </c>
      <c r="B34" s="31"/>
      <c r="C34" s="27" t="s">
        <v>145</v>
      </c>
      <c r="D34" s="28" t="s">
        <v>158</v>
      </c>
      <c r="E34" s="27" t="s">
        <v>144</v>
      </c>
      <c r="F34" s="28"/>
      <c r="G34" s="85">
        <v>2500</v>
      </c>
      <c r="H34" s="43" t="s">
        <v>111</v>
      </c>
      <c r="I34" s="28"/>
    </row>
    <row r="35" spans="1:9" x14ac:dyDescent="0.25">
      <c r="A35" s="34"/>
      <c r="B35" s="35"/>
      <c r="C35" s="35"/>
      <c r="D35" s="35"/>
      <c r="E35" s="35"/>
      <c r="F35" s="35"/>
      <c r="G35" s="36"/>
      <c r="H35" s="37"/>
      <c r="I35" s="35"/>
    </row>
    <row r="36" spans="1:9" x14ac:dyDescent="0.25">
      <c r="A36" s="15"/>
      <c r="B36" s="15"/>
      <c r="C36" s="15"/>
      <c r="D36" s="15"/>
      <c r="E36" s="15"/>
      <c r="F36" s="15"/>
      <c r="G36" s="30">
        <f>SUM(G27:G34)</f>
        <v>30534</v>
      </c>
      <c r="H36" s="15"/>
      <c r="I36" s="15"/>
    </row>
    <row r="39" spans="1:9" x14ac:dyDescent="0.25">
      <c r="E39" s="87" t="s">
        <v>161</v>
      </c>
      <c r="F39" s="87"/>
      <c r="G39" s="40">
        <f>+G21+G36</f>
        <v>70620.2</v>
      </c>
    </row>
    <row r="40" spans="1:9" x14ac:dyDescent="0.25">
      <c r="E40" s="41"/>
      <c r="F40" s="41"/>
      <c r="G40" s="42"/>
    </row>
  </sheetData>
  <mergeCells count="1">
    <mergeCell ref="E39:F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72"/>
  <sheetViews>
    <sheetView workbookViewId="0">
      <selection activeCell="J56" sqref="J56"/>
    </sheetView>
  </sheetViews>
  <sheetFormatPr baseColWidth="10" defaultRowHeight="15" x14ac:dyDescent="0.25"/>
  <cols>
    <col min="1" max="1" width="11.42578125" style="45"/>
    <col min="2" max="2" width="25.28515625" style="45" customWidth="1"/>
    <col min="3" max="3" width="16.28515625" style="45" customWidth="1"/>
    <col min="4" max="5" width="11.42578125" style="45"/>
    <col min="6" max="6" width="29.7109375" style="45" customWidth="1"/>
    <col min="7" max="7" width="29.140625" style="45" customWidth="1"/>
    <col min="8" max="9" width="11.42578125" style="45"/>
    <col min="10" max="10" width="14.5703125" style="45" customWidth="1"/>
    <col min="11" max="11" width="11.42578125" style="45"/>
    <col min="12" max="13" width="20.28515625" style="45" customWidth="1"/>
    <col min="14" max="16384" width="11.42578125" style="45"/>
  </cols>
  <sheetData>
    <row r="3" spans="1:15" s="65" customFormat="1" x14ac:dyDescent="0.25">
      <c r="A3" s="94" t="s">
        <v>150</v>
      </c>
      <c r="B3" s="94"/>
      <c r="C3" s="94"/>
      <c r="D3" s="94"/>
      <c r="E3" s="94"/>
      <c r="F3" s="94"/>
      <c r="G3" s="94"/>
    </row>
    <row r="4" spans="1:15" s="65" customFormat="1" x14ac:dyDescent="0.25">
      <c r="A4" s="94" t="s">
        <v>184</v>
      </c>
      <c r="B4" s="94"/>
      <c r="C4" s="94"/>
      <c r="D4" s="94"/>
      <c r="E4" s="94"/>
      <c r="F4" s="94"/>
      <c r="G4" s="94"/>
    </row>
    <row r="5" spans="1:15" s="65" customFormat="1" ht="15.75" thickBot="1" x14ac:dyDescent="0.3">
      <c r="A5" s="95" t="s">
        <v>118</v>
      </c>
      <c r="B5" s="97" t="s">
        <v>185</v>
      </c>
      <c r="C5" s="99" t="s">
        <v>163</v>
      </c>
      <c r="D5" s="100" t="s">
        <v>164</v>
      </c>
      <c r="E5" s="97" t="s">
        <v>165</v>
      </c>
      <c r="F5" s="102" t="s">
        <v>166</v>
      </c>
      <c r="G5" s="97" t="s">
        <v>167</v>
      </c>
      <c r="J5" s="45"/>
      <c r="K5" s="45"/>
      <c r="L5" s="45"/>
      <c r="M5" s="45"/>
      <c r="N5" s="45"/>
      <c r="O5" s="45"/>
    </row>
    <row r="6" spans="1:15" s="65" customFormat="1" ht="15.75" thickBot="1" x14ac:dyDescent="0.3">
      <c r="A6" s="96"/>
      <c r="B6" s="98"/>
      <c r="C6" s="99"/>
      <c r="D6" s="101"/>
      <c r="E6" s="97"/>
      <c r="F6" s="103"/>
      <c r="G6" s="97"/>
      <c r="J6" s="45"/>
      <c r="K6" s="88" t="s">
        <v>162</v>
      </c>
      <c r="L6" s="89"/>
      <c r="M6" s="90"/>
      <c r="N6" s="45"/>
      <c r="O6" s="45"/>
    </row>
    <row r="7" spans="1:15" s="65" customFormat="1" ht="16.5" thickBot="1" x14ac:dyDescent="0.3">
      <c r="A7" s="66" t="s">
        <v>186</v>
      </c>
      <c r="B7" s="67">
        <v>6</v>
      </c>
      <c r="C7" s="68">
        <v>23296.43</v>
      </c>
      <c r="D7" s="69" t="s">
        <v>172</v>
      </c>
      <c r="E7" s="70" t="s">
        <v>187</v>
      </c>
      <c r="F7" s="47" t="s">
        <v>188</v>
      </c>
      <c r="G7" s="48" t="s">
        <v>189</v>
      </c>
      <c r="J7" s="45"/>
      <c r="K7" s="91" t="s">
        <v>168</v>
      </c>
      <c r="L7" s="92"/>
      <c r="M7" s="93"/>
      <c r="N7" s="45"/>
      <c r="O7" s="45"/>
    </row>
    <row r="8" spans="1:15" s="65" customFormat="1" ht="16.5" thickBot="1" x14ac:dyDescent="0.3">
      <c r="A8" s="71" t="s">
        <v>190</v>
      </c>
      <c r="C8" s="68">
        <v>23296.43</v>
      </c>
      <c r="E8" s="70" t="s">
        <v>191</v>
      </c>
      <c r="F8" s="47" t="s">
        <v>192</v>
      </c>
      <c r="G8" s="48" t="s">
        <v>193</v>
      </c>
      <c r="J8" s="45"/>
      <c r="K8" s="46" t="s">
        <v>169</v>
      </c>
      <c r="L8" s="46" t="s">
        <v>170</v>
      </c>
      <c r="M8" s="46" t="s">
        <v>171</v>
      </c>
      <c r="N8" s="45"/>
      <c r="O8" s="45"/>
    </row>
    <row r="9" spans="1:15" s="65" customFormat="1" ht="16.5" thickBot="1" x14ac:dyDescent="0.3">
      <c r="C9" s="68">
        <v>23296.43</v>
      </c>
      <c r="E9" s="70" t="s">
        <v>194</v>
      </c>
      <c r="F9" s="47" t="s">
        <v>195</v>
      </c>
      <c r="G9" s="48" t="s">
        <v>196</v>
      </c>
      <c r="J9" s="45"/>
      <c r="K9" s="49" t="s">
        <v>173</v>
      </c>
      <c r="L9" s="51">
        <v>1</v>
      </c>
      <c r="M9" s="50">
        <f>C29</f>
        <v>18033.456666666661</v>
      </c>
      <c r="N9" s="45"/>
      <c r="O9" s="45"/>
    </row>
    <row r="10" spans="1:15" s="65" customFormat="1" ht="16.5" thickBot="1" x14ac:dyDescent="0.3">
      <c r="C10" s="68">
        <v>23296.43</v>
      </c>
      <c r="E10" s="70" t="s">
        <v>197</v>
      </c>
      <c r="F10" s="47" t="s">
        <v>198</v>
      </c>
      <c r="G10" s="48" t="s">
        <v>176</v>
      </c>
      <c r="J10" s="45"/>
      <c r="K10" s="52" t="s">
        <v>174</v>
      </c>
      <c r="L10" s="53">
        <v>1</v>
      </c>
      <c r="M10" s="54">
        <f>C65</f>
        <v>20547.198148148145</v>
      </c>
      <c r="N10" s="45"/>
      <c r="O10" s="45"/>
    </row>
    <row r="11" spans="1:15" s="65" customFormat="1" ht="19.5" thickBot="1" x14ac:dyDescent="0.35">
      <c r="C11" s="68">
        <v>23296.43</v>
      </c>
      <c r="E11" s="73" t="s">
        <v>199</v>
      </c>
      <c r="F11" s="47" t="s">
        <v>222</v>
      </c>
      <c r="G11" s="48" t="s">
        <v>220</v>
      </c>
      <c r="J11" s="45"/>
      <c r="K11" s="55" t="s">
        <v>175</v>
      </c>
      <c r="L11" s="45"/>
      <c r="M11" s="56">
        <f>SUM(M9:M10)</f>
        <v>38580.654814814807</v>
      </c>
      <c r="N11" s="45"/>
      <c r="O11" s="45"/>
    </row>
    <row r="12" spans="1:15" s="65" customFormat="1" ht="16.5" thickBot="1" x14ac:dyDescent="0.3">
      <c r="C12" s="72">
        <v>23296.43</v>
      </c>
      <c r="D12" s="74" t="s">
        <v>200</v>
      </c>
      <c r="E12" s="75" t="s">
        <v>201</v>
      </c>
      <c r="F12" s="76"/>
      <c r="G12" s="48"/>
      <c r="J12" s="45"/>
      <c r="K12" s="45"/>
      <c r="L12" s="45"/>
    </row>
    <row r="13" spans="1:15" s="65" customFormat="1" ht="16.5" thickBot="1" x14ac:dyDescent="0.3">
      <c r="C13" s="72">
        <v>23296.43</v>
      </c>
      <c r="E13" s="70" t="s">
        <v>202</v>
      </c>
      <c r="F13" s="76"/>
      <c r="G13" s="48"/>
      <c r="J13" s="45"/>
      <c r="K13" s="45"/>
      <c r="L13" s="45"/>
    </row>
    <row r="14" spans="1:15" s="65" customFormat="1" ht="16.5" thickBot="1" x14ac:dyDescent="0.3">
      <c r="C14" s="72">
        <v>23296.43</v>
      </c>
      <c r="E14" s="70" t="s">
        <v>203</v>
      </c>
      <c r="F14" s="76"/>
      <c r="G14" s="48"/>
      <c r="J14" s="45"/>
      <c r="K14" s="45"/>
      <c r="L14" s="45"/>
      <c r="M14" s="45"/>
      <c r="N14" s="45"/>
      <c r="O14" s="45"/>
    </row>
    <row r="15" spans="1:15" s="65" customFormat="1" ht="16.5" thickBot="1" x14ac:dyDescent="0.3">
      <c r="C15" s="72">
        <v>23296.43</v>
      </c>
      <c r="E15" s="70" t="s">
        <v>204</v>
      </c>
      <c r="F15" s="76"/>
      <c r="G15" s="48"/>
      <c r="J15" s="45"/>
      <c r="K15" s="45"/>
      <c r="L15" s="45"/>
      <c r="M15" s="45"/>
      <c r="N15" s="45"/>
      <c r="O15" s="45"/>
    </row>
    <row r="16" spans="1:15" s="65" customFormat="1" ht="16.5" thickBot="1" x14ac:dyDescent="0.3">
      <c r="C16" s="72">
        <v>23296.43</v>
      </c>
      <c r="D16" s="69" t="s">
        <v>205</v>
      </c>
      <c r="E16" s="70" t="s">
        <v>206</v>
      </c>
      <c r="F16" s="77"/>
      <c r="G16" s="48"/>
      <c r="J16" s="45"/>
      <c r="K16" s="58" t="s">
        <v>177</v>
      </c>
      <c r="L16" s="45"/>
      <c r="M16" s="45"/>
      <c r="N16" s="45"/>
      <c r="O16" s="45"/>
    </row>
    <row r="17" spans="1:15" s="65" customFormat="1" ht="16.5" thickBot="1" x14ac:dyDescent="0.3">
      <c r="C17" s="72">
        <v>23296.43</v>
      </c>
      <c r="E17" s="73" t="s">
        <v>207</v>
      </c>
      <c r="F17" s="77"/>
      <c r="G17" s="48"/>
      <c r="J17" s="58" t="s">
        <v>178</v>
      </c>
      <c r="K17" s="57">
        <f>C27+C63</f>
        <v>33259.185185185182</v>
      </c>
      <c r="L17" s="45"/>
      <c r="M17" s="45"/>
      <c r="N17" s="45"/>
      <c r="O17" s="45"/>
    </row>
    <row r="18" spans="1:15" s="65" customFormat="1" ht="16.5" thickBot="1" x14ac:dyDescent="0.3">
      <c r="C18" s="72">
        <v>23296.43</v>
      </c>
      <c r="E18" s="78" t="s">
        <v>208</v>
      </c>
      <c r="F18" s="77"/>
      <c r="G18" s="48"/>
      <c r="J18" s="58" t="s">
        <v>180</v>
      </c>
      <c r="K18" s="57">
        <f>C28+C64</f>
        <v>5321.4696296296288</v>
      </c>
      <c r="L18" s="45"/>
      <c r="M18" s="45"/>
      <c r="N18" s="45"/>
      <c r="O18" s="45"/>
    </row>
    <row r="19" spans="1:15" s="65" customFormat="1" ht="16.5" thickBot="1" x14ac:dyDescent="0.3">
      <c r="C19" s="72">
        <v>23296.43</v>
      </c>
      <c r="E19" s="70" t="s">
        <v>209</v>
      </c>
      <c r="F19" s="77"/>
      <c r="G19" s="48"/>
      <c r="K19" s="81">
        <f>SUM(K17:K18)</f>
        <v>38580.654814814814</v>
      </c>
      <c r="L19" s="45"/>
      <c r="M19" s="45"/>
      <c r="N19" s="45"/>
      <c r="O19" s="45"/>
    </row>
    <row r="20" spans="1:15" s="65" customFormat="1" ht="16.5" thickBot="1" x14ac:dyDescent="0.3">
      <c r="C20" s="72">
        <v>23296.43</v>
      </c>
      <c r="E20" s="70" t="s">
        <v>210</v>
      </c>
      <c r="F20" s="77"/>
      <c r="G20" s="48"/>
      <c r="J20" s="45"/>
      <c r="K20" s="57"/>
      <c r="L20" s="45"/>
      <c r="M20" s="45"/>
      <c r="N20" s="45"/>
      <c r="O20" s="45"/>
    </row>
    <row r="21" spans="1:15" s="65" customFormat="1" ht="16.5" thickBot="1" x14ac:dyDescent="0.3">
      <c r="C21" s="72">
        <v>23296.43</v>
      </c>
      <c r="E21" s="73" t="s">
        <v>211</v>
      </c>
      <c r="F21" s="77"/>
      <c r="G21" s="79"/>
      <c r="J21" s="45"/>
      <c r="N21" s="45"/>
      <c r="O21" s="45"/>
    </row>
    <row r="22" spans="1:15" s="65" customFormat="1" ht="15.75" x14ac:dyDescent="0.25">
      <c r="C22" s="80">
        <f>SUM(C7:C21)</f>
        <v>349446.44999999995</v>
      </c>
      <c r="O22" s="45"/>
    </row>
    <row r="23" spans="1:15" s="65" customFormat="1" ht="15.75" x14ac:dyDescent="0.25">
      <c r="C23" s="80"/>
    </row>
    <row r="24" spans="1:15" s="65" customFormat="1" ht="15.75" x14ac:dyDescent="0.25">
      <c r="A24" s="45"/>
      <c r="B24" s="59" t="s">
        <v>219</v>
      </c>
      <c r="C24" s="60">
        <f>'DATOS ALUMNOS'!G21</f>
        <v>40086.199999999997</v>
      </c>
    </row>
    <row r="25" spans="1:15" s="65" customFormat="1" x14ac:dyDescent="0.25">
      <c r="A25" s="45"/>
      <c r="B25" s="45"/>
      <c r="C25" s="61"/>
    </row>
    <row r="26" spans="1:15" s="65" customFormat="1" x14ac:dyDescent="0.25">
      <c r="A26" s="45"/>
      <c r="B26" s="45" t="s">
        <v>179</v>
      </c>
      <c r="C26" s="57">
        <f>+C24-C11</f>
        <v>16789.769999999997</v>
      </c>
    </row>
    <row r="27" spans="1:15" s="65" customFormat="1" x14ac:dyDescent="0.25">
      <c r="A27" s="45"/>
      <c r="B27" s="45" t="s">
        <v>181</v>
      </c>
      <c r="C27" s="62">
        <f>+C26/1.08</f>
        <v>15546.083333333328</v>
      </c>
    </row>
    <row r="28" spans="1:15" s="65" customFormat="1" ht="15.75" thickBot="1" x14ac:dyDescent="0.3">
      <c r="A28" s="45"/>
      <c r="B28" s="45" t="s">
        <v>182</v>
      </c>
      <c r="C28" s="57">
        <f>+C27*0.16</f>
        <v>2487.3733333333325</v>
      </c>
    </row>
    <row r="29" spans="1:15" s="65" customFormat="1" ht="19.5" thickBot="1" x14ac:dyDescent="0.35">
      <c r="A29" s="45"/>
      <c r="B29" s="63" t="s">
        <v>183</v>
      </c>
      <c r="C29" s="64">
        <f>+C27+C28</f>
        <v>18033.456666666661</v>
      </c>
    </row>
    <row r="30" spans="1:15" s="65" customFormat="1" x14ac:dyDescent="0.25">
      <c r="C30" s="81"/>
    </row>
    <row r="31" spans="1:15" s="65" customFormat="1" x14ac:dyDescent="0.25">
      <c r="C31" s="81"/>
    </row>
    <row r="32" spans="1:15" s="65" customFormat="1" x14ac:dyDescent="0.25">
      <c r="C32" s="81"/>
    </row>
    <row r="33" spans="1:14" s="65" customFormat="1" x14ac:dyDescent="0.25">
      <c r="C33" s="81"/>
    </row>
    <row r="34" spans="1:14" s="65" customFormat="1" x14ac:dyDescent="0.25">
      <c r="C34" s="81"/>
    </row>
    <row r="35" spans="1:14" s="65" customFormat="1" x14ac:dyDescent="0.25">
      <c r="C35" s="81"/>
    </row>
    <row r="36" spans="1:14" s="65" customFormat="1" x14ac:dyDescent="0.25">
      <c r="C36" s="81"/>
    </row>
    <row r="37" spans="1:14" s="65" customFormat="1" x14ac:dyDescent="0.25">
      <c r="C37" s="81"/>
    </row>
    <row r="38" spans="1:14" s="65" customFormat="1" x14ac:dyDescent="0.25">
      <c r="C38" s="81"/>
      <c r="K38" s="45"/>
      <c r="L38" s="45"/>
      <c r="M38" s="45"/>
    </row>
    <row r="39" spans="1:14" s="65" customFormat="1" x14ac:dyDescent="0.25">
      <c r="A39" s="104" t="s">
        <v>150</v>
      </c>
      <c r="B39" s="104"/>
      <c r="C39" s="104"/>
      <c r="D39" s="104"/>
      <c r="E39" s="104"/>
      <c r="F39" s="104"/>
      <c r="G39" s="104"/>
      <c r="J39" s="45"/>
      <c r="K39" s="45"/>
      <c r="L39" s="45"/>
      <c r="M39" s="45"/>
      <c r="N39" s="45"/>
    </row>
    <row r="40" spans="1:14" ht="15.75" thickBot="1" x14ac:dyDescent="0.3">
      <c r="A40" s="105" t="s">
        <v>212</v>
      </c>
      <c r="B40" s="105"/>
      <c r="C40" s="105"/>
      <c r="D40" s="105"/>
      <c r="E40" s="105"/>
      <c r="F40" s="105"/>
      <c r="G40" s="105"/>
    </row>
    <row r="41" spans="1:14" x14ac:dyDescent="0.25">
      <c r="A41" s="106" t="s">
        <v>118</v>
      </c>
      <c r="B41" s="107" t="s">
        <v>185</v>
      </c>
      <c r="C41" s="107" t="s">
        <v>163</v>
      </c>
      <c r="D41" s="108" t="s">
        <v>164</v>
      </c>
      <c r="E41" s="107" t="s">
        <v>165</v>
      </c>
      <c r="F41" s="109" t="s">
        <v>166</v>
      </c>
      <c r="G41" s="107" t="s">
        <v>167</v>
      </c>
    </row>
    <row r="42" spans="1:14" ht="15.75" thickBot="1" x14ac:dyDescent="0.3">
      <c r="A42" s="96"/>
      <c r="B42" s="98"/>
      <c r="C42" s="98"/>
      <c r="D42" s="101"/>
      <c r="E42" s="97"/>
      <c r="F42" s="103"/>
      <c r="G42" s="97"/>
    </row>
    <row r="43" spans="1:14" ht="16.5" thickBot="1" x14ac:dyDescent="0.3">
      <c r="A43" s="66" t="s">
        <v>213</v>
      </c>
      <c r="B43" s="82">
        <v>2</v>
      </c>
      <c r="C43" s="68">
        <v>11403.85</v>
      </c>
      <c r="D43" s="83" t="s">
        <v>172</v>
      </c>
      <c r="E43" s="70" t="s">
        <v>187</v>
      </c>
      <c r="F43" s="47" t="s">
        <v>214</v>
      </c>
      <c r="G43" s="48" t="s">
        <v>189</v>
      </c>
    </row>
    <row r="44" spans="1:14" ht="16.5" thickBot="1" x14ac:dyDescent="0.3">
      <c r="A44" s="71" t="s">
        <v>190</v>
      </c>
      <c r="B44" s="65"/>
      <c r="C44" s="68">
        <v>11403.85</v>
      </c>
      <c r="D44" s="65"/>
      <c r="E44" s="70" t="s">
        <v>191</v>
      </c>
      <c r="F44" s="47" t="s">
        <v>215</v>
      </c>
      <c r="G44" s="48" t="s">
        <v>193</v>
      </c>
    </row>
    <row r="45" spans="1:14" ht="16.5" thickBot="1" x14ac:dyDescent="0.3">
      <c r="A45" s="65"/>
      <c r="B45" s="65"/>
      <c r="C45" s="68">
        <v>11403.85</v>
      </c>
      <c r="D45" s="65"/>
      <c r="E45" s="70" t="s">
        <v>194</v>
      </c>
      <c r="F45" s="47" t="s">
        <v>216</v>
      </c>
      <c r="G45" s="48" t="s">
        <v>196</v>
      </c>
    </row>
    <row r="46" spans="1:14" ht="16.5" thickBot="1" x14ac:dyDescent="0.3">
      <c r="A46" s="65"/>
      <c r="B46" s="65"/>
      <c r="C46" s="68">
        <v>11403.85</v>
      </c>
      <c r="D46" s="65"/>
      <c r="E46" s="70" t="s">
        <v>197</v>
      </c>
      <c r="F46" s="47" t="s">
        <v>217</v>
      </c>
      <c r="G46" s="48" t="s">
        <v>176</v>
      </c>
    </row>
    <row r="47" spans="1:14" ht="16.5" thickBot="1" x14ac:dyDescent="0.3">
      <c r="A47" s="65"/>
      <c r="B47" s="65"/>
      <c r="C47" s="68">
        <v>11403.85</v>
      </c>
      <c r="D47" s="65"/>
      <c r="E47" s="73" t="s">
        <v>199</v>
      </c>
      <c r="F47" s="47" t="s">
        <v>221</v>
      </c>
      <c r="G47" s="48" t="s">
        <v>220</v>
      </c>
    </row>
    <row r="48" spans="1:14" ht="16.5" thickBot="1" x14ac:dyDescent="0.3">
      <c r="A48" s="65"/>
      <c r="B48" s="65"/>
      <c r="C48" s="72">
        <v>11403.85</v>
      </c>
      <c r="D48" s="74" t="s">
        <v>200</v>
      </c>
      <c r="E48" s="75" t="s">
        <v>201</v>
      </c>
      <c r="F48" s="76"/>
      <c r="G48" s="48"/>
    </row>
    <row r="49" spans="1:7" ht="16.5" thickBot="1" x14ac:dyDescent="0.3">
      <c r="A49" s="65"/>
      <c r="B49" s="65"/>
      <c r="C49" s="72">
        <v>11403.85</v>
      </c>
      <c r="D49" s="65"/>
      <c r="E49" s="70" t="s">
        <v>202</v>
      </c>
      <c r="F49" s="76"/>
      <c r="G49" s="48"/>
    </row>
    <row r="50" spans="1:7" ht="16.5" thickBot="1" x14ac:dyDescent="0.3">
      <c r="A50" s="65"/>
      <c r="B50" s="65"/>
      <c r="C50" s="72">
        <v>11403.85</v>
      </c>
      <c r="D50" s="65"/>
      <c r="E50" s="70" t="s">
        <v>203</v>
      </c>
      <c r="F50" s="76"/>
      <c r="G50" s="48"/>
    </row>
    <row r="51" spans="1:7" ht="16.5" thickBot="1" x14ac:dyDescent="0.3">
      <c r="A51" s="65"/>
      <c r="B51" s="65"/>
      <c r="C51" s="72">
        <v>11403.85</v>
      </c>
      <c r="D51" s="65"/>
      <c r="E51" s="70" t="s">
        <v>204</v>
      </c>
      <c r="F51" s="76"/>
      <c r="G51" s="48"/>
    </row>
    <row r="52" spans="1:7" ht="16.5" thickBot="1" x14ac:dyDescent="0.3">
      <c r="A52" s="65"/>
      <c r="B52" s="65"/>
      <c r="C52" s="72">
        <v>11403.85</v>
      </c>
      <c r="D52" s="69" t="s">
        <v>205</v>
      </c>
      <c r="E52" s="70" t="s">
        <v>206</v>
      </c>
      <c r="F52" s="77"/>
      <c r="G52" s="48"/>
    </row>
    <row r="53" spans="1:7" ht="16.5" thickBot="1" x14ac:dyDescent="0.3">
      <c r="A53" s="65"/>
      <c r="B53" s="65"/>
      <c r="C53" s="72">
        <v>11403.85</v>
      </c>
      <c r="D53" s="65"/>
      <c r="E53" s="73" t="s">
        <v>207</v>
      </c>
      <c r="F53" s="77"/>
      <c r="G53" s="48"/>
    </row>
    <row r="54" spans="1:7" ht="16.5" thickBot="1" x14ac:dyDescent="0.3">
      <c r="A54" s="65"/>
      <c r="B54" s="65"/>
      <c r="C54" s="72">
        <v>11403.85</v>
      </c>
      <c r="D54" s="65"/>
      <c r="E54" s="78" t="s">
        <v>208</v>
      </c>
      <c r="F54" s="77"/>
      <c r="G54" s="48"/>
    </row>
    <row r="55" spans="1:7" ht="16.5" thickBot="1" x14ac:dyDescent="0.3">
      <c r="A55" s="65"/>
      <c r="B55" s="65"/>
      <c r="C55" s="72">
        <v>11403.85</v>
      </c>
      <c r="D55" s="65"/>
      <c r="E55" s="70" t="s">
        <v>209</v>
      </c>
      <c r="F55" s="77"/>
      <c r="G55" s="48"/>
    </row>
    <row r="56" spans="1:7" ht="16.5" thickBot="1" x14ac:dyDescent="0.3">
      <c r="A56" s="65"/>
      <c r="B56" s="65"/>
      <c r="C56" s="72">
        <v>11403.85</v>
      </c>
      <c r="D56" s="65"/>
      <c r="E56" s="70" t="s">
        <v>210</v>
      </c>
      <c r="F56" s="77"/>
      <c r="G56" s="48"/>
    </row>
    <row r="57" spans="1:7" ht="16.5" thickBot="1" x14ac:dyDescent="0.3">
      <c r="A57" s="65"/>
      <c r="B57" s="65"/>
      <c r="C57" s="72">
        <v>11403.85</v>
      </c>
      <c r="D57" s="65"/>
      <c r="E57" s="73" t="s">
        <v>211</v>
      </c>
      <c r="F57" s="77"/>
      <c r="G57" s="79"/>
    </row>
    <row r="58" spans="1:7" ht="15.75" x14ac:dyDescent="0.25">
      <c r="A58" s="65"/>
      <c r="B58" s="65"/>
      <c r="C58" s="80">
        <f>SUM(C43:C57)</f>
        <v>171057.75000000006</v>
      </c>
      <c r="D58" s="65"/>
      <c r="E58" s="65"/>
      <c r="F58" s="65"/>
      <c r="G58" s="65"/>
    </row>
    <row r="59" spans="1:7" ht="15.75" x14ac:dyDescent="0.25">
      <c r="A59" s="65"/>
      <c r="B59" s="65"/>
      <c r="C59" s="80"/>
      <c r="D59" s="65"/>
      <c r="E59" s="65"/>
      <c r="F59" s="65"/>
      <c r="G59" s="65"/>
    </row>
    <row r="60" spans="1:7" x14ac:dyDescent="0.25">
      <c r="A60" s="59"/>
      <c r="C60" s="65"/>
      <c r="D60" s="65"/>
      <c r="E60" s="65"/>
      <c r="F60" s="65"/>
      <c r="G60" s="65"/>
    </row>
    <row r="61" spans="1:7" ht="15.75" x14ac:dyDescent="0.25">
      <c r="B61" s="59" t="s">
        <v>219</v>
      </c>
      <c r="C61" s="60">
        <f>'DATOS ALUMNOS'!G36</f>
        <v>30534</v>
      </c>
      <c r="D61" s="65"/>
      <c r="E61" s="65"/>
      <c r="F61" s="65"/>
      <c r="G61" s="65"/>
    </row>
    <row r="62" spans="1:7" x14ac:dyDescent="0.25">
      <c r="B62" s="45" t="s">
        <v>179</v>
      </c>
      <c r="C62" s="81">
        <f>+C61-C47</f>
        <v>19130.150000000001</v>
      </c>
      <c r="D62" s="65"/>
      <c r="E62" s="65"/>
      <c r="F62" s="65"/>
      <c r="G62" s="65"/>
    </row>
    <row r="63" spans="1:7" x14ac:dyDescent="0.25">
      <c r="B63" s="45" t="s">
        <v>181</v>
      </c>
      <c r="C63" s="84">
        <f>+C62/1.08</f>
        <v>17713.10185185185</v>
      </c>
      <c r="D63" s="65"/>
      <c r="E63" s="65"/>
      <c r="F63" s="65"/>
      <c r="G63" s="65"/>
    </row>
    <row r="64" spans="1:7" ht="15.75" thickBot="1" x14ac:dyDescent="0.3">
      <c r="B64" s="45" t="s">
        <v>182</v>
      </c>
      <c r="C64" s="84">
        <f>+C63*0.16</f>
        <v>2834.0962962962963</v>
      </c>
      <c r="D64" s="65"/>
      <c r="E64" s="65"/>
      <c r="F64" s="65"/>
      <c r="G64" s="65"/>
    </row>
    <row r="65" spans="1:7" ht="19.5" thickBot="1" x14ac:dyDescent="0.35">
      <c r="A65" s="63"/>
      <c r="B65" s="63" t="s">
        <v>183</v>
      </c>
      <c r="C65" s="64">
        <f>+C63+C64</f>
        <v>20547.198148148145</v>
      </c>
      <c r="D65" s="65"/>
      <c r="E65" s="65"/>
      <c r="F65" s="65"/>
      <c r="G65" s="65"/>
    </row>
    <row r="69" spans="1:7" x14ac:dyDescent="0.25">
      <c r="C69" s="57"/>
    </row>
    <row r="70" spans="1:7" x14ac:dyDescent="0.25">
      <c r="C70" s="57"/>
    </row>
    <row r="71" spans="1:7" x14ac:dyDescent="0.25">
      <c r="C71" s="57"/>
    </row>
    <row r="72" spans="1:7" x14ac:dyDescent="0.25">
      <c r="C72" s="57"/>
    </row>
  </sheetData>
  <mergeCells count="20">
    <mergeCell ref="A39:G39"/>
    <mergeCell ref="A40:G40"/>
    <mergeCell ref="A41:A42"/>
    <mergeCell ref="B41:B42"/>
    <mergeCell ref="C41:C42"/>
    <mergeCell ref="D41:D42"/>
    <mergeCell ref="E41:E42"/>
    <mergeCell ref="F41:F42"/>
    <mergeCell ref="G41:G42"/>
    <mergeCell ref="K6:M6"/>
    <mergeCell ref="K7:M7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phoneticPr fontId="18" type="noConversion"/>
  <conditionalFormatting sqref="G21">
    <cfRule type="containsBlanks" dxfId="13" priority="16">
      <formula>LEN(TRIM(G21))=0</formula>
    </cfRule>
  </conditionalFormatting>
  <conditionalFormatting sqref="G57">
    <cfRule type="containsBlanks" dxfId="12" priority="15">
      <formula>LEN(TRIM(G57))=0</formula>
    </cfRule>
  </conditionalFormatting>
  <conditionalFormatting sqref="G7">
    <cfRule type="containsBlanks" dxfId="11" priority="14">
      <formula>LEN(TRIM(G7))=0</formula>
    </cfRule>
  </conditionalFormatting>
  <conditionalFormatting sqref="G43">
    <cfRule type="containsBlanks" dxfId="10" priority="13">
      <formula>LEN(TRIM(G43))=0</formula>
    </cfRule>
  </conditionalFormatting>
  <conditionalFormatting sqref="G9">
    <cfRule type="containsBlanks" dxfId="9" priority="12">
      <formula>LEN(TRIM(G9))=0</formula>
    </cfRule>
  </conditionalFormatting>
  <conditionalFormatting sqref="G8">
    <cfRule type="containsBlanks" dxfId="8" priority="11">
      <formula>LEN(TRIM(G8))=0</formula>
    </cfRule>
  </conditionalFormatting>
  <conditionalFormatting sqref="G12:G20">
    <cfRule type="containsBlanks" dxfId="7" priority="10">
      <formula>LEN(TRIM(G12))=0</formula>
    </cfRule>
  </conditionalFormatting>
  <conditionalFormatting sqref="G48:G56">
    <cfRule type="containsBlanks" dxfId="6" priority="9">
      <formula>LEN(TRIM(G48))=0</formula>
    </cfRule>
  </conditionalFormatting>
  <conditionalFormatting sqref="G44">
    <cfRule type="containsBlanks" dxfId="5" priority="8">
      <formula>LEN(TRIM(G44))=0</formula>
    </cfRule>
  </conditionalFormatting>
  <conditionalFormatting sqref="G45">
    <cfRule type="containsBlanks" dxfId="4" priority="5">
      <formula>LEN(TRIM(G45))=0</formula>
    </cfRule>
  </conditionalFormatting>
  <conditionalFormatting sqref="G10:G11">
    <cfRule type="containsBlanks" dxfId="3" priority="4">
      <formula>LEN(TRIM(G10))=0</formula>
    </cfRule>
  </conditionalFormatting>
  <conditionalFormatting sqref="G46">
    <cfRule type="containsBlanks" dxfId="2" priority="3">
      <formula>LEN(TRIM(G46))=0</formula>
    </cfRule>
  </conditionalFormatting>
  <conditionalFormatting sqref="G47">
    <cfRule type="containsBlanks" dxfId="0" priority="1">
      <formula>LEN(TRIM(G47))=0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2022-08-02T16:04:00Z</dcterms:created>
  <dcterms:modified xsi:type="dcterms:W3CDTF">2022-08-03T17:31:53Z</dcterms:modified>
</cp:coreProperties>
</file>