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430" windowHeight="11760"/>
  </bookViews>
  <sheets>
    <sheet name="SEPT " sheetId="1" r:id="rId1"/>
    <sheet name="RESUMEN SEPTIEMBRE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17" i="2" l="1"/>
  <c r="B18" i="2"/>
  <c r="B7" i="2"/>
  <c r="B5" i="2"/>
  <c r="H26" i="1" l="1"/>
  <c r="D6" i="2" l="1"/>
  <c r="B13" i="2"/>
  <c r="D13" i="2"/>
  <c r="H43" i="1"/>
  <c r="B6" i="2" s="1"/>
  <c r="D5" i="2" l="1"/>
  <c r="D7" i="2" s="1"/>
  <c r="D16" i="2" s="1"/>
  <c r="B16" i="2"/>
  <c r="B19" i="2" s="1"/>
  <c r="D18" i="2" l="1"/>
  <c r="D19" i="2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<sst xmlns="http://schemas.openxmlformats.org/spreadsheetml/2006/main" count="515" uniqueCount="195">
  <si>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</si>
  <si>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</si>
  <si>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</si>
  <si>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</si>
  <si>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</si>
  <si>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</si>
  <si>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</si>
  <si>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</si>
  <si>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</si>
  <si>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</si>
  <si>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</si>
  <si>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</si>
  <si>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</si>
  <si>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</si>
  <si>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</si>
  <si>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</si>
  <si>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0384000842877020210903000000000032430084085900782225306506000003819233GTO                       0008428770REF.403301016GTO31        </t>
  </si>
  <si>
    <t>03</t>
  </si>
  <si>
    <t>84</t>
  </si>
  <si>
    <t>0008428770</t>
  </si>
  <si>
    <t>20210903</t>
  </si>
  <si>
    <t>00000000003243</t>
  </si>
  <si>
    <t>00</t>
  </si>
  <si>
    <t>0859</t>
  </si>
  <si>
    <t>0078</t>
  </si>
  <si>
    <t>222530</t>
  </si>
  <si>
    <t>6506000003819233</t>
  </si>
  <si>
    <t xml:space="preserve">GTO                       </t>
  </si>
  <si>
    <t xml:space="preserve">REF.403301016GTO31     </t>
  </si>
  <si>
    <t xml:space="preserve">0384000000000020210903000000000032430084700300876239886506000003819233GTO                       0000000000DEPOSITO EFECTIVO         </t>
  </si>
  <si>
    <t>0000000000</t>
  </si>
  <si>
    <t>7003</t>
  </si>
  <si>
    <t>0087</t>
  </si>
  <si>
    <t>623988</t>
  </si>
  <si>
    <t xml:space="preserve">DEPOSITO EFECTIVO      </t>
  </si>
  <si>
    <t xml:space="preserve">0384000232645020210906000000000032430084085900783984796506000003819233GTO                       0002326450PAGO DE COLEGIATURA       </t>
  </si>
  <si>
    <t>0002326450</t>
  </si>
  <si>
    <t>20210906</t>
  </si>
  <si>
    <t>398479</t>
  </si>
  <si>
    <t xml:space="preserve">PAGO DE COLEGIATURA    </t>
  </si>
  <si>
    <t xml:space="preserve">0384000060921020210906000000000032500084085900727740906506000003819233GTO                       0000609210LUZ FABIOLA GARCIA        </t>
  </si>
  <si>
    <t>0000609210</t>
  </si>
  <si>
    <t>00000000003250</t>
  </si>
  <si>
    <t>0072</t>
  </si>
  <si>
    <t>774090</t>
  </si>
  <si>
    <t xml:space="preserve">LUZ FABIOLA GARCIA     </t>
  </si>
  <si>
    <t xml:space="preserve">0384000711011020210907000000000032430084085900783504386506000003819233GTO                       0007110110COMEGIATURA DIEGO MAC     </t>
  </si>
  <si>
    <t>0007110110</t>
  </si>
  <si>
    <t>20210907</t>
  </si>
  <si>
    <t>350438</t>
  </si>
  <si>
    <t xml:space="preserve">0384000403301020210907000000000032430084085900724424236506000003819233GTO                       0004033010403301016GTO31 DAVID RA   </t>
  </si>
  <si>
    <t>0004033010</t>
  </si>
  <si>
    <t>442423</t>
  </si>
  <si>
    <t>403301016GTO31 DAVID RA</t>
  </si>
  <si>
    <t xml:space="preserve">0384000403301020210907000000000032430084085900724441916506000003819233GTO                       0004033010403301016GTO31 DIEGO RA   </t>
  </si>
  <si>
    <t>444191</t>
  </si>
  <si>
    <t>403301016GTO31 DIEGO RA</t>
  </si>
  <si>
    <t xml:space="preserve">0384000080921020210908000000000032430084085900787276506506000003819233GTO                       0000809210JULIO 2021 DAVID BRAVO    </t>
  </si>
  <si>
    <t>0000809210</t>
  </si>
  <si>
    <t>20210908</t>
  </si>
  <si>
    <t>727650</t>
  </si>
  <si>
    <t xml:space="preserve">JULIO 2021 DAVID BRAVO </t>
  </si>
  <si>
    <t xml:space="preserve">0384000080921020210908000000000032430084085900787290916506000003819233GTO                       0000809210SEPTIEMBRE 2021 DAVID B   </t>
  </si>
  <si>
    <t>729091</t>
  </si>
  <si>
    <t>SEPTIEMBRE 2021 DAVID B</t>
  </si>
  <si>
    <t xml:space="preserve">0384000080921020210908000000000032430084085900787301956506000003819233GTO                       0000809210OCTUBRE 2021 DAVID BRAV   </t>
  </si>
  <si>
    <t>730195</t>
  </si>
  <si>
    <t>OCTUBRE 2021 DAVID BRAV</t>
  </si>
  <si>
    <t xml:space="preserve">0384000080921020210908000000000034500084085900788826156506000003819233GTO                       0000809210SEPTIEMBRE SALAS MAC      </t>
  </si>
  <si>
    <t>00000000003450</t>
  </si>
  <si>
    <t>882615</t>
  </si>
  <si>
    <t xml:space="preserve">SEPTIEMBRE SALAS MAC   </t>
  </si>
  <si>
    <t xml:space="preserve">0384000080921020210908000000000025600084085900780580746506000003819233GTO                       0000809210INSCRIPCION GERENCIA DE   </t>
  </si>
  <si>
    <t>00000000002560</t>
  </si>
  <si>
    <t>058074</t>
  </si>
  <si>
    <t>INSCRIPCION GERENCIA DE</t>
  </si>
  <si>
    <t xml:space="preserve">0384000013092120210913000000000032000084087000711737096506000003819233GTO                       0000130921BRENDA MARIA CECILIA PE   </t>
  </si>
  <si>
    <t>0000130921</t>
  </si>
  <si>
    <t>20210913</t>
  </si>
  <si>
    <t>00000000003200</t>
  </si>
  <si>
    <t>0870</t>
  </si>
  <si>
    <t>0071</t>
  </si>
  <si>
    <t>173709</t>
  </si>
  <si>
    <t>BRENDA MARIA CECILIA PE</t>
  </si>
  <si>
    <t xml:space="preserve">0384000000000020210913000000000034500084477100011382616506000003819233GTO                       0000000000DEPOSITO EFECTIVO         </t>
  </si>
  <si>
    <t>4771</t>
  </si>
  <si>
    <t>0001</t>
  </si>
  <si>
    <t>138261</t>
  </si>
  <si>
    <t xml:space="preserve">0384000000000020210915000000000034500084082800038020036506000003819233GTO                       0000000000SAUL OMAR RODRIGUEZ       </t>
  </si>
  <si>
    <t>20210915</t>
  </si>
  <si>
    <t>0828</t>
  </si>
  <si>
    <t>0003</t>
  </si>
  <si>
    <t>802003</t>
  </si>
  <si>
    <t xml:space="preserve">SAUL OMAR RODRIGUEZ    </t>
  </si>
  <si>
    <t xml:space="preserve">0384000000000020210915000000000010000084051900712991506506000003819233GTO                       0000000000JUAN FRANCISCO,BERMUDEZ   </t>
  </si>
  <si>
    <t>00000000001000</t>
  </si>
  <si>
    <t>0519</t>
  </si>
  <si>
    <t>299150</t>
  </si>
  <si>
    <t>JUAN FRANCISCO,BERMUDEZ</t>
  </si>
  <si>
    <t xml:space="preserve">0384000160921020210917000000000034500084085900784129166506000003819233GTO                       0001609210MENSUALIDAD MAC DANIELA   </t>
  </si>
  <si>
    <t>0001609210</t>
  </si>
  <si>
    <t>20210917</t>
  </si>
  <si>
    <t>412916</t>
  </si>
  <si>
    <t>MENSUALIDAD MAC DANIELA</t>
  </si>
  <si>
    <t xml:space="preserve">0384000017092120210917000000000025600084085900784727006506000003819233GTO                       0000170921403301016GTO31 DAVID RA   </t>
  </si>
  <si>
    <t>0000170921</t>
  </si>
  <si>
    <t>472700</t>
  </si>
  <si>
    <t xml:space="preserve">0384000997724020210921000000000025600084085900781930966506000003819233GTO                       0009977240INSCRIPCION GERENCIA DE   </t>
  </si>
  <si>
    <t>0009977240</t>
  </si>
  <si>
    <t>20210921</t>
  </si>
  <si>
    <t>193096</t>
  </si>
  <si>
    <t xml:space="preserve">0384000020219920210927000000000025600084051900620220506506000003819233GTO                       0000202199CONSTRUCCIONES URBANIZA   </t>
  </si>
  <si>
    <t>0000202199</t>
  </si>
  <si>
    <t>20210927</t>
  </si>
  <si>
    <t>0062</t>
  </si>
  <si>
    <t>022050</t>
  </si>
  <si>
    <t xml:space="preserve">0384000270921020210927000000000025600084085900782520476506000003819233GTO                       0002709210INSCRIPCION MGP DIEGO R   </t>
  </si>
  <si>
    <t>0002709210</t>
  </si>
  <si>
    <t>252047</t>
  </si>
  <si>
    <t>INSCRIPCION MGP DIEGO R</t>
  </si>
  <si>
    <t xml:space="preserve">0384000000000020210927000000000032000084026400029997376506000003819233GTO                       0000000000DEPOSITO EFECTIVO         </t>
  </si>
  <si>
    <t>0264</t>
  </si>
  <si>
    <t>0002</t>
  </si>
  <si>
    <t>999737</t>
  </si>
  <si>
    <t xml:space="preserve">0384000000000020210927000000000032000084056800029802536506000003819233GTO                       0000000000DEPOSITO EFECTIVO         </t>
  </si>
  <si>
    <t>0568</t>
  </si>
  <si>
    <t>980253</t>
  </si>
  <si>
    <t xml:space="preserve">0384000000000020210928000000000034500084032700058098906506000003819233GTO                       0000000000DEPOSITO EFECTIVO         </t>
  </si>
  <si>
    <t>20210928</t>
  </si>
  <si>
    <t>0327</t>
  </si>
  <si>
    <t>0005</t>
  </si>
  <si>
    <t>809890</t>
  </si>
  <si>
    <t xml:space="preserve">0384000300921320210930000000000036000084085900781604726506000003819233GTO                       0003009213PAGO MAC                  </t>
  </si>
  <si>
    <t>0003009213</t>
  </si>
  <si>
    <t>20210930</t>
  </si>
  <si>
    <t>00000000003600</t>
  </si>
  <si>
    <t>160472</t>
  </si>
  <si>
    <t xml:space="preserve">PAGO MAC               </t>
  </si>
  <si>
    <t xml:space="preserve">0384000000000020210930000000000032000084911300031831596506000003819233GTO                       0000000000DEPOSITO EFECTIVO         </t>
  </si>
  <si>
    <t>9113</t>
  </si>
  <si>
    <t>183159</t>
  </si>
  <si>
    <t>FACTURA</t>
  </si>
  <si>
    <t>CONCEPTO</t>
  </si>
  <si>
    <t>MAESTRIA</t>
  </si>
  <si>
    <t>ALUMNO</t>
  </si>
  <si>
    <t>MENSUALIDAD</t>
  </si>
  <si>
    <t>MAC-15</t>
  </si>
  <si>
    <t>INSTITUTO TECNOLOGICO DE LA CONSTRUCCIÓN.</t>
  </si>
  <si>
    <t>DEPOSITOS MAESTRIAS</t>
  </si>
  <si>
    <t xml:space="preserve">TECNOLOGICO </t>
  </si>
  <si>
    <t xml:space="preserve">CMIC GTO </t>
  </si>
  <si>
    <t>MAC 15</t>
  </si>
  <si>
    <t>TOTAL GENERAL DELEGACIÓN</t>
  </si>
  <si>
    <t>COSTOS MAESTRIAS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</si>
  <si>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</si>
  <si>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</si>
  <si>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</si>
  <si>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</si>
  <si>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</si>
  <si>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</si>
  <si>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DEPOSITOS NO CONCIDERADOS</t>
  </si>
  <si>
    <t xml:space="preserve">DEPOSITO EN CTA  CONCENTRADORA 715 </t>
  </si>
  <si>
    <t>YOCUPICIO CHAVEZ ALDO UILISES</t>
  </si>
  <si>
    <t xml:space="preserve">MENDOZA MALAGON VICTOR OLEGARIO </t>
  </si>
  <si>
    <t xml:space="preserve">DIAZ ACOSTA JORGE LUIS </t>
  </si>
  <si>
    <t xml:space="preserve">GOMEZ RUIZ LUIS DANIEL </t>
  </si>
  <si>
    <t xml:space="preserve">GARCIA SOTO LUZ FABIOLA </t>
  </si>
  <si>
    <t xml:space="preserve">RAMIREZ GONZALEZ DAVID </t>
  </si>
  <si>
    <t xml:space="preserve">RAMIREZ VILLALVAZO DIEGO </t>
  </si>
  <si>
    <t>BRAVO CARMONA DAVID</t>
  </si>
  <si>
    <t>SALAS LANDEROS FATIMA JUDITH</t>
  </si>
  <si>
    <t xml:space="preserve">INSCRIPCIONES </t>
  </si>
  <si>
    <t>INSCRIPCION</t>
  </si>
  <si>
    <t>MGP</t>
  </si>
  <si>
    <t xml:space="preserve">BRAVO CARMONA DAVID </t>
  </si>
  <si>
    <t xml:space="preserve">ESPINOZA VARGAS JESUS IVAN </t>
  </si>
  <si>
    <t xml:space="preserve">RODRIGUEZ RODRIGUEZ JUAN MARCOS </t>
  </si>
  <si>
    <t xml:space="preserve">RODRIGUEZ PALOMARES SAUL OMAR </t>
  </si>
  <si>
    <t>MARCERA ALBA PABLO EUGENIO</t>
  </si>
  <si>
    <t>YOCUPICIO CHAVEZ ALDO ULISES</t>
  </si>
  <si>
    <t xml:space="preserve">CONSTRUCCIONES URBANIZA </t>
  </si>
  <si>
    <t>S/F</t>
  </si>
  <si>
    <t>CORRALES MESTAS JOSE HUMBERTO</t>
  </si>
  <si>
    <t xml:space="preserve">HUERTA CRUCES MIGUEL ANGEL </t>
  </si>
  <si>
    <t xml:space="preserve">VAZQUEZ MARQUEZ DIANA </t>
  </si>
  <si>
    <t xml:space="preserve">LÓPEZ GONZÁLEZ GUSTAVO </t>
  </si>
  <si>
    <t xml:space="preserve">ARANDA RODRÍGUEZ DIEGO </t>
  </si>
  <si>
    <t xml:space="preserve">FALCON ANAYA GABRIEL </t>
  </si>
  <si>
    <t>ANALISIS MAESTRIAS SEDE GUANAJUATO DE SEPTIEMBRE 2021</t>
  </si>
  <si>
    <t>SEPTIEMBRE</t>
  </si>
  <si>
    <t xml:space="preserve">SANCHEZ GARCIA DANIELA PATRICIA </t>
  </si>
  <si>
    <t xml:space="preserve">TOTAL </t>
  </si>
  <si>
    <t>INSCRIPCIÓN  MAGP</t>
  </si>
  <si>
    <t>DEPOSITO EN CTA       7046478</t>
  </si>
  <si>
    <t xml:space="preserve">COLEGIATURA DIEGO MAC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</si>
</sst>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 Unicode MS"/>
      <family val="2"/>
    </font>
    <font>
      <b/>
      <sz val="8"/>
      <name val="Arial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3" fillId="0" borderId="0"/>
    <xf numFmtId="44" fontId="6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0" fontId="6" fillId="0" borderId="1" xfId="1" applyBorder="1"/>
    <xf numFmtId="0" fontId="0" fillId="0" borderId="1" xfId="0" applyFill="1" applyBorder="1"/>
    <xf numFmtId="0" fontId="5" fillId="0" borderId="0" xfId="1" applyFont="1"/>
    <xf numFmtId="4" fontId="6" fillId="0" borderId="0" xfId="1" applyNumberFormat="1"/>
    <xf numFmtId="0" fontId="6" fillId="0" borderId="0" xfId="1"/>
    <xf numFmtId="0" fontId="6" fillId="0" borderId="0" xfId="1" applyFont="1"/>
    <xf numFmtId="0" fontId="6" fillId="0" borderId="0" xfId="1" applyAlignment="1">
      <alignment horizontal="center"/>
    </xf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0" fillId="0" borderId="0" xfId="1" applyFont="1"/>
    <xf numFmtId="4" fontId="6" fillId="0" borderId="0" xfId="1" applyNumberFormat="1" applyBorder="1"/>
    <xf numFmtId="4" fontId="6" fillId="0" borderId="0" xfId="1" applyNumberFormat="1" applyFill="1" applyBorder="1"/>
    <xf numFmtId="4" fontId="6" fillId="0" borderId="2" xfId="1" applyNumberFormat="1" applyBorder="1"/>
    <xf numFmtId="4" fontId="7" fillId="0" borderId="0" xfId="1" applyNumberFormat="1" applyFont="1" applyBorder="1"/>
    <xf numFmtId="49" fontId="8" fillId="0" borderId="0" xfId="2" applyNumberFormat="1" applyFont="1"/>
    <xf numFmtId="4" fontId="1" fillId="0" borderId="2" xfId="1" applyNumberFormat="1" applyFont="1" applyBorder="1"/>
    <xf numFmtId="44" fontId="9" fillId="0" borderId="1" xfId="3" applyFont="1" applyBorder="1"/>
    <xf numFmtId="0" fontId="10" fillId="0" borderId="3" xfId="1" applyFont="1" applyFill="1" applyBorder="1" applyAlignment="1" applyProtection="1">
      <alignment horizontal="left"/>
    </xf>
    <xf numFmtId="0" fontId="7" fillId="0" borderId="4" xfId="1" applyFont="1" applyBorder="1"/>
    <xf numFmtId="0" fontId="11" fillId="0" borderId="0" xfId="1" applyFont="1"/>
    <xf numFmtId="44" fontId="5" fillId="0" borderId="0" xfId="3" applyFont="1"/>
    <xf numFmtId="44" fontId="6" fillId="0" borderId="0" xfId="1" applyNumberFormat="1"/>
    <xf numFmtId="49" fontId="7" fillId="0" borderId="0" xfId="0" applyNumberFormat="1" applyFont="1" applyFill="1" applyBorder="1" applyAlignment="1">
      <alignment horizontal="left"/>
    </xf>
    <xf numFmtId="2" fontId="0" fillId="0" borderId="0" xfId="0" applyNumberFormat="1" applyFill="1"/>
    <xf numFmtId="14" fontId="0" fillId="0" borderId="0" xfId="0" applyNumberFormat="1"/>
    <xf numFmtId="0" fontId="0" fillId="0" borderId="0" xfId="0" applyNumberFormat="1" applyFill="1" applyBorder="1"/>
    <xf numFmtId="4" fontId="0" fillId="0" borderId="0" xfId="0" applyNumberFormat="1" applyFill="1" applyBorder="1"/>
    <xf numFmtId="0" fontId="7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0" fontId="12" fillId="0" borderId="0" xfId="0" applyFont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/>
    <xf numFmtId="43" fontId="0" fillId="0" borderId="0" xfId="5" applyFont="1"/>
    <xf numFmtId="0" fontId="6" fillId="0" borderId="1" xfId="0" applyNumberFormat="1" applyFont="1" applyBorder="1"/>
    <xf numFmtId="0" fontId="0" fillId="0" borderId="5" xfId="0" applyFill="1" applyBorder="1"/>
    <xf numFmtId="0" fontId="6" fillId="0" borderId="5" xfId="0" applyFont="1" applyFill="1" applyBorder="1"/>
    <xf numFmtId="49" fontId="6" fillId="4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1" applyFill="1" applyAlignment="1">
      <alignment horizontal="right"/>
    </xf>
    <xf numFmtId="44" fontId="6" fillId="0" borderId="0" xfId="1" applyNumberFormat="1" applyFill="1"/>
    <xf numFmtId="44" fontId="7" fillId="0" borderId="0" xfId="1" applyNumberFormat="1" applyFont="1" applyFill="1"/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0" xfId="0" applyNumberFormat="1"/>
    <xf numFmtId="2" fontId="0" fillId="0" borderId="1" xfId="0" applyNumberFormat="1" applyFill="1" applyBorder="1"/>
    <xf numFmtId="0" fontId="7" fillId="5" borderId="0" xfId="0" applyFont="1" applyFill="1" applyAlignment="1">
      <alignment horizontal="right"/>
    </xf>
    <xf numFmtId="0" fontId="7" fillId="5" borderId="0" xfId="0" applyFont="1" applyFill="1"/>
    <xf numFmtId="4" fontId="7" fillId="5" borderId="0" xfId="0" applyNumberFormat="1" applyFont="1" applyFill="1" applyBorder="1"/>
  </cellXfs>
  <cellStyles count="6">
    <cellStyle name="Millares" xfId="5" builtinId="3"/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P11" sqref="P11"/>
    </sheetView>
  </sheetViews>
  <sheetFormatPr baseColWidth="10" defaultRowHeight="12.75" x14ac:dyDescent="0.2"/>
  <cols>
    <col min="2" max="2" width="3.85546875" customWidth="1"/>
    <col min="3" max="3" width="3.5703125" customWidth="1"/>
    <col min="7" max="7" width="5.28515625" customWidth="1"/>
    <col min="9" max="9" width="7.42578125" customWidth="1"/>
    <col min="10" max="10" width="9" customWidth="1"/>
    <col min="11" max="11" width="8.42578125" customWidth="1"/>
    <col min="14" max="14" width="6.140625" customWidth="1"/>
    <col min="16" max="16" width="30.85546875" customWidth="1"/>
    <col min="17" max="17" width="14.5703125" customWidth="1"/>
    <col min="18" max="18" width="19.7109375" customWidth="1"/>
    <col min="20" max="20" width="38.28515625" customWidth="1"/>
  </cols>
  <sheetData>
    <row r="1" spans="1:20" ht="29.25" customHeight="1" x14ac:dyDescent="0.2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141</v>
      </c>
      <c r="R1" s="2" t="s">
        <v>142</v>
      </c>
      <c r="S1" s="2" t="s">
        <v>143</v>
      </c>
      <c r="T1" s="2" t="s">
        <v>144</v>
      </c>
    </row>
    <row r="2" spans="1:20" x14ac:dyDescent="0.2">
      <c r="A2" s="9" t="s">
        <v>16</v>
      </c>
      <c r="B2" s="10" t="s">
        <v>17</v>
      </c>
      <c r="C2" s="10" t="s">
        <v>18</v>
      </c>
      <c r="D2" s="10" t="s">
        <v>19</v>
      </c>
      <c r="E2" s="10" t="s">
        <v>20</v>
      </c>
      <c r="F2" s="11" t="s">
        <v>21</v>
      </c>
      <c r="G2" s="12" t="s">
        <v>22</v>
      </c>
      <c r="H2" s="12">
        <v>3243</v>
      </c>
      <c r="I2" s="11" t="s">
        <v>18</v>
      </c>
      <c r="J2" s="11" t="s">
        <v>23</v>
      </c>
      <c r="K2" s="11" t="s">
        <v>24</v>
      </c>
      <c r="L2" s="11" t="s">
        <v>25</v>
      </c>
      <c r="M2" s="11" t="s">
        <v>26</v>
      </c>
      <c r="N2" s="11" t="s">
        <v>27</v>
      </c>
      <c r="O2" s="11" t="s">
        <v>19</v>
      </c>
      <c r="P2" s="11" t="s">
        <v>28</v>
      </c>
      <c r="Q2" s="13">
        <v>19543</v>
      </c>
      <c r="R2" s="14" t="s">
        <v>145</v>
      </c>
      <c r="S2" s="14" t="s">
        <v>146</v>
      </c>
      <c r="T2" s="13" t="s">
        <v>163</v>
      </c>
    </row>
    <row r="3" spans="1:20" x14ac:dyDescent="0.2">
      <c r="A3" s="9" t="s">
        <v>29</v>
      </c>
      <c r="B3" s="10" t="s">
        <v>17</v>
      </c>
      <c r="C3" s="10" t="s">
        <v>18</v>
      </c>
      <c r="D3" s="10" t="s">
        <v>30</v>
      </c>
      <c r="E3" s="10" t="s">
        <v>20</v>
      </c>
      <c r="F3" s="11" t="s">
        <v>21</v>
      </c>
      <c r="G3" s="12" t="s">
        <v>22</v>
      </c>
      <c r="H3" s="12">
        <v>3243</v>
      </c>
      <c r="I3" s="11" t="s">
        <v>18</v>
      </c>
      <c r="J3" s="11" t="s">
        <v>31</v>
      </c>
      <c r="K3" s="11" t="s">
        <v>32</v>
      </c>
      <c r="L3" s="11" t="s">
        <v>33</v>
      </c>
      <c r="M3" s="11" t="s">
        <v>26</v>
      </c>
      <c r="N3" s="11" t="s">
        <v>27</v>
      </c>
      <c r="O3" s="11" t="s">
        <v>30</v>
      </c>
      <c r="P3" s="11" t="s">
        <v>34</v>
      </c>
      <c r="Q3" s="8">
        <v>19542</v>
      </c>
      <c r="R3" s="8" t="s">
        <v>145</v>
      </c>
      <c r="S3" s="14" t="s">
        <v>146</v>
      </c>
      <c r="T3" s="8" t="s">
        <v>164</v>
      </c>
    </row>
    <row r="4" spans="1:20" x14ac:dyDescent="0.2">
      <c r="A4" s="9" t="s">
        <v>35</v>
      </c>
      <c r="B4" s="10" t="s">
        <v>17</v>
      </c>
      <c r="C4" s="10" t="s">
        <v>18</v>
      </c>
      <c r="D4" s="10" t="s">
        <v>36</v>
      </c>
      <c r="E4" s="10" t="s">
        <v>37</v>
      </c>
      <c r="F4" s="11" t="s">
        <v>21</v>
      </c>
      <c r="G4" s="12" t="s">
        <v>22</v>
      </c>
      <c r="H4" s="12">
        <v>3243</v>
      </c>
      <c r="I4" s="11" t="s">
        <v>18</v>
      </c>
      <c r="J4" s="11" t="s">
        <v>23</v>
      </c>
      <c r="K4" s="11" t="s">
        <v>24</v>
      </c>
      <c r="L4" s="11" t="s">
        <v>38</v>
      </c>
      <c r="M4" s="11" t="s">
        <v>26</v>
      </c>
      <c r="N4" s="11" t="s">
        <v>27</v>
      </c>
      <c r="O4" s="11" t="s">
        <v>36</v>
      </c>
      <c r="P4" s="11" t="s">
        <v>39</v>
      </c>
      <c r="Q4" s="8">
        <v>19544</v>
      </c>
      <c r="R4" s="8" t="s">
        <v>145</v>
      </c>
      <c r="S4" s="14" t="s">
        <v>146</v>
      </c>
      <c r="T4" s="8" t="s">
        <v>165</v>
      </c>
    </row>
    <row r="5" spans="1:20" x14ac:dyDescent="0.2">
      <c r="A5" s="9" t="s">
        <v>40</v>
      </c>
      <c r="B5" s="10" t="s">
        <v>17</v>
      </c>
      <c r="C5" s="10" t="s">
        <v>18</v>
      </c>
      <c r="D5" s="10" t="s">
        <v>41</v>
      </c>
      <c r="E5" s="10" t="s">
        <v>37</v>
      </c>
      <c r="F5" s="11" t="s">
        <v>42</v>
      </c>
      <c r="G5" s="12" t="s">
        <v>22</v>
      </c>
      <c r="H5" s="12">
        <v>3250</v>
      </c>
      <c r="I5" s="11" t="s">
        <v>18</v>
      </c>
      <c r="J5" s="11" t="s">
        <v>23</v>
      </c>
      <c r="K5" s="11" t="s">
        <v>43</v>
      </c>
      <c r="L5" s="11" t="s">
        <v>44</v>
      </c>
      <c r="M5" s="11" t="s">
        <v>26</v>
      </c>
      <c r="N5" s="11" t="s">
        <v>27</v>
      </c>
      <c r="O5" s="11" t="s">
        <v>41</v>
      </c>
      <c r="P5" s="11" t="s">
        <v>45</v>
      </c>
      <c r="Q5" s="8">
        <v>19548</v>
      </c>
      <c r="R5" s="8" t="s">
        <v>145</v>
      </c>
      <c r="S5" s="14" t="s">
        <v>146</v>
      </c>
      <c r="T5" s="8" t="s">
        <v>166</v>
      </c>
    </row>
    <row r="6" spans="1:20" x14ac:dyDescent="0.2">
      <c r="A6" s="9" t="s">
        <v>46</v>
      </c>
      <c r="B6" s="10" t="s">
        <v>17</v>
      </c>
      <c r="C6" s="10" t="s">
        <v>18</v>
      </c>
      <c r="D6" s="10" t="s">
        <v>47</v>
      </c>
      <c r="E6" s="10" t="s">
        <v>48</v>
      </c>
      <c r="F6" s="11" t="s">
        <v>21</v>
      </c>
      <c r="G6" s="12" t="s">
        <v>22</v>
      </c>
      <c r="H6" s="12">
        <v>3243</v>
      </c>
      <c r="I6" s="11" t="s">
        <v>18</v>
      </c>
      <c r="J6" s="11" t="s">
        <v>23</v>
      </c>
      <c r="K6" s="11" t="s">
        <v>24</v>
      </c>
      <c r="L6" s="11" t="s">
        <v>49</v>
      </c>
      <c r="M6" s="11" t="s">
        <v>26</v>
      </c>
      <c r="N6" s="11" t="s">
        <v>27</v>
      </c>
      <c r="O6" s="11" t="s">
        <v>47</v>
      </c>
      <c r="P6" s="11" t="s">
        <v>194</v>
      </c>
      <c r="Q6" s="55" t="s">
        <v>181</v>
      </c>
      <c r="R6" s="8" t="s">
        <v>145</v>
      </c>
      <c r="S6" s="14" t="s">
        <v>146</v>
      </c>
      <c r="T6" s="43" t="s">
        <v>186</v>
      </c>
    </row>
    <row r="7" spans="1:20" x14ac:dyDescent="0.2">
      <c r="A7" s="9" t="s">
        <v>50</v>
      </c>
      <c r="B7" s="10" t="s">
        <v>17</v>
      </c>
      <c r="C7" s="10" t="s">
        <v>18</v>
      </c>
      <c r="D7" s="10" t="s">
        <v>51</v>
      </c>
      <c r="E7" s="10" t="s">
        <v>48</v>
      </c>
      <c r="F7" s="11" t="s">
        <v>21</v>
      </c>
      <c r="G7" s="12" t="s">
        <v>22</v>
      </c>
      <c r="H7" s="12">
        <v>3243</v>
      </c>
      <c r="I7" s="11" t="s">
        <v>18</v>
      </c>
      <c r="J7" s="11" t="s">
        <v>23</v>
      </c>
      <c r="K7" s="11" t="s">
        <v>43</v>
      </c>
      <c r="L7" s="11" t="s">
        <v>52</v>
      </c>
      <c r="M7" s="11" t="s">
        <v>26</v>
      </c>
      <c r="N7" s="11" t="s">
        <v>27</v>
      </c>
      <c r="O7" s="11" t="s">
        <v>51</v>
      </c>
      <c r="P7" s="11" t="s">
        <v>53</v>
      </c>
      <c r="Q7" s="8">
        <v>19549</v>
      </c>
      <c r="R7" s="8" t="s">
        <v>145</v>
      </c>
      <c r="S7" s="14" t="s">
        <v>146</v>
      </c>
      <c r="T7" s="8" t="s">
        <v>167</v>
      </c>
    </row>
    <row r="8" spans="1:20" x14ac:dyDescent="0.2">
      <c r="A8" s="9" t="s">
        <v>54</v>
      </c>
      <c r="B8" s="10" t="s">
        <v>17</v>
      </c>
      <c r="C8" s="10" t="s">
        <v>18</v>
      </c>
      <c r="D8" s="10" t="s">
        <v>51</v>
      </c>
      <c r="E8" s="10" t="s">
        <v>48</v>
      </c>
      <c r="F8" s="11" t="s">
        <v>21</v>
      </c>
      <c r="G8" s="12" t="s">
        <v>22</v>
      </c>
      <c r="H8" s="12">
        <v>3243</v>
      </c>
      <c r="I8" s="11" t="s">
        <v>18</v>
      </c>
      <c r="J8" s="11" t="s">
        <v>23</v>
      </c>
      <c r="K8" s="11" t="s">
        <v>43</v>
      </c>
      <c r="L8" s="11" t="s">
        <v>55</v>
      </c>
      <c r="M8" s="11" t="s">
        <v>26</v>
      </c>
      <c r="N8" s="11" t="s">
        <v>27</v>
      </c>
      <c r="O8" s="11" t="s">
        <v>51</v>
      </c>
      <c r="P8" s="11" t="s">
        <v>56</v>
      </c>
      <c r="Q8" s="8">
        <v>19550</v>
      </c>
      <c r="R8" s="8" t="s">
        <v>145</v>
      </c>
      <c r="S8" s="14" t="s">
        <v>146</v>
      </c>
      <c r="T8" s="8" t="s">
        <v>168</v>
      </c>
    </row>
    <row r="9" spans="1:20" x14ac:dyDescent="0.2">
      <c r="A9" s="9" t="s">
        <v>57</v>
      </c>
      <c r="B9" s="10" t="s">
        <v>17</v>
      </c>
      <c r="C9" s="10" t="s">
        <v>18</v>
      </c>
      <c r="D9" s="10" t="s">
        <v>58</v>
      </c>
      <c r="E9" s="10" t="s">
        <v>59</v>
      </c>
      <c r="F9" s="11" t="s">
        <v>21</v>
      </c>
      <c r="G9" s="12" t="s">
        <v>22</v>
      </c>
      <c r="H9" s="58">
        <v>3243</v>
      </c>
      <c r="I9" s="11" t="s">
        <v>18</v>
      </c>
      <c r="J9" s="11" t="s">
        <v>23</v>
      </c>
      <c r="K9" s="11" t="s">
        <v>24</v>
      </c>
      <c r="L9" s="11" t="s">
        <v>60</v>
      </c>
      <c r="M9" s="11" t="s">
        <v>26</v>
      </c>
      <c r="N9" s="11" t="s">
        <v>27</v>
      </c>
      <c r="O9" s="11" t="s">
        <v>58</v>
      </c>
      <c r="P9" s="11" t="s">
        <v>61</v>
      </c>
      <c r="Q9" s="8">
        <v>19547</v>
      </c>
      <c r="R9" s="8" t="s">
        <v>145</v>
      </c>
      <c r="S9" s="14" t="s">
        <v>146</v>
      </c>
      <c r="T9" s="8" t="s">
        <v>169</v>
      </c>
    </row>
    <row r="10" spans="1:20" x14ac:dyDescent="0.2">
      <c r="A10" s="9" t="s">
        <v>62</v>
      </c>
      <c r="B10" s="10" t="s">
        <v>17</v>
      </c>
      <c r="C10" s="10" t="s">
        <v>18</v>
      </c>
      <c r="D10" s="10" t="s">
        <v>58</v>
      </c>
      <c r="E10" s="10" t="s">
        <v>59</v>
      </c>
      <c r="F10" s="11" t="s">
        <v>21</v>
      </c>
      <c r="G10" s="12" t="s">
        <v>22</v>
      </c>
      <c r="H10" s="58">
        <v>3243</v>
      </c>
      <c r="I10" s="11" t="s">
        <v>18</v>
      </c>
      <c r="J10" s="11" t="s">
        <v>23</v>
      </c>
      <c r="K10" s="11" t="s">
        <v>24</v>
      </c>
      <c r="L10" s="11" t="s">
        <v>63</v>
      </c>
      <c r="M10" s="11" t="s">
        <v>26</v>
      </c>
      <c r="N10" s="11" t="s">
        <v>27</v>
      </c>
      <c r="O10" s="11" t="s">
        <v>58</v>
      </c>
      <c r="P10" s="11" t="s">
        <v>64</v>
      </c>
      <c r="Q10" s="8">
        <v>19545</v>
      </c>
      <c r="R10" s="8" t="s">
        <v>145</v>
      </c>
      <c r="S10" s="14" t="s">
        <v>146</v>
      </c>
      <c r="T10" s="8" t="s">
        <v>169</v>
      </c>
    </row>
    <row r="11" spans="1:20" x14ac:dyDescent="0.2">
      <c r="A11" s="9" t="s">
        <v>65</v>
      </c>
      <c r="B11" s="10" t="s">
        <v>17</v>
      </c>
      <c r="C11" s="10" t="s">
        <v>18</v>
      </c>
      <c r="D11" s="10" t="s">
        <v>58</v>
      </c>
      <c r="E11" s="10" t="s">
        <v>59</v>
      </c>
      <c r="F11" s="11" t="s">
        <v>21</v>
      </c>
      <c r="G11" s="12" t="s">
        <v>22</v>
      </c>
      <c r="H11" s="58">
        <v>3243</v>
      </c>
      <c r="I11" s="11" t="s">
        <v>18</v>
      </c>
      <c r="J11" s="11" t="s">
        <v>23</v>
      </c>
      <c r="K11" s="11" t="s">
        <v>24</v>
      </c>
      <c r="L11" s="11" t="s">
        <v>66</v>
      </c>
      <c r="M11" s="11" t="s">
        <v>26</v>
      </c>
      <c r="N11" s="11" t="s">
        <v>27</v>
      </c>
      <c r="O11" s="11" t="s">
        <v>58</v>
      </c>
      <c r="P11" s="11" t="s">
        <v>67</v>
      </c>
      <c r="Q11" s="8">
        <v>19546</v>
      </c>
      <c r="R11" s="8" t="s">
        <v>145</v>
      </c>
      <c r="S11" s="14" t="s">
        <v>146</v>
      </c>
      <c r="T11" s="8" t="s">
        <v>169</v>
      </c>
    </row>
    <row r="12" spans="1:20" x14ac:dyDescent="0.2">
      <c r="A12" s="9" t="s">
        <v>68</v>
      </c>
      <c r="B12" s="10" t="s">
        <v>17</v>
      </c>
      <c r="C12" s="10" t="s">
        <v>18</v>
      </c>
      <c r="D12" s="10" t="s">
        <v>58</v>
      </c>
      <c r="E12" s="10" t="s">
        <v>59</v>
      </c>
      <c r="F12" s="11" t="s">
        <v>69</v>
      </c>
      <c r="G12" s="12" t="s">
        <v>22</v>
      </c>
      <c r="H12" s="58">
        <v>3450</v>
      </c>
      <c r="I12" s="11" t="s">
        <v>18</v>
      </c>
      <c r="J12" s="11" t="s">
        <v>23</v>
      </c>
      <c r="K12" s="11" t="s">
        <v>24</v>
      </c>
      <c r="L12" s="11" t="s">
        <v>70</v>
      </c>
      <c r="M12" s="11" t="s">
        <v>26</v>
      </c>
      <c r="N12" s="11" t="s">
        <v>27</v>
      </c>
      <c r="O12" s="11" t="s">
        <v>58</v>
      </c>
      <c r="P12" s="11" t="s">
        <v>71</v>
      </c>
      <c r="Q12" s="8">
        <v>19552</v>
      </c>
      <c r="R12" s="8" t="s">
        <v>145</v>
      </c>
      <c r="S12" s="14" t="s">
        <v>146</v>
      </c>
      <c r="T12" s="8" t="s">
        <v>170</v>
      </c>
    </row>
    <row r="13" spans="1:20" x14ac:dyDescent="0.2">
      <c r="A13" s="9" t="s">
        <v>84</v>
      </c>
      <c r="B13" s="10" t="s">
        <v>17</v>
      </c>
      <c r="C13" s="10" t="s">
        <v>18</v>
      </c>
      <c r="D13" s="10" t="s">
        <v>30</v>
      </c>
      <c r="E13" s="10" t="s">
        <v>78</v>
      </c>
      <c r="F13" s="11" t="s">
        <v>69</v>
      </c>
      <c r="G13" s="12" t="s">
        <v>22</v>
      </c>
      <c r="H13" s="58">
        <v>3450</v>
      </c>
      <c r="I13" s="11" t="s">
        <v>18</v>
      </c>
      <c r="J13" s="11" t="s">
        <v>85</v>
      </c>
      <c r="K13" s="11" t="s">
        <v>86</v>
      </c>
      <c r="L13" s="11" t="s">
        <v>87</v>
      </c>
      <c r="M13" s="11" t="s">
        <v>26</v>
      </c>
      <c r="N13" s="11" t="s">
        <v>27</v>
      </c>
      <c r="O13" s="11" t="s">
        <v>30</v>
      </c>
      <c r="P13" s="11" t="s">
        <v>34</v>
      </c>
      <c r="Q13" s="8">
        <v>19553</v>
      </c>
      <c r="R13" s="8" t="s">
        <v>145</v>
      </c>
      <c r="S13" s="14" t="s">
        <v>146</v>
      </c>
      <c r="T13" s="43" t="s">
        <v>175</v>
      </c>
    </row>
    <row r="14" spans="1:20" x14ac:dyDescent="0.2">
      <c r="A14" s="9" t="s">
        <v>88</v>
      </c>
      <c r="B14" s="10" t="s">
        <v>17</v>
      </c>
      <c r="C14" s="10" t="s">
        <v>18</v>
      </c>
      <c r="D14" s="10" t="s">
        <v>30</v>
      </c>
      <c r="E14" s="10" t="s">
        <v>89</v>
      </c>
      <c r="F14" s="11" t="s">
        <v>69</v>
      </c>
      <c r="G14" s="12" t="s">
        <v>22</v>
      </c>
      <c r="H14" s="58">
        <v>3450</v>
      </c>
      <c r="I14" s="11" t="s">
        <v>18</v>
      </c>
      <c r="J14" s="11" t="s">
        <v>90</v>
      </c>
      <c r="K14" s="11" t="s">
        <v>91</v>
      </c>
      <c r="L14" s="11" t="s">
        <v>92</v>
      </c>
      <c r="M14" s="11" t="s">
        <v>26</v>
      </c>
      <c r="N14" s="11" t="s">
        <v>27</v>
      </c>
      <c r="O14" s="11" t="s">
        <v>30</v>
      </c>
      <c r="P14" s="11" t="s">
        <v>93</v>
      </c>
      <c r="Q14" s="8">
        <v>19556</v>
      </c>
      <c r="R14" s="8" t="s">
        <v>145</v>
      </c>
      <c r="S14" s="14" t="s">
        <v>146</v>
      </c>
      <c r="T14" s="43" t="s">
        <v>177</v>
      </c>
    </row>
    <row r="15" spans="1:20" x14ac:dyDescent="0.2">
      <c r="A15" s="9" t="s">
        <v>94</v>
      </c>
      <c r="B15" s="10" t="s">
        <v>17</v>
      </c>
      <c r="C15" s="10" t="s">
        <v>18</v>
      </c>
      <c r="D15" s="10" t="s">
        <v>30</v>
      </c>
      <c r="E15" s="10" t="s">
        <v>89</v>
      </c>
      <c r="F15" s="11" t="s">
        <v>95</v>
      </c>
      <c r="G15" s="12" t="s">
        <v>22</v>
      </c>
      <c r="H15" s="58">
        <v>1000</v>
      </c>
      <c r="I15" s="11" t="s">
        <v>18</v>
      </c>
      <c r="J15" s="11" t="s">
        <v>96</v>
      </c>
      <c r="K15" s="11" t="s">
        <v>81</v>
      </c>
      <c r="L15" s="11" t="s">
        <v>97</v>
      </c>
      <c r="M15" s="11" t="s">
        <v>26</v>
      </c>
      <c r="N15" s="11" t="s">
        <v>27</v>
      </c>
      <c r="O15" s="11" t="s">
        <v>30</v>
      </c>
      <c r="P15" s="11" t="s">
        <v>98</v>
      </c>
      <c r="Q15" s="8"/>
      <c r="R15" s="8" t="s">
        <v>145</v>
      </c>
      <c r="S15" s="14" t="s">
        <v>146</v>
      </c>
      <c r="T15" s="43"/>
    </row>
    <row r="16" spans="1:20" x14ac:dyDescent="0.2">
      <c r="A16" s="9" t="s">
        <v>99</v>
      </c>
      <c r="B16" s="10" t="s">
        <v>17</v>
      </c>
      <c r="C16" s="10" t="s">
        <v>18</v>
      </c>
      <c r="D16" s="10" t="s">
        <v>100</v>
      </c>
      <c r="E16" s="10" t="s">
        <v>101</v>
      </c>
      <c r="F16" s="11" t="s">
        <v>69</v>
      </c>
      <c r="G16" s="12" t="s">
        <v>22</v>
      </c>
      <c r="H16" s="58">
        <v>3450</v>
      </c>
      <c r="I16" s="11" t="s">
        <v>18</v>
      </c>
      <c r="J16" s="11" t="s">
        <v>23</v>
      </c>
      <c r="K16" s="11" t="s">
        <v>24</v>
      </c>
      <c r="L16" s="11" t="s">
        <v>102</v>
      </c>
      <c r="M16" s="11" t="s">
        <v>26</v>
      </c>
      <c r="N16" s="11" t="s">
        <v>27</v>
      </c>
      <c r="O16" s="11" t="s">
        <v>100</v>
      </c>
      <c r="P16" s="11" t="s">
        <v>103</v>
      </c>
      <c r="Q16" s="56" t="s">
        <v>181</v>
      </c>
      <c r="R16" s="8" t="s">
        <v>145</v>
      </c>
      <c r="S16" s="14" t="s">
        <v>146</v>
      </c>
      <c r="T16" s="8" t="s">
        <v>190</v>
      </c>
    </row>
    <row r="17" spans="1:20" x14ac:dyDescent="0.2">
      <c r="A17" s="9" t="s">
        <v>127</v>
      </c>
      <c r="B17" s="10" t="s">
        <v>17</v>
      </c>
      <c r="C17" s="10" t="s">
        <v>18</v>
      </c>
      <c r="D17" s="10" t="s">
        <v>30</v>
      </c>
      <c r="E17" s="10" t="s">
        <v>128</v>
      </c>
      <c r="F17" s="11" t="s">
        <v>69</v>
      </c>
      <c r="G17" s="12" t="s">
        <v>22</v>
      </c>
      <c r="H17" s="58">
        <v>3450</v>
      </c>
      <c r="I17" s="11" t="s">
        <v>18</v>
      </c>
      <c r="J17" s="11" t="s">
        <v>129</v>
      </c>
      <c r="K17" s="11" t="s">
        <v>130</v>
      </c>
      <c r="L17" s="11" t="s">
        <v>131</v>
      </c>
      <c r="M17" s="11" t="s">
        <v>26</v>
      </c>
      <c r="N17" s="11" t="s">
        <v>27</v>
      </c>
      <c r="O17" s="11" t="s">
        <v>30</v>
      </c>
      <c r="P17" s="11" t="s">
        <v>34</v>
      </c>
      <c r="Q17" s="8">
        <v>19561</v>
      </c>
      <c r="R17" s="43" t="s">
        <v>145</v>
      </c>
      <c r="S17" s="43" t="s">
        <v>146</v>
      </c>
      <c r="T17" s="43" t="s">
        <v>184</v>
      </c>
    </row>
    <row r="18" spans="1:20" x14ac:dyDescent="0.2">
      <c r="A18" s="9" t="s">
        <v>132</v>
      </c>
      <c r="B18" s="10" t="s">
        <v>17</v>
      </c>
      <c r="C18" s="10" t="s">
        <v>18</v>
      </c>
      <c r="D18" s="10" t="s">
        <v>133</v>
      </c>
      <c r="E18" s="10" t="s">
        <v>134</v>
      </c>
      <c r="F18" s="11" t="s">
        <v>135</v>
      </c>
      <c r="G18" s="12" t="s">
        <v>22</v>
      </c>
      <c r="H18" s="58">
        <v>3600</v>
      </c>
      <c r="I18" s="11" t="s">
        <v>18</v>
      </c>
      <c r="J18" s="11" t="s">
        <v>23</v>
      </c>
      <c r="K18" s="11" t="s">
        <v>24</v>
      </c>
      <c r="L18" s="11" t="s">
        <v>136</v>
      </c>
      <c r="M18" s="11" t="s">
        <v>26</v>
      </c>
      <c r="N18" s="11" t="s">
        <v>27</v>
      </c>
      <c r="O18" s="11" t="s">
        <v>133</v>
      </c>
      <c r="P18" s="11" t="s">
        <v>137</v>
      </c>
      <c r="Q18" s="8">
        <v>19562</v>
      </c>
      <c r="R18" s="43" t="s">
        <v>145</v>
      </c>
      <c r="S18" s="43" t="s">
        <v>146</v>
      </c>
      <c r="T18" s="43" t="s">
        <v>185</v>
      </c>
    </row>
    <row r="20" spans="1:20" x14ac:dyDescent="0.2">
      <c r="H20" s="6"/>
    </row>
    <row r="22" spans="1:20" x14ac:dyDescent="0.2">
      <c r="A22" s="35" t="s">
        <v>160</v>
      </c>
      <c r="C22" s="36"/>
      <c r="D22" s="6"/>
      <c r="E22" s="6"/>
    </row>
    <row r="23" spans="1:20" ht="12.75" customHeight="1" x14ac:dyDescent="0.2">
      <c r="A23" s="37">
        <v>44453</v>
      </c>
      <c r="B23" s="5"/>
      <c r="C23" s="5"/>
      <c r="D23" s="38" t="s">
        <v>161</v>
      </c>
      <c r="E23" s="39"/>
      <c r="F23" s="38"/>
      <c r="G23" s="40"/>
      <c r="H23" s="39">
        <v>3450</v>
      </c>
      <c r="I23" s="41"/>
      <c r="J23" s="40"/>
      <c r="K23" s="41" t="s">
        <v>162</v>
      </c>
      <c r="L23" s="4"/>
      <c r="M23" s="4"/>
    </row>
    <row r="24" spans="1:20" x14ac:dyDescent="0.2">
      <c r="A24" s="37">
        <v>44449</v>
      </c>
      <c r="D24" s="45" t="s">
        <v>193</v>
      </c>
      <c r="H24" s="46">
        <v>6486</v>
      </c>
      <c r="K24" s="45" t="s">
        <v>178</v>
      </c>
      <c r="O24" s="45"/>
    </row>
    <row r="26" spans="1:20" x14ac:dyDescent="0.2">
      <c r="F26" s="59" t="s">
        <v>191</v>
      </c>
      <c r="G26" s="60"/>
      <c r="H26" s="61">
        <f>SUM(H2:H24)</f>
        <v>64223</v>
      </c>
    </row>
    <row r="27" spans="1:20" x14ac:dyDescent="0.2">
      <c r="H27" s="57"/>
    </row>
    <row r="29" spans="1:20" x14ac:dyDescent="0.2">
      <c r="H29" s="57"/>
    </row>
    <row r="31" spans="1:20" x14ac:dyDescent="0.2">
      <c r="F31" s="42" t="s">
        <v>171</v>
      </c>
    </row>
    <row r="32" spans="1:20" x14ac:dyDescent="0.2">
      <c r="A32" s="9" t="s">
        <v>72</v>
      </c>
      <c r="B32" s="10" t="s">
        <v>17</v>
      </c>
      <c r="C32" s="10" t="s">
        <v>18</v>
      </c>
      <c r="D32" s="10" t="s">
        <v>58</v>
      </c>
      <c r="E32" s="10" t="s">
        <v>59</v>
      </c>
      <c r="F32" s="11" t="s">
        <v>73</v>
      </c>
      <c r="G32" s="12" t="s">
        <v>22</v>
      </c>
      <c r="H32" s="12">
        <v>2560</v>
      </c>
      <c r="I32" s="11" t="s">
        <v>18</v>
      </c>
      <c r="J32" s="11" t="s">
        <v>23</v>
      </c>
      <c r="K32" s="11" t="s">
        <v>24</v>
      </c>
      <c r="L32" s="11" t="s">
        <v>74</v>
      </c>
      <c r="M32" s="11" t="s">
        <v>26</v>
      </c>
      <c r="N32" s="11" t="s">
        <v>27</v>
      </c>
      <c r="O32" s="11" t="s">
        <v>58</v>
      </c>
      <c r="P32" s="11" t="s">
        <v>75</v>
      </c>
      <c r="Q32" s="8">
        <v>19551</v>
      </c>
      <c r="R32" s="43" t="s">
        <v>172</v>
      </c>
      <c r="S32" s="44" t="s">
        <v>173</v>
      </c>
      <c r="T32" s="43" t="s">
        <v>174</v>
      </c>
    </row>
    <row r="33" spans="1:20" x14ac:dyDescent="0.2">
      <c r="A33" s="9" t="s">
        <v>76</v>
      </c>
      <c r="B33" s="10" t="s">
        <v>17</v>
      </c>
      <c r="C33" s="10" t="s">
        <v>18</v>
      </c>
      <c r="D33" s="10" t="s">
        <v>77</v>
      </c>
      <c r="E33" s="10" t="s">
        <v>78</v>
      </c>
      <c r="F33" s="11" t="s">
        <v>79</v>
      </c>
      <c r="G33" s="12" t="s">
        <v>22</v>
      </c>
      <c r="H33" s="12">
        <v>3200</v>
      </c>
      <c r="I33" s="11" t="s">
        <v>18</v>
      </c>
      <c r="J33" s="11" t="s">
        <v>80</v>
      </c>
      <c r="K33" s="11" t="s">
        <v>81</v>
      </c>
      <c r="L33" s="11" t="s">
        <v>82</v>
      </c>
      <c r="M33" s="11" t="s">
        <v>26</v>
      </c>
      <c r="N33" s="11" t="s">
        <v>27</v>
      </c>
      <c r="O33" s="11" t="s">
        <v>77</v>
      </c>
      <c r="P33" s="11" t="s">
        <v>83</v>
      </c>
      <c r="Q33" s="8">
        <v>19554</v>
      </c>
      <c r="R33" s="43" t="s">
        <v>172</v>
      </c>
      <c r="S33" s="44" t="s">
        <v>173</v>
      </c>
      <c r="T33" s="43" t="s">
        <v>176</v>
      </c>
    </row>
    <row r="34" spans="1:20" x14ac:dyDescent="0.2">
      <c r="A34" s="9" t="s">
        <v>104</v>
      </c>
      <c r="B34" s="10" t="s">
        <v>17</v>
      </c>
      <c r="C34" s="10" t="s">
        <v>18</v>
      </c>
      <c r="D34" s="10" t="s">
        <v>105</v>
      </c>
      <c r="E34" s="10" t="s">
        <v>101</v>
      </c>
      <c r="F34" s="11" t="s">
        <v>73</v>
      </c>
      <c r="G34" s="12" t="s">
        <v>22</v>
      </c>
      <c r="H34" s="12">
        <v>2560</v>
      </c>
      <c r="I34" s="11" t="s">
        <v>18</v>
      </c>
      <c r="J34" s="11" t="s">
        <v>23</v>
      </c>
      <c r="K34" s="11" t="s">
        <v>24</v>
      </c>
      <c r="L34" s="11" t="s">
        <v>106</v>
      </c>
      <c r="M34" s="11" t="s">
        <v>26</v>
      </c>
      <c r="N34" s="11" t="s">
        <v>27</v>
      </c>
      <c r="O34" s="11" t="s">
        <v>105</v>
      </c>
      <c r="P34" s="11" t="s">
        <v>53</v>
      </c>
      <c r="Q34" s="8">
        <v>19558</v>
      </c>
      <c r="R34" s="43" t="s">
        <v>172</v>
      </c>
      <c r="S34" s="44" t="s">
        <v>173</v>
      </c>
      <c r="T34" s="43" t="s">
        <v>167</v>
      </c>
    </row>
    <row r="35" spans="1:20" x14ac:dyDescent="0.2">
      <c r="A35" s="9" t="s">
        <v>107</v>
      </c>
      <c r="B35" s="10" t="s">
        <v>17</v>
      </c>
      <c r="C35" s="10" t="s">
        <v>18</v>
      </c>
      <c r="D35" s="10" t="s">
        <v>108</v>
      </c>
      <c r="E35" s="10" t="s">
        <v>109</v>
      </c>
      <c r="F35" s="11" t="s">
        <v>73</v>
      </c>
      <c r="G35" s="12" t="s">
        <v>22</v>
      </c>
      <c r="H35" s="12">
        <v>2560</v>
      </c>
      <c r="I35" s="11" t="s">
        <v>18</v>
      </c>
      <c r="J35" s="11" t="s">
        <v>23</v>
      </c>
      <c r="K35" s="11" t="s">
        <v>24</v>
      </c>
      <c r="L35" s="11" t="s">
        <v>110</v>
      </c>
      <c r="M35" s="11" t="s">
        <v>26</v>
      </c>
      <c r="N35" s="11" t="s">
        <v>27</v>
      </c>
      <c r="O35" s="11" t="s">
        <v>108</v>
      </c>
      <c r="P35" s="47" t="s">
        <v>75</v>
      </c>
      <c r="Q35" s="8">
        <v>19557</v>
      </c>
      <c r="R35" s="43" t="s">
        <v>172</v>
      </c>
      <c r="S35" s="44" t="s">
        <v>173</v>
      </c>
      <c r="T35" s="43" t="s">
        <v>163</v>
      </c>
    </row>
    <row r="36" spans="1:20" x14ac:dyDescent="0.2">
      <c r="A36" s="9" t="s">
        <v>111</v>
      </c>
      <c r="B36" s="10" t="s">
        <v>17</v>
      </c>
      <c r="C36" s="10" t="s">
        <v>18</v>
      </c>
      <c r="D36" s="10" t="s">
        <v>112</v>
      </c>
      <c r="E36" s="10" t="s">
        <v>113</v>
      </c>
      <c r="F36" s="11" t="s">
        <v>73</v>
      </c>
      <c r="G36" s="12" t="s">
        <v>22</v>
      </c>
      <c r="H36" s="12">
        <v>2560</v>
      </c>
      <c r="I36" s="11" t="s">
        <v>18</v>
      </c>
      <c r="J36" s="11" t="s">
        <v>96</v>
      </c>
      <c r="K36" s="11" t="s">
        <v>114</v>
      </c>
      <c r="L36" s="11" t="s">
        <v>115</v>
      </c>
      <c r="M36" s="11" t="s">
        <v>26</v>
      </c>
      <c r="N36" s="11" t="s">
        <v>27</v>
      </c>
      <c r="O36" s="11" t="s">
        <v>112</v>
      </c>
      <c r="P36" s="47" t="s">
        <v>180</v>
      </c>
      <c r="Q36" s="51" t="s">
        <v>181</v>
      </c>
      <c r="R36" s="43" t="s">
        <v>172</v>
      </c>
      <c r="S36" s="44" t="s">
        <v>173</v>
      </c>
      <c r="T36" s="43" t="s">
        <v>179</v>
      </c>
    </row>
    <row r="37" spans="1:20" x14ac:dyDescent="0.2">
      <c r="A37" s="9" t="s">
        <v>116</v>
      </c>
      <c r="B37" s="10" t="s">
        <v>17</v>
      </c>
      <c r="C37" s="10" t="s">
        <v>18</v>
      </c>
      <c r="D37" s="10" t="s">
        <v>117</v>
      </c>
      <c r="E37" s="10" t="s">
        <v>113</v>
      </c>
      <c r="F37" s="11" t="s">
        <v>73</v>
      </c>
      <c r="G37" s="12" t="s">
        <v>22</v>
      </c>
      <c r="H37" s="12">
        <v>2560</v>
      </c>
      <c r="I37" s="11" t="s">
        <v>18</v>
      </c>
      <c r="J37" s="11" t="s">
        <v>23</v>
      </c>
      <c r="K37" s="11" t="s">
        <v>24</v>
      </c>
      <c r="L37" s="11" t="s">
        <v>118</v>
      </c>
      <c r="M37" s="11" t="s">
        <v>26</v>
      </c>
      <c r="N37" s="11" t="s">
        <v>27</v>
      </c>
      <c r="O37" s="11" t="s">
        <v>117</v>
      </c>
      <c r="P37" s="11" t="s">
        <v>119</v>
      </c>
      <c r="Q37" s="51" t="s">
        <v>181</v>
      </c>
      <c r="R37" s="43" t="s">
        <v>172</v>
      </c>
      <c r="S37" s="44" t="s">
        <v>173</v>
      </c>
      <c r="T37" s="43" t="s">
        <v>168</v>
      </c>
    </row>
    <row r="38" spans="1:20" x14ac:dyDescent="0.2">
      <c r="A38" s="9" t="s">
        <v>120</v>
      </c>
      <c r="B38" s="10" t="s">
        <v>17</v>
      </c>
      <c r="C38" s="10" t="s">
        <v>18</v>
      </c>
      <c r="D38" s="10" t="s">
        <v>30</v>
      </c>
      <c r="E38" s="10" t="s">
        <v>113</v>
      </c>
      <c r="F38" s="11" t="s">
        <v>79</v>
      </c>
      <c r="G38" s="12" t="s">
        <v>22</v>
      </c>
      <c r="H38" s="12">
        <v>3200</v>
      </c>
      <c r="I38" s="11" t="s">
        <v>18</v>
      </c>
      <c r="J38" s="11" t="s">
        <v>121</v>
      </c>
      <c r="K38" s="11" t="s">
        <v>122</v>
      </c>
      <c r="L38" s="11" t="s">
        <v>123</v>
      </c>
      <c r="M38" s="11" t="s">
        <v>26</v>
      </c>
      <c r="N38" s="11" t="s">
        <v>27</v>
      </c>
      <c r="O38" s="11" t="s">
        <v>30</v>
      </c>
      <c r="P38" s="11" t="s">
        <v>34</v>
      </c>
      <c r="Q38" s="48">
        <v>19560</v>
      </c>
      <c r="R38" s="43" t="s">
        <v>172</v>
      </c>
      <c r="S38" s="44" t="s">
        <v>173</v>
      </c>
      <c r="T38" s="49" t="s">
        <v>183</v>
      </c>
    </row>
    <row r="39" spans="1:20" x14ac:dyDescent="0.2">
      <c r="A39" s="9" t="s">
        <v>124</v>
      </c>
      <c r="B39" s="10" t="s">
        <v>17</v>
      </c>
      <c r="C39" s="10" t="s">
        <v>18</v>
      </c>
      <c r="D39" s="10" t="s">
        <v>30</v>
      </c>
      <c r="E39" s="10" t="s">
        <v>113</v>
      </c>
      <c r="F39" s="11" t="s">
        <v>79</v>
      </c>
      <c r="G39" s="12" t="s">
        <v>22</v>
      </c>
      <c r="H39" s="12">
        <v>3200</v>
      </c>
      <c r="I39" s="11" t="s">
        <v>18</v>
      </c>
      <c r="J39" s="11" t="s">
        <v>125</v>
      </c>
      <c r="K39" s="11" t="s">
        <v>122</v>
      </c>
      <c r="L39" s="11" t="s">
        <v>126</v>
      </c>
      <c r="M39" s="11" t="s">
        <v>26</v>
      </c>
      <c r="N39" s="11" t="s">
        <v>27</v>
      </c>
      <c r="O39" s="11" t="s">
        <v>30</v>
      </c>
      <c r="P39" s="11" t="s">
        <v>34</v>
      </c>
      <c r="Q39" s="8">
        <v>19559</v>
      </c>
      <c r="R39" s="43" t="s">
        <v>172</v>
      </c>
      <c r="S39" s="44" t="s">
        <v>173</v>
      </c>
      <c r="T39" s="43" t="s">
        <v>182</v>
      </c>
    </row>
    <row r="40" spans="1:20" x14ac:dyDescent="0.2">
      <c r="A40" s="50" t="s">
        <v>138</v>
      </c>
      <c r="B40" s="10" t="s">
        <v>17</v>
      </c>
      <c r="C40" s="10" t="s">
        <v>18</v>
      </c>
      <c r="D40" s="10" t="s">
        <v>30</v>
      </c>
      <c r="E40" s="10" t="s">
        <v>134</v>
      </c>
      <c r="F40" s="11" t="s">
        <v>79</v>
      </c>
      <c r="G40" s="12" t="s">
        <v>22</v>
      </c>
      <c r="H40" s="12">
        <v>3200</v>
      </c>
      <c r="I40" s="11" t="s">
        <v>18</v>
      </c>
      <c r="J40" s="11" t="s">
        <v>139</v>
      </c>
      <c r="K40" s="11" t="s">
        <v>91</v>
      </c>
      <c r="L40" s="11" t="s">
        <v>140</v>
      </c>
      <c r="M40" s="11" t="s">
        <v>26</v>
      </c>
      <c r="N40" s="11" t="s">
        <v>27</v>
      </c>
      <c r="O40" s="11" t="s">
        <v>30</v>
      </c>
      <c r="P40" s="11" t="s">
        <v>34</v>
      </c>
      <c r="Q40" s="8">
        <v>19563</v>
      </c>
      <c r="R40" s="43" t="s">
        <v>172</v>
      </c>
      <c r="S40" s="43" t="s">
        <v>173</v>
      </c>
      <c r="T40" s="43" t="s">
        <v>187</v>
      </c>
    </row>
    <row r="43" spans="1:20" x14ac:dyDescent="0.2">
      <c r="F43" s="59" t="s">
        <v>191</v>
      </c>
      <c r="G43" s="60"/>
      <c r="H43" s="61">
        <f>SUM(H32:H40)</f>
        <v>25600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9" sqref="F19"/>
    </sheetView>
  </sheetViews>
  <sheetFormatPr baseColWidth="10" defaultColWidth="11.42578125" defaultRowHeight="12.75" x14ac:dyDescent="0.2"/>
  <cols>
    <col min="1" max="1" width="44.28515625" style="17" customWidth="1"/>
    <col min="2" max="2" width="22.5703125" style="17" bestFit="1" customWidth="1"/>
    <col min="3" max="3" width="11.42578125" style="17"/>
    <col min="4" max="4" width="13" style="17" customWidth="1"/>
    <col min="5" max="5" width="4.140625" style="17" customWidth="1"/>
    <col min="6" max="6" width="27.85546875" style="17" customWidth="1"/>
    <col min="7" max="7" width="20.42578125" style="17" customWidth="1"/>
    <col min="8" max="8" width="24" style="17" customWidth="1"/>
    <col min="9" max="16384" width="11.42578125" style="17"/>
  </cols>
  <sheetData>
    <row r="1" spans="1:9" ht="15" x14ac:dyDescent="0.25">
      <c r="A1" s="15" t="s">
        <v>147</v>
      </c>
      <c r="B1" s="16"/>
    </row>
    <row r="2" spans="1:9" x14ac:dyDescent="0.2">
      <c r="A2" s="18" t="s">
        <v>188</v>
      </c>
    </row>
    <row r="3" spans="1:9" ht="15" x14ac:dyDescent="0.25">
      <c r="A3" s="19"/>
      <c r="B3" s="20"/>
    </row>
    <row r="4" spans="1:9" ht="15" x14ac:dyDescent="0.25">
      <c r="A4" s="21" t="s">
        <v>148</v>
      </c>
      <c r="B4" s="20" t="s">
        <v>149</v>
      </c>
      <c r="D4" s="20" t="s">
        <v>150</v>
      </c>
    </row>
    <row r="5" spans="1:9" x14ac:dyDescent="0.2">
      <c r="A5" s="22" t="s">
        <v>151</v>
      </c>
      <c r="B5" s="23">
        <f>'SEPT '!H26</f>
        <v>64223</v>
      </c>
      <c r="D5" s="24">
        <f>'SEPT '!H26</f>
        <v>64223</v>
      </c>
    </row>
    <row r="6" spans="1:9" x14ac:dyDescent="0.2">
      <c r="A6" s="18" t="s">
        <v>192</v>
      </c>
      <c r="B6" s="25">
        <f>'SEPT '!H43</f>
        <v>25600</v>
      </c>
      <c r="D6" s="25">
        <f>'SEPT '!H43</f>
        <v>25600</v>
      </c>
    </row>
    <row r="7" spans="1:9" x14ac:dyDescent="0.2">
      <c r="A7" s="17" t="s">
        <v>152</v>
      </c>
      <c r="B7" s="26">
        <f>SUM(B5:B6)</f>
        <v>89823</v>
      </c>
      <c r="D7" s="26">
        <f>SUM(D5:D6)</f>
        <v>89823</v>
      </c>
    </row>
    <row r="8" spans="1:9" ht="13.5" x14ac:dyDescent="0.25">
      <c r="A8" s="27"/>
    </row>
    <row r="9" spans="1:9" ht="13.5" x14ac:dyDescent="0.25">
      <c r="A9" s="27"/>
    </row>
    <row r="10" spans="1:9" ht="15" x14ac:dyDescent="0.25">
      <c r="A10" s="21" t="s">
        <v>153</v>
      </c>
    </row>
    <row r="11" spans="1:9" ht="15.75" thickBot="1" x14ac:dyDescent="0.3">
      <c r="A11" s="18" t="s">
        <v>189</v>
      </c>
      <c r="B11" s="20"/>
    </row>
    <row r="12" spans="1:9" ht="15" x14ac:dyDescent="0.25">
      <c r="A12" s="18"/>
      <c r="B12" s="28"/>
      <c r="D12" s="28"/>
      <c r="F12" s="29"/>
      <c r="G12" s="30"/>
      <c r="H12" s="31"/>
      <c r="I12" s="18"/>
    </row>
    <row r="13" spans="1:9" ht="15" x14ac:dyDescent="0.25">
      <c r="A13" s="18" t="s">
        <v>154</v>
      </c>
      <c r="B13" s="20">
        <f>+B12</f>
        <v>0</v>
      </c>
      <c r="D13" s="20">
        <f>+D12</f>
        <v>0</v>
      </c>
    </row>
    <row r="14" spans="1:9" ht="15" x14ac:dyDescent="0.25">
      <c r="A14" s="17" t="s">
        <v>155</v>
      </c>
      <c r="B14" s="20"/>
    </row>
    <row r="15" spans="1:9" x14ac:dyDescent="0.2">
      <c r="B15" s="16"/>
    </row>
    <row r="16" spans="1:9" x14ac:dyDescent="0.2">
      <c r="A16" s="17" t="s">
        <v>156</v>
      </c>
      <c r="B16" s="16">
        <f>B7-B13</f>
        <v>89823</v>
      </c>
      <c r="D16" s="16">
        <f>D7-D13</f>
        <v>89823</v>
      </c>
    </row>
    <row r="17" spans="1:9" ht="14.25" x14ac:dyDescent="0.2">
      <c r="A17" s="17" t="s">
        <v>157</v>
      </c>
      <c r="B17" s="16">
        <f>B16/1.16</f>
        <v>77433.620689655174</v>
      </c>
      <c r="D17" s="16">
        <f>+D16/1.16</f>
        <v>77433.620689655174</v>
      </c>
      <c r="I17" s="32"/>
    </row>
    <row r="18" spans="1:9" x14ac:dyDescent="0.2">
      <c r="A18" s="17" t="s">
        <v>158</v>
      </c>
      <c r="B18" s="25">
        <f>+B17*0.16</f>
        <v>12389.379310344828</v>
      </c>
      <c r="D18" s="25">
        <f>+D17*0.16</f>
        <v>12389.379310344828</v>
      </c>
    </row>
    <row r="19" spans="1:9" ht="15" x14ac:dyDescent="0.25">
      <c r="A19" s="17" t="s">
        <v>159</v>
      </c>
      <c r="B19" s="33">
        <f>+B17+B18</f>
        <v>89823</v>
      </c>
      <c r="D19" s="33">
        <f>+D17+D18</f>
        <v>89823</v>
      </c>
    </row>
    <row r="21" spans="1:9" x14ac:dyDescent="0.2">
      <c r="A21" s="52"/>
      <c r="B21" s="53"/>
    </row>
    <row r="22" spans="1:9" x14ac:dyDescent="0.2">
      <c r="A22" s="52"/>
      <c r="B22" s="53"/>
    </row>
    <row r="23" spans="1:9" x14ac:dyDescent="0.2">
      <c r="A23" s="52"/>
      <c r="B23" s="54"/>
    </row>
    <row r="24" spans="1:9" x14ac:dyDescent="0.2">
      <c r="B24" s="3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 </vt:lpstr>
      <vt:lpstr>RESUMEN 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AuxContable</cp:lastModifiedBy>
  <dcterms:created xsi:type="dcterms:W3CDTF">2021-10-01T18:31:50Z</dcterms:created>
  <dcterms:modified xsi:type="dcterms:W3CDTF">2021-11-04T17:08:54Z</dcterms:modified>
</cp:coreProperties>
</file>