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NOV " sheetId="1" r:id="rId1"/>
    <sheet name="RESUMEN NOV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D15" i="2"/>
  <c r="H9" i="1"/>
  <c r="D12" i="2" l="1"/>
  <c r="B12" i="2"/>
  <c r="B16" i="2" l="1"/>
  <c r="B17" i="2" s="1"/>
  <c r="B18" i="2" l="1"/>
  <c r="D16" i="2"/>
  <c r="D17" i="2" l="1"/>
  <c r="D18" i="2" s="1"/>
  <c r="D5" i="2" l="1"/>
  <c r="B5" i="2"/>
</calcChain>
</file>

<file path=xl/comments1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<sst xmlns="http://schemas.openxmlformats.org/spreadsheetml/2006/main" count="151" uniqueCount="89">
  <si>
    <t>SOLO PEGAR LINEAS QUE INICIEN CON 03 EN LA ZONA DE COLOR AZUL</t>
  </si>
  <si>
    <t>TIPO DE REGISTRO</t>
  </si>
  <si>
    <t>CLAVE DEL MOVIMIENTO</t>
  </si>
  <si>
    <t>REFERENCIA DEL MOVIMIENTO</t>
  </si>
  <si>
    <t>FECHA DE OPERACIÓN DEL MOVIMIENTO</t>
  </si>
  <si>
    <t>IMPORTE DEL MOVIMIENTO (ENTEROS)</t>
  </si>
  <si>
    <t>IMORTE DEL MOVIMIENTO (DECIMALES)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</si>
  <si>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</si>
  <si>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</si>
  <si>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</si>
  <si>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</si>
  <si>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</si>
  <si>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</si>
  <si>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</si>
  <si>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</si>
  <si>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</si>
  <si>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0384000030102120211101000000000044000084087000713928706506000003819233GTO                       0000301021JUAN CARLOS AVILA AGUAD   </t>
  </si>
  <si>
    <t>03</t>
  </si>
  <si>
    <t>84</t>
  </si>
  <si>
    <t>0000301021</t>
  </si>
  <si>
    <t>20211101</t>
  </si>
  <si>
    <t>00000000004400</t>
  </si>
  <si>
    <t>00</t>
  </si>
  <si>
    <t>0870</t>
  </si>
  <si>
    <t>0071</t>
  </si>
  <si>
    <t>392870</t>
  </si>
  <si>
    <t>6506000003819233</t>
  </si>
  <si>
    <t xml:space="preserve">GTO                       </t>
  </si>
  <si>
    <t>JUAN CARLOS AVILA AGUAD</t>
  </si>
  <si>
    <t xml:space="preserve">0384000000000020211108000000000010000084051900716919156506000003819233GTO                       0000000000JUAN FRANCISCO,BERMUDEZ   </t>
  </si>
  <si>
    <t>0000000000</t>
  </si>
  <si>
    <t>20211108</t>
  </si>
  <si>
    <t>00000000001000</t>
  </si>
  <si>
    <t>0519</t>
  </si>
  <si>
    <t>691915</t>
  </si>
  <si>
    <t>JUAN FRANCISCO,BERMUDEZ</t>
  </si>
  <si>
    <t xml:space="preserve">0384000010112120211110000000000036000084085900782531576506000003819233GTO                       0000101121FRANCISCO JAVIER GRANAD   </t>
  </si>
  <si>
    <t>0000101121</t>
  </si>
  <si>
    <t>20211110</t>
  </si>
  <si>
    <t>00000000003600</t>
  </si>
  <si>
    <t>0859</t>
  </si>
  <si>
    <t>0078</t>
  </si>
  <si>
    <t>253157</t>
  </si>
  <si>
    <t xml:space="preserve">0384000121121020211112000000000036000084085900786116996506000003819233GTO                       0001211210DANIELA PATRICIA SANCHE   </t>
  </si>
  <si>
    <t>0001211210</t>
  </si>
  <si>
    <t>20211112</t>
  </si>
  <si>
    <t>611699</t>
  </si>
  <si>
    <t>DANIELA PATRICIA SANCHE</t>
  </si>
  <si>
    <t xml:space="preserve">0384000171121120211117000000000036000084085900782300296506000003819233GTO                       0001711211PAGO MAC                  </t>
  </si>
  <si>
    <t>0001711211</t>
  </si>
  <si>
    <t>20211117</t>
  </si>
  <si>
    <t>230029</t>
  </si>
  <si>
    <t xml:space="preserve">0384000929950220211118000000000030650084085900781344356506000003819233GTO                       0009299502EQUIVALENCIA DE MATERIA   </t>
  </si>
  <si>
    <t>0009299502</t>
  </si>
  <si>
    <t>20211118</t>
  </si>
  <si>
    <t>00000000003065</t>
  </si>
  <si>
    <t>134435</t>
  </si>
  <si>
    <t>EQUIVALENCIA DE MATERIA</t>
  </si>
  <si>
    <t>FACTURA</t>
  </si>
  <si>
    <t>CONCEPTO</t>
  </si>
  <si>
    <t>MAESTRIA</t>
  </si>
  <si>
    <t>ALUMNO</t>
  </si>
  <si>
    <t>S/F</t>
  </si>
  <si>
    <t>MENSUALIDAD</t>
  </si>
  <si>
    <t>MAC-15</t>
  </si>
  <si>
    <t>INSTITUTO TECNOLOGICO DE LA CONSTRUCCIÓN.</t>
  </si>
  <si>
    <t>DEPOSITOS MAESTRIAS</t>
  </si>
  <si>
    <t xml:space="preserve">TECNOLOGICO </t>
  </si>
  <si>
    <t xml:space="preserve">CMIC GTO </t>
  </si>
  <si>
    <t>MAC 15</t>
  </si>
  <si>
    <t>TOTAL GENERAL DELEGACIÓN</t>
  </si>
  <si>
    <t>COSTOS MAESTRIAS</t>
  </si>
  <si>
    <t>TOTAL</t>
  </si>
  <si>
    <t>REMANENTE NETO</t>
  </si>
  <si>
    <t>SUBTOTAL</t>
  </si>
  <si>
    <t xml:space="preserve">MAS IVA  </t>
  </si>
  <si>
    <t xml:space="preserve">IMPORTE A FACTURAR </t>
  </si>
  <si>
    <t>ANALISIS MAESTRIAS SEDE GUANAJUATO DE NOVIEMBRE 2021</t>
  </si>
  <si>
    <t xml:space="preserve">NOVIEMBRE </t>
  </si>
  <si>
    <t>F-19604</t>
  </si>
  <si>
    <t>F-19602</t>
  </si>
  <si>
    <t>FRANCISCO JAVIER GRANADO</t>
  </si>
  <si>
    <t xml:space="preserve">GUSTAVO LÓPEZ GONZALEZ PAGO MAC               </t>
  </si>
  <si>
    <t>F-19505</t>
  </si>
  <si>
    <t xml:space="preserve">TOTAL </t>
  </si>
  <si>
    <t xml:space="preserve">TITULACIÓN </t>
  </si>
  <si>
    <t xml:space="preserve">SERVICIOS ITC </t>
  </si>
  <si>
    <t>F-19601</t>
  </si>
  <si>
    <t xml:space="preserve">MENDOZA MALAGON VICTOR OLEGARIO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</si>
</sst>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Unicode MS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left"/>
    </xf>
    <xf numFmtId="49" fontId="0" fillId="0" borderId="2" xfId="0" applyNumberFormat="1" applyBorder="1"/>
    <xf numFmtId="0" fontId="0" fillId="0" borderId="2" xfId="0" applyNumberFormat="1" applyBorder="1"/>
    <xf numFmtId="2" fontId="0" fillId="0" borderId="2" xfId="0" applyNumberFormat="1" applyBorder="1"/>
    <xf numFmtId="0" fontId="0" fillId="0" borderId="2" xfId="0" applyFill="1" applyBorder="1"/>
    <xf numFmtId="0" fontId="6" fillId="0" borderId="0" xfId="1" applyFont="1"/>
    <xf numFmtId="4" fontId="5" fillId="0" borderId="0" xfId="1" applyNumberFormat="1"/>
    <xf numFmtId="0" fontId="5" fillId="0" borderId="0" xfId="1"/>
    <xf numFmtId="0" fontId="5" fillId="0" borderId="0" xfId="1" applyFont="1"/>
    <xf numFmtId="0" fontId="5" fillId="0" borderId="0" xfId="1" applyAlignment="1">
      <alignment horizontal="center"/>
    </xf>
    <xf numFmtId="4" fontId="6" fillId="0" borderId="0" xfId="1" applyNumberFormat="1" applyFont="1"/>
    <xf numFmtId="0" fontId="6" fillId="0" borderId="0" xfId="1" applyFont="1" applyAlignment="1">
      <alignment horizontal="center"/>
    </xf>
    <xf numFmtId="0" fontId="0" fillId="0" borderId="0" xfId="1" applyFont="1"/>
    <xf numFmtId="4" fontId="5" fillId="0" borderId="0" xfId="1" applyNumberFormat="1" applyBorder="1"/>
    <xf numFmtId="4" fontId="5" fillId="0" borderId="0" xfId="1" applyNumberFormat="1" applyFill="1" applyBorder="1"/>
    <xf numFmtId="4" fontId="5" fillId="0" borderId="5" xfId="1" applyNumberFormat="1" applyBorder="1"/>
    <xf numFmtId="4" fontId="7" fillId="0" borderId="0" xfId="1" applyNumberFormat="1" applyFont="1" applyBorder="1"/>
    <xf numFmtId="49" fontId="8" fillId="0" borderId="0" xfId="2" applyNumberFormat="1" applyFont="1"/>
    <xf numFmtId="4" fontId="1" fillId="0" borderId="5" xfId="1" applyNumberFormat="1" applyFont="1" applyBorder="1"/>
    <xf numFmtId="0" fontId="9" fillId="0" borderId="0" xfId="1" applyFont="1"/>
    <xf numFmtId="44" fontId="6" fillId="0" borderId="0" xfId="3" applyFont="1"/>
    <xf numFmtId="0" fontId="5" fillId="0" borderId="0" xfId="1" applyFill="1" applyAlignment="1">
      <alignment horizontal="right"/>
    </xf>
    <xf numFmtId="44" fontId="5" fillId="0" borderId="0" xfId="1" applyNumberFormat="1" applyFill="1"/>
    <xf numFmtId="44" fontId="7" fillId="0" borderId="0" xfId="1" applyNumberFormat="1" applyFont="1" applyFill="1"/>
    <xf numFmtId="44" fontId="5" fillId="0" borderId="0" xfId="1" applyNumberFormat="1"/>
    <xf numFmtId="0" fontId="7" fillId="5" borderId="0" xfId="0" applyFont="1" applyFill="1" applyAlignment="1">
      <alignment horizontal="right"/>
    </xf>
    <xf numFmtId="0" fontId="7" fillId="5" borderId="0" xfId="0" applyFont="1" applyFill="1"/>
    <xf numFmtId="4" fontId="7" fillId="5" borderId="0" xfId="0" applyNumberFormat="1" applyFont="1" applyFill="1" applyBorder="1"/>
    <xf numFmtId="0" fontId="10" fillId="0" borderId="0" xfId="0" applyFont="1"/>
    <xf numFmtId="0" fontId="0" fillId="0" borderId="2" xfId="0" applyFont="1" applyFill="1" applyBorder="1"/>
  </cellXfs>
  <cellStyles count="5">
    <cellStyle name="Moned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3"/>
  <sheetViews>
    <sheetView tabSelected="1" topLeftCell="A7" workbookViewId="0">
      <selection activeCell="I31" sqref="I31"/>
    </sheetView>
  </sheetViews>
  <sheetFormatPr baseColWidth="10" defaultRowHeight="12.75" x14ac:dyDescent="0.2"/>
  <cols>
    <col min="16" max="16" width="27.85546875" customWidth="1"/>
    <col min="20" max="20" width="42.5703125" customWidth="1"/>
  </cols>
  <sheetData>
    <row r="1" spans="1:20" ht="29.25" customHeight="1" x14ac:dyDescent="0.2">
      <c r="A1" s="1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2" t="s">
        <v>58</v>
      </c>
      <c r="R1" s="2" t="s">
        <v>59</v>
      </c>
      <c r="S1" s="2" t="s">
        <v>60</v>
      </c>
      <c r="T1" s="2" t="s">
        <v>61</v>
      </c>
    </row>
    <row r="2" spans="1:20" x14ac:dyDescent="0.2">
      <c r="A2" s="7" t="s">
        <v>29</v>
      </c>
      <c r="B2" s="8" t="s">
        <v>17</v>
      </c>
      <c r="C2" s="8" t="s">
        <v>18</v>
      </c>
      <c r="D2" s="8" t="s">
        <v>30</v>
      </c>
      <c r="E2" s="8" t="s">
        <v>31</v>
      </c>
      <c r="F2" s="9" t="s">
        <v>32</v>
      </c>
      <c r="G2" s="10" t="s">
        <v>22</v>
      </c>
      <c r="H2" s="10">
        <v>1000</v>
      </c>
      <c r="I2" s="9" t="s">
        <v>18</v>
      </c>
      <c r="J2" s="9" t="s">
        <v>33</v>
      </c>
      <c r="K2" s="9" t="s">
        <v>24</v>
      </c>
      <c r="L2" s="9" t="s">
        <v>34</v>
      </c>
      <c r="M2" s="9" t="s">
        <v>26</v>
      </c>
      <c r="N2" s="9" t="s">
        <v>27</v>
      </c>
      <c r="O2" s="9" t="s">
        <v>30</v>
      </c>
      <c r="P2" s="9" t="s">
        <v>35</v>
      </c>
      <c r="Q2" s="11" t="s">
        <v>62</v>
      </c>
      <c r="R2" s="11" t="s">
        <v>63</v>
      </c>
      <c r="S2" s="11" t="s">
        <v>64</v>
      </c>
      <c r="T2" s="9" t="s">
        <v>35</v>
      </c>
    </row>
    <row r="3" spans="1:20" x14ac:dyDescent="0.2">
      <c r="A3" s="7" t="s">
        <v>36</v>
      </c>
      <c r="B3" s="8" t="s">
        <v>17</v>
      </c>
      <c r="C3" s="8" t="s">
        <v>18</v>
      </c>
      <c r="D3" s="8" t="s">
        <v>37</v>
      </c>
      <c r="E3" s="8" t="s">
        <v>38</v>
      </c>
      <c r="F3" s="9" t="s">
        <v>39</v>
      </c>
      <c r="G3" s="10" t="s">
        <v>22</v>
      </c>
      <c r="H3" s="10">
        <v>3600</v>
      </c>
      <c r="I3" s="9" t="s">
        <v>18</v>
      </c>
      <c r="J3" s="9" t="s">
        <v>40</v>
      </c>
      <c r="K3" s="9" t="s">
        <v>41</v>
      </c>
      <c r="L3" s="9" t="s">
        <v>42</v>
      </c>
      <c r="M3" s="9" t="s">
        <v>26</v>
      </c>
      <c r="N3" s="9" t="s">
        <v>27</v>
      </c>
      <c r="O3" s="9" t="s">
        <v>37</v>
      </c>
      <c r="P3" s="9" t="s">
        <v>81</v>
      </c>
      <c r="Q3" s="36" t="s">
        <v>87</v>
      </c>
      <c r="R3" s="11" t="s">
        <v>63</v>
      </c>
      <c r="S3" s="11" t="s">
        <v>64</v>
      </c>
      <c r="T3" s="9" t="s">
        <v>81</v>
      </c>
    </row>
    <row r="4" spans="1:20" x14ac:dyDescent="0.2">
      <c r="A4" s="7" t="s">
        <v>43</v>
      </c>
      <c r="B4" s="8" t="s">
        <v>17</v>
      </c>
      <c r="C4" s="8" t="s">
        <v>18</v>
      </c>
      <c r="D4" s="8" t="s">
        <v>44</v>
      </c>
      <c r="E4" s="8" t="s">
        <v>45</v>
      </c>
      <c r="F4" s="9" t="s">
        <v>39</v>
      </c>
      <c r="G4" s="10" t="s">
        <v>22</v>
      </c>
      <c r="H4" s="10">
        <v>3600</v>
      </c>
      <c r="I4" s="9" t="s">
        <v>18</v>
      </c>
      <c r="J4" s="9" t="s">
        <v>40</v>
      </c>
      <c r="K4" s="9" t="s">
        <v>41</v>
      </c>
      <c r="L4" s="9" t="s">
        <v>46</v>
      </c>
      <c r="M4" s="9" t="s">
        <v>26</v>
      </c>
      <c r="N4" s="9" t="s">
        <v>27</v>
      </c>
      <c r="O4" s="9" t="s">
        <v>44</v>
      </c>
      <c r="P4" s="9" t="s">
        <v>47</v>
      </c>
      <c r="Q4" s="11" t="s">
        <v>80</v>
      </c>
      <c r="R4" s="11" t="s">
        <v>63</v>
      </c>
      <c r="S4" s="11" t="s">
        <v>64</v>
      </c>
      <c r="T4" s="9" t="s">
        <v>47</v>
      </c>
    </row>
    <row r="5" spans="1:20" x14ac:dyDescent="0.2">
      <c r="A5" s="7" t="s">
        <v>48</v>
      </c>
      <c r="B5" s="8" t="s">
        <v>17</v>
      </c>
      <c r="C5" s="8" t="s">
        <v>18</v>
      </c>
      <c r="D5" s="8" t="s">
        <v>49</v>
      </c>
      <c r="E5" s="8" t="s">
        <v>50</v>
      </c>
      <c r="F5" s="9" t="s">
        <v>39</v>
      </c>
      <c r="G5" s="10" t="s">
        <v>22</v>
      </c>
      <c r="H5" s="10">
        <v>3600</v>
      </c>
      <c r="I5" s="9" t="s">
        <v>18</v>
      </c>
      <c r="J5" s="9" t="s">
        <v>40</v>
      </c>
      <c r="K5" s="9" t="s">
        <v>41</v>
      </c>
      <c r="L5" s="9" t="s">
        <v>51</v>
      </c>
      <c r="M5" s="9" t="s">
        <v>26</v>
      </c>
      <c r="N5" s="9" t="s">
        <v>27</v>
      </c>
      <c r="O5" s="9" t="s">
        <v>49</v>
      </c>
      <c r="P5" s="9" t="s">
        <v>82</v>
      </c>
      <c r="Q5" s="11" t="s">
        <v>83</v>
      </c>
      <c r="R5" s="11" t="s">
        <v>63</v>
      </c>
      <c r="S5" s="11" t="s">
        <v>64</v>
      </c>
      <c r="T5" s="9" t="s">
        <v>82</v>
      </c>
    </row>
    <row r="9" spans="1:20" x14ac:dyDescent="0.2">
      <c r="F9" s="32" t="s">
        <v>84</v>
      </c>
      <c r="G9" s="33"/>
      <c r="H9" s="34">
        <f>SUM(H2:H8)</f>
        <v>11800</v>
      </c>
    </row>
    <row r="15" spans="1:20" x14ac:dyDescent="0.2">
      <c r="D15" s="35" t="s">
        <v>85</v>
      </c>
    </row>
    <row r="16" spans="1:20" x14ac:dyDescent="0.2">
      <c r="A16" s="7" t="s">
        <v>16</v>
      </c>
      <c r="B16" s="8" t="s">
        <v>17</v>
      </c>
      <c r="C16" s="8" t="s">
        <v>18</v>
      </c>
      <c r="D16" s="8" t="s">
        <v>19</v>
      </c>
      <c r="E16" s="8" t="s">
        <v>20</v>
      </c>
      <c r="F16" s="9" t="s">
        <v>21</v>
      </c>
      <c r="G16" s="10" t="s">
        <v>22</v>
      </c>
      <c r="H16" s="10">
        <v>4400</v>
      </c>
      <c r="I16" s="9" t="s">
        <v>18</v>
      </c>
      <c r="J16" s="9" t="s">
        <v>23</v>
      </c>
      <c r="K16" s="9" t="s">
        <v>24</v>
      </c>
      <c r="L16" s="9" t="s">
        <v>25</v>
      </c>
      <c r="M16" s="9" t="s">
        <v>26</v>
      </c>
      <c r="N16" s="9" t="s">
        <v>27</v>
      </c>
      <c r="O16" s="9" t="s">
        <v>19</v>
      </c>
      <c r="P16" s="9" t="s">
        <v>28</v>
      </c>
      <c r="Q16" s="11" t="s">
        <v>62</v>
      </c>
      <c r="R16" s="11" t="s">
        <v>63</v>
      </c>
      <c r="S16" s="11" t="s">
        <v>64</v>
      </c>
      <c r="T16" s="11" t="s">
        <v>28</v>
      </c>
    </row>
    <row r="22" spans="1:20" x14ac:dyDescent="0.2">
      <c r="D22" s="35" t="s">
        <v>86</v>
      </c>
    </row>
    <row r="23" spans="1:20" x14ac:dyDescent="0.2">
      <c r="A23" s="7" t="s">
        <v>52</v>
      </c>
      <c r="B23" s="8" t="s">
        <v>17</v>
      </c>
      <c r="C23" s="8" t="s">
        <v>18</v>
      </c>
      <c r="D23" s="8" t="s">
        <v>53</v>
      </c>
      <c r="E23" s="8" t="s">
        <v>54</v>
      </c>
      <c r="F23" s="9" t="s">
        <v>55</v>
      </c>
      <c r="G23" s="10" t="s">
        <v>22</v>
      </c>
      <c r="H23" s="10">
        <v>3065</v>
      </c>
      <c r="I23" s="9" t="s">
        <v>18</v>
      </c>
      <c r="J23" s="9" t="s">
        <v>40</v>
      </c>
      <c r="K23" s="9" t="s">
        <v>41</v>
      </c>
      <c r="L23" s="9" t="s">
        <v>56</v>
      </c>
      <c r="M23" s="9" t="s">
        <v>26</v>
      </c>
      <c r="N23" s="9" t="s">
        <v>27</v>
      </c>
      <c r="O23" s="9" t="s">
        <v>53</v>
      </c>
      <c r="P23" s="9" t="s">
        <v>57</v>
      </c>
      <c r="Q23" s="11" t="s">
        <v>79</v>
      </c>
      <c r="R23" s="11" t="s">
        <v>63</v>
      </c>
      <c r="S23" s="11" t="s">
        <v>64</v>
      </c>
      <c r="T23" s="11" t="s">
        <v>88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12" sqref="G12"/>
    </sheetView>
  </sheetViews>
  <sheetFormatPr baseColWidth="10" defaultColWidth="11.42578125" defaultRowHeight="12.75" x14ac:dyDescent="0.2"/>
  <cols>
    <col min="1" max="1" width="44.28515625" style="14" customWidth="1"/>
    <col min="2" max="2" width="22.5703125" style="14" bestFit="1" customWidth="1"/>
    <col min="3" max="3" width="11.42578125" style="14"/>
    <col min="4" max="4" width="13" style="14" customWidth="1"/>
    <col min="5" max="5" width="4.140625" style="14" customWidth="1"/>
    <col min="6" max="16384" width="11.42578125" style="14"/>
  </cols>
  <sheetData>
    <row r="1" spans="1:7" ht="15" x14ac:dyDescent="0.25">
      <c r="A1" s="12" t="s">
        <v>65</v>
      </c>
      <c r="B1" s="13"/>
    </row>
    <row r="2" spans="1:7" x14ac:dyDescent="0.2">
      <c r="A2" s="19" t="s">
        <v>77</v>
      </c>
    </row>
    <row r="3" spans="1:7" ht="15" x14ac:dyDescent="0.25">
      <c r="A3" s="16"/>
      <c r="B3" s="17"/>
    </row>
    <row r="4" spans="1:7" ht="15" x14ac:dyDescent="0.25">
      <c r="A4" s="18" t="s">
        <v>66</v>
      </c>
      <c r="B4" s="17" t="s">
        <v>67</v>
      </c>
      <c r="D4" s="17" t="s">
        <v>68</v>
      </c>
    </row>
    <row r="5" spans="1:7" x14ac:dyDescent="0.2">
      <c r="A5" s="19" t="s">
        <v>69</v>
      </c>
      <c r="B5" s="20">
        <f>'NOV '!H9</f>
        <v>11800</v>
      </c>
      <c r="D5" s="21">
        <f>'NOV '!H9</f>
        <v>11800</v>
      </c>
    </row>
    <row r="6" spans="1:7" x14ac:dyDescent="0.2">
      <c r="A6" s="14" t="s">
        <v>70</v>
      </c>
      <c r="B6" s="13"/>
      <c r="D6" s="23"/>
    </row>
    <row r="7" spans="1:7" ht="13.5" x14ac:dyDescent="0.25">
      <c r="A7" s="24"/>
      <c r="G7" s="13"/>
    </row>
    <row r="8" spans="1:7" ht="13.5" x14ac:dyDescent="0.25">
      <c r="A8" s="24"/>
    </row>
    <row r="9" spans="1:7" ht="15" x14ac:dyDescent="0.25">
      <c r="A9" s="18" t="s">
        <v>71</v>
      </c>
    </row>
    <row r="10" spans="1:7" ht="15" x14ac:dyDescent="0.25">
      <c r="A10" s="19" t="s">
        <v>78</v>
      </c>
      <c r="B10" s="17"/>
    </row>
    <row r="11" spans="1:7" ht="15" x14ac:dyDescent="0.25">
      <c r="A11" s="15"/>
      <c r="B11" s="25"/>
      <c r="D11" s="25"/>
      <c r="F11" s="15"/>
    </row>
    <row r="12" spans="1:7" ht="15" x14ac:dyDescent="0.25">
      <c r="A12" s="15" t="s">
        <v>72</v>
      </c>
      <c r="B12" s="17">
        <f>+B11</f>
        <v>0</v>
      </c>
      <c r="D12" s="17">
        <f>+D11</f>
        <v>0</v>
      </c>
    </row>
    <row r="13" spans="1:7" ht="15" x14ac:dyDescent="0.25">
      <c r="A13" s="15"/>
      <c r="B13" s="17"/>
      <c r="D13" s="17"/>
    </row>
    <row r="14" spans="1:7" x14ac:dyDescent="0.2">
      <c r="B14" s="13"/>
    </row>
    <row r="15" spans="1:7" x14ac:dyDescent="0.2">
      <c r="A15" s="14" t="s">
        <v>73</v>
      </c>
      <c r="B15" s="13">
        <f>B5-B12</f>
        <v>11800</v>
      </c>
      <c r="D15" s="13">
        <f>D5-D12</f>
        <v>11800</v>
      </c>
    </row>
    <row r="16" spans="1:7" ht="14.25" x14ac:dyDescent="0.2">
      <c r="A16" s="14" t="s">
        <v>74</v>
      </c>
      <c r="B16" s="13">
        <f>B15/1.16</f>
        <v>10172.413793103449</v>
      </c>
      <c r="D16" s="13">
        <f>+D15/1.16</f>
        <v>10172.413793103449</v>
      </c>
      <c r="F16" s="26"/>
    </row>
    <row r="17" spans="1:4" x14ac:dyDescent="0.2">
      <c r="A17" s="14" t="s">
        <v>75</v>
      </c>
      <c r="B17" s="22">
        <f>+B16*0.16</f>
        <v>1627.5862068965519</v>
      </c>
      <c r="D17" s="22">
        <f>+D16*0.16</f>
        <v>1627.5862068965519</v>
      </c>
    </row>
    <row r="18" spans="1:4" ht="15" x14ac:dyDescent="0.25">
      <c r="A18" s="14" t="s">
        <v>76</v>
      </c>
      <c r="B18" s="27">
        <f>+B16+B17</f>
        <v>11800.000000000002</v>
      </c>
      <c r="D18" s="27">
        <f>+D16+D17</f>
        <v>11800.000000000002</v>
      </c>
    </row>
    <row r="20" spans="1:4" x14ac:dyDescent="0.2">
      <c r="A20" s="28"/>
      <c r="B20" s="29"/>
    </row>
    <row r="21" spans="1:4" x14ac:dyDescent="0.2">
      <c r="A21" s="28"/>
      <c r="B21" s="29"/>
    </row>
    <row r="22" spans="1:4" x14ac:dyDescent="0.2">
      <c r="A22" s="28"/>
      <c r="B22" s="30"/>
    </row>
    <row r="23" spans="1:4" x14ac:dyDescent="0.2">
      <c r="B23" s="31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 </vt:lpstr>
      <vt:lpstr>RESUMEN NOV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2021-12-02T00:08:11Z</dcterms:created>
  <dcterms:modified xsi:type="dcterms:W3CDTF">2022-01-07T20:19:32Z</dcterms:modified>
</cp:coreProperties>
</file>