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55" windowHeight="11760" activeTab="1"/>
  </bookViews>
  <sheets>
    <sheet name="JUNIO " sheetId="1" r:id="rId1"/>
    <sheet name="RESUMEN JUNIO 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7" i="2"/>
  <c r="B7" i="2"/>
  <c r="D13" i="2"/>
  <c r="B13" i="2"/>
  <c r="D6" i="2"/>
  <c r="D5" i="2"/>
  <c r="B6" i="2"/>
  <c r="B5" i="2"/>
  <c r="H44" i="1"/>
  <c r="H34" i="1"/>
  <c r="H25" i="1"/>
  <c r="C23" i="1" l="1"/>
  <c r="D16" i="2" l="1"/>
  <c r="D17" i="2" s="1"/>
  <c r="B16" i="2"/>
  <c r="B17" i="2" s="1"/>
  <c r="D18" i="2" l="1"/>
  <c r="B18" i="2"/>
  <c r="B19" i="2" s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<sst xmlns="http://schemas.openxmlformats.org/spreadsheetml/2006/main" count="413" uniqueCount="174">
  <si>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</si>
  <si>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</si>
  <si>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</si>
  <si>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</si>
  <si>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</si>
  <si>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</si>
  <si>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</si>
  <si>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</si>
  <si>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</si>
  <si>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</si>
  <si>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</si>
  <si>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</si>
  <si>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</si>
  <si>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</si>
  <si>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</si>
  <si>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</si>
  <si>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0384000057593820210601000000000008450084085900789629886505000007046478403301016GTO              0000575938PAGO DE CONSTANCIA PARC   </t>
  </si>
  <si>
    <t>03</t>
  </si>
  <si>
    <t>84</t>
  </si>
  <si>
    <t>0000575938</t>
  </si>
  <si>
    <t>20210601</t>
  </si>
  <si>
    <t>00000000000845</t>
  </si>
  <si>
    <t>00</t>
  </si>
  <si>
    <t>0859</t>
  </si>
  <si>
    <t>0078</t>
  </si>
  <si>
    <t>962988</t>
  </si>
  <si>
    <t>6505000007046478</t>
  </si>
  <si>
    <t xml:space="preserve">403301016GTO              </t>
  </si>
  <si>
    <t>PAGO DE CONSTANCIA PARC</t>
  </si>
  <si>
    <t xml:space="preserve">0384000944918520210601000000000003850084085900789661636505000007046478403301016GTO              0009449185PAGO DE CONSTANCIA MAES   </t>
  </si>
  <si>
    <t>0009449185</t>
  </si>
  <si>
    <t>00000000000385</t>
  </si>
  <si>
    <t>966163</t>
  </si>
  <si>
    <t>PAGO DE CONSTANCIA MAES</t>
  </si>
  <si>
    <t xml:space="preserve">0384000020621020210602000000000036000084085900782060976505000007046478403301016GTO              0000206210ELORZA COLEGIATURA        </t>
  </si>
  <si>
    <t>0000206210</t>
  </si>
  <si>
    <t>20210602</t>
  </si>
  <si>
    <t>00000000003600</t>
  </si>
  <si>
    <t>206097</t>
  </si>
  <si>
    <t xml:space="preserve">ELORZA COLEGIATURA     </t>
  </si>
  <si>
    <t xml:space="preserve">0384000000000020210602000000000008450084034800012101036505000007046478403301016GTO              0000000000403301016GTO31            </t>
  </si>
  <si>
    <t>0000000000</t>
  </si>
  <si>
    <t>0348</t>
  </si>
  <si>
    <t>0001</t>
  </si>
  <si>
    <t>210103</t>
  </si>
  <si>
    <t xml:space="preserve">403301016GTO31         </t>
  </si>
  <si>
    <t xml:space="preserve">0384000330101620210602000000000032430084085900784879006505000007046478403301016GTO              0003301016403301016 FATIMA JUDITH   </t>
  </si>
  <si>
    <t>0003301016</t>
  </si>
  <si>
    <t>00000000003243</t>
  </si>
  <si>
    <t>487900</t>
  </si>
  <si>
    <t>403301016 FATIMA JUDITH</t>
  </si>
  <si>
    <t xml:space="preserve">0384000002062120210602000000000032430084085900786685086505000007046478403301016GTO              0000020621REF.403301016GTO31        </t>
  </si>
  <si>
    <t>0000020621</t>
  </si>
  <si>
    <t>668508</t>
  </si>
  <si>
    <t xml:space="preserve">REF.403301016GTO31     </t>
  </si>
  <si>
    <t xml:space="preserve">0384000000000020210603000000000032430084700300870644626505000007046478403301016GTO              0000000000403301016GTO31            </t>
  </si>
  <si>
    <t>20210603</t>
  </si>
  <si>
    <t>7003</t>
  </si>
  <si>
    <t>0087</t>
  </si>
  <si>
    <t>064462</t>
  </si>
  <si>
    <t xml:space="preserve">0384000000000020210603000000000032430084700300870649286505000007046478403301016GTO              0000000000403301016GTO31            </t>
  </si>
  <si>
    <t>064928</t>
  </si>
  <si>
    <t xml:space="preserve">0384000000000020210604000000000032430084065600039841786505000007046478403301016GTO              0000000000403301016GTO31            </t>
  </si>
  <si>
    <t>20210604</t>
  </si>
  <si>
    <t>0656</t>
  </si>
  <si>
    <t>0003</t>
  </si>
  <si>
    <t>984178</t>
  </si>
  <si>
    <t xml:space="preserve">0384000150503120210607000000000032430084085900786343206505000007046478403301016GTO              0001505031COLEGIATURA JUNIO         </t>
  </si>
  <si>
    <t>0001505031</t>
  </si>
  <si>
    <t>20210607</t>
  </si>
  <si>
    <t>634320</t>
  </si>
  <si>
    <t xml:space="preserve">COLEGIATURA JUNIO      </t>
  </si>
  <si>
    <t xml:space="preserve">0384000050621020210607000000000032430084085900786986876505000007046478403301016GTO              0000506210LUZ FABIOLA GARCIA        </t>
  </si>
  <si>
    <t>0000506210</t>
  </si>
  <si>
    <t>698687</t>
  </si>
  <si>
    <t xml:space="preserve">LUZ FABIOLA GARCIA     </t>
  </si>
  <si>
    <t xml:space="preserve">0384000000001720210607000000000032430084085900788186046505000007046478403301016GTO              0000000017JUNIO                     </t>
  </si>
  <si>
    <t>0000000017</t>
  </si>
  <si>
    <t>818604</t>
  </si>
  <si>
    <t xml:space="preserve">JUNIO                  </t>
  </si>
  <si>
    <t xml:space="preserve">0384000000000020210607000000000009525084656600039585606505000007046478403301016GTO              0000000000403301016GTO31            </t>
  </si>
  <si>
    <t>00000000000952</t>
  </si>
  <si>
    <t>50</t>
  </si>
  <si>
    <t>6566</t>
  </si>
  <si>
    <t>958560</t>
  </si>
  <si>
    <t xml:space="preserve">0384000000000020210608000000000034500084032700010424736505000007046478403301016GTO              0000000000403301016GTO31            </t>
  </si>
  <si>
    <t>20210608</t>
  </si>
  <si>
    <t>00000000003450</t>
  </si>
  <si>
    <t>0327</t>
  </si>
  <si>
    <t>042473</t>
  </si>
  <si>
    <t xml:space="preserve">0384000011062120210611000000000032430084085900721205146505000007046478403301016GTO              0000110621DAVID RAMIREZ GONZALEZ    </t>
  </si>
  <si>
    <t>0000110621</t>
  </si>
  <si>
    <t>20210611</t>
  </si>
  <si>
    <t>0072</t>
  </si>
  <si>
    <t>120514</t>
  </si>
  <si>
    <t xml:space="preserve">DAVID RAMIREZ GONZALEZ </t>
  </si>
  <si>
    <t xml:space="preserve">0384000011062120210611000000000032430084085900721216526505000007046478403301016GTO              0000110621DIEGO RAMIREZ VILLALVAZ   </t>
  </si>
  <si>
    <t>121652</t>
  </si>
  <si>
    <t>DIEGO RAMIREZ VILLALVAZ</t>
  </si>
  <si>
    <t xml:space="preserve">0384000140621020210614000000000034500084085900789645876505000007046478403301016GTO              0001406210DAVID BRAVO CARMONA       </t>
  </si>
  <si>
    <t>0001406210</t>
  </si>
  <si>
    <t>20210614</t>
  </si>
  <si>
    <t>964587</t>
  </si>
  <si>
    <t xml:space="preserve">DAVID BRAVO CARMONA    </t>
  </si>
  <si>
    <t xml:space="preserve">0384000250621020210625000000000032430084085900783971626505000007046478403301016GTO              0002506210PABLO EUGENIO MANCERA A   </t>
  </si>
  <si>
    <t>0002506210</t>
  </si>
  <si>
    <t>20210625</t>
  </si>
  <si>
    <t>397162</t>
  </si>
  <si>
    <t>PABLO EUGENIO MANCERA A</t>
  </si>
  <si>
    <t xml:space="preserve">0384000280621020210628000000000036000084085900783409216505000007046478403301016GTO              0002806210ELORZA                    </t>
  </si>
  <si>
    <t>0002806210</t>
  </si>
  <si>
    <t>20210628</t>
  </si>
  <si>
    <t>340921</t>
  </si>
  <si>
    <t xml:space="preserve">ELORZA                 </t>
  </si>
  <si>
    <t xml:space="preserve">0384000300621020210630000000000034500084085900784912026505000007046478403301016GTO              0003006210MENSUALIDAD DANIELA P S   </t>
  </si>
  <si>
    <t>0003006210</t>
  </si>
  <si>
    <t>20210630</t>
  </si>
  <si>
    <t>491202</t>
  </si>
  <si>
    <t>MENSUALIDAD DANIELA P S</t>
  </si>
  <si>
    <t>FACTURA</t>
  </si>
  <si>
    <t>CONCEPTO</t>
  </si>
  <si>
    <t>MAESTRIA</t>
  </si>
  <si>
    <t>ALUMNO</t>
  </si>
  <si>
    <t>INSTITUTO TECNOLOGICO DE LA CONSTRUCCIÓN.</t>
  </si>
  <si>
    <t>DEPOSITOS MAESTRIAS</t>
  </si>
  <si>
    <t xml:space="preserve">TECNOLOGICO </t>
  </si>
  <si>
    <t xml:space="preserve">CMIC GTO </t>
  </si>
  <si>
    <t>MAC 15</t>
  </si>
  <si>
    <t>TOTAL GENERAL DELEGACIÓN</t>
  </si>
  <si>
    <t>COSTOS MAESTRIAS</t>
  </si>
  <si>
    <t>MAYO</t>
  </si>
  <si>
    <t>MAC 15 (PROFESOR LOCAL VIRTUAL)</t>
  </si>
  <si>
    <t>TOTAL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</si>
  <si>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</si>
  <si>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</si>
  <si>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</si>
  <si>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</si>
  <si>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</si>
  <si>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>MENSUALIDAD</t>
  </si>
  <si>
    <t>MAC-15</t>
  </si>
  <si>
    <t>Elorza Perez Alejandro</t>
  </si>
  <si>
    <t>Salas Landeros Fatima Judith</t>
  </si>
  <si>
    <t>Gomez Ruiz Luis Daniel</t>
  </si>
  <si>
    <t>Vazquez Marquez Diana</t>
  </si>
  <si>
    <t>Bravo Carmona David</t>
  </si>
  <si>
    <t>Ramirez González David</t>
  </si>
  <si>
    <t>Ramirez Villalvazo Diego</t>
  </si>
  <si>
    <t>Ortega Marin Javier Ivan</t>
  </si>
  <si>
    <t>Espinoza Vargas Jesús Ivan</t>
  </si>
  <si>
    <t>Garcia Soto Luz Fabiola</t>
  </si>
  <si>
    <t>SF</t>
  </si>
  <si>
    <t>Jorge Julian Jarmes Angel</t>
  </si>
  <si>
    <t>MAC-12</t>
  </si>
  <si>
    <t>Diaz Acosta Jorge Luis</t>
  </si>
  <si>
    <t>Aranda Rodriguez Diego</t>
  </si>
  <si>
    <t>Sanchez Garcia Daniela Patricia</t>
  </si>
  <si>
    <t>Rodriguez Palomares Saul Omar</t>
  </si>
  <si>
    <t>Pablo Eugenio Mancera A</t>
  </si>
  <si>
    <t xml:space="preserve">DEPOSITO EN CTA  CONCENTRADORA 715 </t>
  </si>
  <si>
    <t xml:space="preserve">MAC 15 </t>
  </si>
  <si>
    <t>DEPOSITOS NO CONCIDERADOS</t>
  </si>
  <si>
    <t xml:space="preserve">TOTAL </t>
  </si>
  <si>
    <t>MGP-5</t>
  </si>
  <si>
    <t>Mendoza Malagon Victor Olegario</t>
  </si>
  <si>
    <t>SERVICIOS ITC</t>
  </si>
  <si>
    <t xml:space="preserve">DEPOSITOS OTRAS MAESTRIAS </t>
  </si>
  <si>
    <t>CERTIFICADO</t>
  </si>
  <si>
    <t xml:space="preserve">CONSTANCIA </t>
  </si>
  <si>
    <t xml:space="preserve">CERTIFICADO </t>
  </si>
  <si>
    <t>ANALISIS MAESTRIAS SEDE GUANAJUATO DE JUNIO 2021</t>
  </si>
  <si>
    <t xml:space="preserve"> LOCAL URBANIZACIÓN </t>
  </si>
  <si>
    <t>04 - 26 JUNIO 2021</t>
  </si>
  <si>
    <t>Carlos Zepeda</t>
  </si>
  <si>
    <t xml:space="preserve">YOCUPICIO CHAVEZ ALDO ULISES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</si>
</sst>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 Unicode MS"/>
      <family val="2"/>
    </font>
    <font>
      <b/>
      <sz val="8"/>
      <name val="Arial"/>
      <family val="2"/>
    </font>
    <font>
      <b/>
      <sz val="10"/>
      <color theme="1"/>
      <name val="Tw Cen MT Condensed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3" fillId="0" borderId="0"/>
    <xf numFmtId="44" fontId="6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5" fillId="0" borderId="0" xfId="1" applyFont="1"/>
    <xf numFmtId="4" fontId="6" fillId="0" borderId="0" xfId="1" applyNumberFormat="1"/>
    <xf numFmtId="0" fontId="6" fillId="0" borderId="0" xfId="1"/>
    <xf numFmtId="0" fontId="0" fillId="0" borderId="0" xfId="1" applyFont="1"/>
    <xf numFmtId="0" fontId="6" fillId="0" borderId="0" xfId="1" applyAlignment="1">
      <alignment horizontal="center"/>
    </xf>
    <xf numFmtId="4" fontId="5" fillId="0" borderId="0" xfId="1" applyNumberFormat="1" applyFont="1"/>
    <xf numFmtId="0" fontId="5" fillId="0" borderId="0" xfId="1" applyFont="1" applyAlignment="1">
      <alignment horizontal="center"/>
    </xf>
    <xf numFmtId="4" fontId="6" fillId="0" borderId="0" xfId="1" applyNumberFormat="1" applyBorder="1"/>
    <xf numFmtId="49" fontId="8" fillId="0" borderId="0" xfId="2" applyNumberFormat="1" applyFont="1"/>
    <xf numFmtId="44" fontId="9" fillId="0" borderId="2" xfId="3" applyFont="1" applyBorder="1"/>
    <xf numFmtId="0" fontId="10" fillId="0" borderId="6" xfId="1" applyFont="1" applyFill="1" applyBorder="1" applyAlignment="1" applyProtection="1">
      <alignment horizontal="left"/>
    </xf>
    <xf numFmtId="0" fontId="7" fillId="0" borderId="7" xfId="1" applyFont="1" applyBorder="1"/>
    <xf numFmtId="0" fontId="6" fillId="0" borderId="0" xfId="1" applyFont="1"/>
    <xf numFmtId="4" fontId="1" fillId="0" borderId="5" xfId="1" applyNumberFormat="1" applyFont="1" applyBorder="1"/>
    <xf numFmtId="0" fontId="11" fillId="0" borderId="0" xfId="1" applyFont="1"/>
    <xf numFmtId="4" fontId="6" fillId="0" borderId="5" xfId="1" applyNumberFormat="1" applyBorder="1"/>
    <xf numFmtId="44" fontId="5" fillId="0" borderId="0" xfId="3" applyFont="1"/>
    <xf numFmtId="0" fontId="0" fillId="4" borderId="2" xfId="0" applyFill="1" applyBorder="1"/>
    <xf numFmtId="49" fontId="0" fillId="4" borderId="2" xfId="0" applyNumberFormat="1" applyFill="1" applyBorder="1"/>
    <xf numFmtId="0" fontId="0" fillId="4" borderId="2" xfId="0" applyNumberFormat="1" applyFill="1" applyBorder="1"/>
    <xf numFmtId="2" fontId="0" fillId="4" borderId="2" xfId="0" applyNumberFormat="1" applyFill="1" applyBorder="1"/>
    <xf numFmtId="49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/>
    <xf numFmtId="0" fontId="0" fillId="0" borderId="0" xfId="0" applyFill="1"/>
    <xf numFmtId="4" fontId="0" fillId="0" borderId="0" xfId="0" applyNumberFormat="1"/>
    <xf numFmtId="49" fontId="7" fillId="0" borderId="0" xfId="0" applyNumberFormat="1" applyFont="1" applyFill="1" applyBorder="1" applyAlignment="1">
      <alignment horizontal="left"/>
    </xf>
    <xf numFmtId="2" fontId="0" fillId="0" borderId="0" xfId="0" applyNumberFormat="1" applyFill="1"/>
    <xf numFmtId="2" fontId="0" fillId="0" borderId="0" xfId="0" applyNumberFormat="1"/>
    <xf numFmtId="49" fontId="6" fillId="0" borderId="0" xfId="0" applyNumberFormat="1" applyFont="1"/>
    <xf numFmtId="49" fontId="0" fillId="0" borderId="0" xfId="0" applyNumberFormat="1"/>
    <xf numFmtId="4" fontId="6" fillId="0" borderId="0" xfId="1" applyNumberFormat="1" applyFill="1" applyBorder="1"/>
    <xf numFmtId="0" fontId="0" fillId="0" borderId="0" xfId="0" applyNumberFormat="1" applyFill="1" applyBorder="1"/>
    <xf numFmtId="0" fontId="0" fillId="0" borderId="0" xfId="0" applyNumberFormat="1"/>
    <xf numFmtId="0" fontId="7" fillId="0" borderId="0" xfId="0" applyNumberFormat="1" applyFont="1" applyAlignment="1">
      <alignment horizontal="center" vertical="center"/>
    </xf>
    <xf numFmtId="4" fontId="6" fillId="4" borderId="0" xfId="1" applyNumberFormat="1" applyFill="1" applyBorder="1"/>
    <xf numFmtId="14" fontId="0" fillId="0" borderId="0" xfId="0" applyNumberFormat="1"/>
    <xf numFmtId="0" fontId="12" fillId="0" borderId="0" xfId="0" applyFont="1"/>
    <xf numFmtId="0" fontId="0" fillId="0" borderId="2" xfId="0" applyNumberFormat="1" applyFill="1" applyBorder="1"/>
    <xf numFmtId="2" fontId="0" fillId="0" borderId="2" xfId="0" applyNumberFormat="1" applyFill="1" applyBorder="1"/>
    <xf numFmtId="0" fontId="0" fillId="0" borderId="2" xfId="0" applyFill="1" applyBorder="1"/>
    <xf numFmtId="4" fontId="7" fillId="0" borderId="0" xfId="1" applyNumberFormat="1" applyFont="1" applyBorder="1"/>
  </cellXfs>
  <cellStyles count="5">
    <cellStyle name="Moneda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0"/>
  <sheetViews>
    <sheetView zoomScale="80" zoomScaleNormal="80" workbookViewId="0">
      <selection activeCell="P24" sqref="P24"/>
    </sheetView>
  </sheetViews>
  <sheetFormatPr baseColWidth="10" defaultRowHeight="12.75" x14ac:dyDescent="0.2"/>
  <cols>
    <col min="2" max="3" width="0" hidden="1" customWidth="1"/>
    <col min="6" max="7" width="0" hidden="1" customWidth="1"/>
    <col min="14" max="14" width="16.140625" customWidth="1"/>
    <col min="16" max="16" width="31" customWidth="1"/>
    <col min="18" max="18" width="14.28515625" bestFit="1" customWidth="1"/>
    <col min="20" max="20" width="30.7109375" bestFit="1" customWidth="1"/>
  </cols>
  <sheetData>
    <row r="1" spans="1:20" ht="29.25" customHeight="1" x14ac:dyDescent="0.2">
      <c r="A1" s="1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2" t="s">
        <v>119</v>
      </c>
      <c r="R1" s="2" t="s">
        <v>120</v>
      </c>
      <c r="S1" s="2" t="s">
        <v>121</v>
      </c>
      <c r="T1" s="2" t="s">
        <v>122</v>
      </c>
    </row>
    <row r="2" spans="1:20" s="30" customFormat="1" x14ac:dyDescent="0.2">
      <c r="A2" s="28" t="s">
        <v>34</v>
      </c>
      <c r="B2" s="29" t="s">
        <v>17</v>
      </c>
      <c r="C2" s="29" t="s">
        <v>18</v>
      </c>
      <c r="D2" s="29" t="s">
        <v>35</v>
      </c>
      <c r="E2" s="25" t="s">
        <v>36</v>
      </c>
      <c r="F2" s="26" t="s">
        <v>37</v>
      </c>
      <c r="G2" s="27" t="s">
        <v>22</v>
      </c>
      <c r="H2" s="27">
        <v>3600</v>
      </c>
      <c r="I2" s="26" t="s">
        <v>18</v>
      </c>
      <c r="J2" s="26" t="s">
        <v>23</v>
      </c>
      <c r="K2" s="26" t="s">
        <v>24</v>
      </c>
      <c r="L2" s="26" t="s">
        <v>38</v>
      </c>
      <c r="M2" s="26" t="s">
        <v>26</v>
      </c>
      <c r="N2" s="26" t="s">
        <v>27</v>
      </c>
      <c r="O2" s="26" t="s">
        <v>35</v>
      </c>
      <c r="P2" s="26" t="s">
        <v>39</v>
      </c>
      <c r="Q2" s="24">
        <v>19493</v>
      </c>
      <c r="R2" s="24" t="s">
        <v>138</v>
      </c>
      <c r="S2" s="24" t="s">
        <v>139</v>
      </c>
      <c r="T2" s="24" t="s">
        <v>140</v>
      </c>
    </row>
    <row r="3" spans="1:20" s="30" customFormat="1" x14ac:dyDescent="0.2">
      <c r="A3" s="28" t="s">
        <v>46</v>
      </c>
      <c r="B3" s="29" t="s">
        <v>17</v>
      </c>
      <c r="C3" s="29" t="s">
        <v>18</v>
      </c>
      <c r="D3" s="29" t="s">
        <v>47</v>
      </c>
      <c r="E3" s="25" t="s">
        <v>36</v>
      </c>
      <c r="F3" s="26" t="s">
        <v>48</v>
      </c>
      <c r="G3" s="27" t="s">
        <v>22</v>
      </c>
      <c r="H3" s="27">
        <v>3243</v>
      </c>
      <c r="I3" s="26" t="s">
        <v>18</v>
      </c>
      <c r="J3" s="26" t="s">
        <v>23</v>
      </c>
      <c r="K3" s="26" t="s">
        <v>24</v>
      </c>
      <c r="L3" s="26" t="s">
        <v>49</v>
      </c>
      <c r="M3" s="26" t="s">
        <v>26</v>
      </c>
      <c r="N3" s="26" t="s">
        <v>27</v>
      </c>
      <c r="O3" s="26" t="s">
        <v>47</v>
      </c>
      <c r="P3" s="26" t="s">
        <v>50</v>
      </c>
      <c r="Q3" s="24">
        <v>19501</v>
      </c>
      <c r="R3" s="24" t="s">
        <v>138</v>
      </c>
      <c r="S3" s="24" t="s">
        <v>139</v>
      </c>
      <c r="T3" s="24" t="s">
        <v>141</v>
      </c>
    </row>
    <row r="4" spans="1:20" s="30" customFormat="1" x14ac:dyDescent="0.2">
      <c r="A4" s="28" t="s">
        <v>51</v>
      </c>
      <c r="B4" s="29" t="s">
        <v>17</v>
      </c>
      <c r="C4" s="29" t="s">
        <v>18</v>
      </c>
      <c r="D4" s="29" t="s">
        <v>52</v>
      </c>
      <c r="E4" s="25" t="s">
        <v>36</v>
      </c>
      <c r="F4" s="26" t="s">
        <v>48</v>
      </c>
      <c r="G4" s="27" t="s">
        <v>22</v>
      </c>
      <c r="H4" s="27">
        <v>3243</v>
      </c>
      <c r="I4" s="26" t="s">
        <v>18</v>
      </c>
      <c r="J4" s="26" t="s">
        <v>23</v>
      </c>
      <c r="K4" s="26" t="s">
        <v>24</v>
      </c>
      <c r="L4" s="26" t="s">
        <v>53</v>
      </c>
      <c r="M4" s="26" t="s">
        <v>26</v>
      </c>
      <c r="N4" s="26" t="s">
        <v>27</v>
      </c>
      <c r="O4" s="26" t="s">
        <v>52</v>
      </c>
      <c r="P4" s="26" t="s">
        <v>54</v>
      </c>
      <c r="Q4" s="24">
        <v>19496</v>
      </c>
      <c r="R4" s="24" t="s">
        <v>138</v>
      </c>
      <c r="S4" s="24" t="s">
        <v>139</v>
      </c>
      <c r="T4" s="24" t="s">
        <v>163</v>
      </c>
    </row>
    <row r="5" spans="1:20" s="30" customFormat="1" x14ac:dyDescent="0.2">
      <c r="A5" s="28" t="s">
        <v>55</v>
      </c>
      <c r="B5" s="29" t="s">
        <v>17</v>
      </c>
      <c r="C5" s="29" t="s">
        <v>18</v>
      </c>
      <c r="D5" s="29" t="s">
        <v>41</v>
      </c>
      <c r="E5" s="25" t="s">
        <v>56</v>
      </c>
      <c r="F5" s="26" t="s">
        <v>48</v>
      </c>
      <c r="G5" s="27" t="s">
        <v>22</v>
      </c>
      <c r="H5" s="27">
        <v>3243</v>
      </c>
      <c r="I5" s="26" t="s">
        <v>18</v>
      </c>
      <c r="J5" s="26" t="s">
        <v>57</v>
      </c>
      <c r="K5" s="26" t="s">
        <v>58</v>
      </c>
      <c r="L5" s="26" t="s">
        <v>59</v>
      </c>
      <c r="M5" s="26" t="s">
        <v>26</v>
      </c>
      <c r="N5" s="26" t="s">
        <v>27</v>
      </c>
      <c r="O5" s="26" t="s">
        <v>41</v>
      </c>
      <c r="P5" s="26" t="s">
        <v>45</v>
      </c>
      <c r="Q5" s="24">
        <v>19497</v>
      </c>
      <c r="R5" s="24" t="s">
        <v>138</v>
      </c>
      <c r="S5" s="24" t="s">
        <v>139</v>
      </c>
      <c r="T5" s="24" t="s">
        <v>153</v>
      </c>
    </row>
    <row r="6" spans="1:20" s="30" customFormat="1" x14ac:dyDescent="0.2">
      <c r="A6" s="28" t="s">
        <v>60</v>
      </c>
      <c r="B6" s="29" t="s">
        <v>17</v>
      </c>
      <c r="C6" s="29" t="s">
        <v>18</v>
      </c>
      <c r="D6" s="29" t="s">
        <v>41</v>
      </c>
      <c r="E6" s="25" t="s">
        <v>56</v>
      </c>
      <c r="F6" s="26" t="s">
        <v>48</v>
      </c>
      <c r="G6" s="27" t="s">
        <v>22</v>
      </c>
      <c r="H6" s="27">
        <v>3243</v>
      </c>
      <c r="I6" s="26" t="s">
        <v>18</v>
      </c>
      <c r="J6" s="26" t="s">
        <v>57</v>
      </c>
      <c r="K6" s="26" t="s">
        <v>58</v>
      </c>
      <c r="L6" s="26" t="s">
        <v>61</v>
      </c>
      <c r="M6" s="26" t="s">
        <v>26</v>
      </c>
      <c r="N6" s="26" t="s">
        <v>27</v>
      </c>
      <c r="O6" s="26" t="s">
        <v>41</v>
      </c>
      <c r="P6" s="26" t="s">
        <v>45</v>
      </c>
      <c r="Q6" s="24">
        <v>19499</v>
      </c>
      <c r="R6" s="24" t="s">
        <v>138</v>
      </c>
      <c r="S6" s="24" t="s">
        <v>139</v>
      </c>
      <c r="T6" s="24" t="s">
        <v>148</v>
      </c>
    </row>
    <row r="7" spans="1:20" s="30" customFormat="1" x14ac:dyDescent="0.2">
      <c r="A7" s="28" t="s">
        <v>62</v>
      </c>
      <c r="B7" s="29" t="s">
        <v>17</v>
      </c>
      <c r="C7" s="29" t="s">
        <v>18</v>
      </c>
      <c r="D7" s="29" t="s">
        <v>41</v>
      </c>
      <c r="E7" s="25" t="s">
        <v>63</v>
      </c>
      <c r="F7" s="26" t="s">
        <v>48</v>
      </c>
      <c r="G7" s="27" t="s">
        <v>22</v>
      </c>
      <c r="H7" s="27">
        <v>3243</v>
      </c>
      <c r="I7" s="26" t="s">
        <v>18</v>
      </c>
      <c r="J7" s="26" t="s">
        <v>64</v>
      </c>
      <c r="K7" s="26" t="s">
        <v>65</v>
      </c>
      <c r="L7" s="26" t="s">
        <v>66</v>
      </c>
      <c r="M7" s="26" t="s">
        <v>26</v>
      </c>
      <c r="N7" s="26" t="s">
        <v>27</v>
      </c>
      <c r="O7" s="26" t="s">
        <v>41</v>
      </c>
      <c r="P7" s="26" t="s">
        <v>45</v>
      </c>
      <c r="Q7" s="26">
        <v>1</v>
      </c>
      <c r="R7" s="24" t="s">
        <v>138</v>
      </c>
      <c r="S7" s="24" t="s">
        <v>139</v>
      </c>
      <c r="T7" s="24" t="s">
        <v>156</v>
      </c>
    </row>
    <row r="8" spans="1:20" s="30" customFormat="1" x14ac:dyDescent="0.2">
      <c r="A8" s="28" t="s">
        <v>67</v>
      </c>
      <c r="B8" s="29" t="s">
        <v>17</v>
      </c>
      <c r="C8" s="29" t="s">
        <v>18</v>
      </c>
      <c r="D8" s="29" t="s">
        <v>68</v>
      </c>
      <c r="E8" s="25" t="s">
        <v>69</v>
      </c>
      <c r="F8" s="26" t="s">
        <v>48</v>
      </c>
      <c r="G8" s="27" t="s">
        <v>22</v>
      </c>
      <c r="H8" s="27">
        <v>3243</v>
      </c>
      <c r="I8" s="26" t="s">
        <v>18</v>
      </c>
      <c r="J8" s="26" t="s">
        <v>23</v>
      </c>
      <c r="K8" s="26" t="s">
        <v>24</v>
      </c>
      <c r="L8" s="26" t="s">
        <v>70</v>
      </c>
      <c r="M8" s="26" t="s">
        <v>26</v>
      </c>
      <c r="N8" s="26" t="s">
        <v>27</v>
      </c>
      <c r="O8" s="26" t="s">
        <v>68</v>
      </c>
      <c r="P8" s="26" t="s">
        <v>71</v>
      </c>
      <c r="Q8" s="24">
        <v>19500</v>
      </c>
      <c r="R8" s="24" t="s">
        <v>138</v>
      </c>
      <c r="S8" s="24" t="s">
        <v>139</v>
      </c>
      <c r="T8" s="24" t="s">
        <v>142</v>
      </c>
    </row>
    <row r="9" spans="1:20" s="30" customFormat="1" x14ac:dyDescent="0.2">
      <c r="A9" s="28" t="s">
        <v>72</v>
      </c>
      <c r="B9" s="29" t="s">
        <v>17</v>
      </c>
      <c r="C9" s="29" t="s">
        <v>18</v>
      </c>
      <c r="D9" s="29" t="s">
        <v>73</v>
      </c>
      <c r="E9" s="25" t="s">
        <v>69</v>
      </c>
      <c r="F9" s="26" t="s">
        <v>48</v>
      </c>
      <c r="G9" s="27" t="s">
        <v>22</v>
      </c>
      <c r="H9" s="27">
        <v>3243</v>
      </c>
      <c r="I9" s="26" t="s">
        <v>18</v>
      </c>
      <c r="J9" s="26" t="s">
        <v>23</v>
      </c>
      <c r="K9" s="26" t="s">
        <v>24</v>
      </c>
      <c r="L9" s="26" t="s">
        <v>74</v>
      </c>
      <c r="M9" s="26" t="s">
        <v>26</v>
      </c>
      <c r="N9" s="26" t="s">
        <v>27</v>
      </c>
      <c r="O9" s="26" t="s">
        <v>73</v>
      </c>
      <c r="P9" s="26" t="s">
        <v>75</v>
      </c>
      <c r="Q9" s="24">
        <v>19507</v>
      </c>
      <c r="R9" s="24" t="s">
        <v>138</v>
      </c>
      <c r="S9" s="24" t="s">
        <v>139</v>
      </c>
      <c r="T9" s="24" t="s">
        <v>149</v>
      </c>
    </row>
    <row r="10" spans="1:20" s="30" customFormat="1" x14ac:dyDescent="0.2">
      <c r="A10" s="28" t="s">
        <v>76</v>
      </c>
      <c r="B10" s="29" t="s">
        <v>17</v>
      </c>
      <c r="C10" s="29" t="s">
        <v>18</v>
      </c>
      <c r="D10" s="29" t="s">
        <v>77</v>
      </c>
      <c r="E10" s="25" t="s">
        <v>69</v>
      </c>
      <c r="F10" s="26" t="s">
        <v>48</v>
      </c>
      <c r="G10" s="27" t="s">
        <v>22</v>
      </c>
      <c r="H10" s="27">
        <v>3243</v>
      </c>
      <c r="I10" s="26" t="s">
        <v>18</v>
      </c>
      <c r="J10" s="26" t="s">
        <v>23</v>
      </c>
      <c r="K10" s="26" t="s">
        <v>24</v>
      </c>
      <c r="L10" s="26" t="s">
        <v>78</v>
      </c>
      <c r="M10" s="26" t="s">
        <v>26</v>
      </c>
      <c r="N10" s="26" t="s">
        <v>27</v>
      </c>
      <c r="O10" s="26" t="s">
        <v>77</v>
      </c>
      <c r="P10" s="26" t="s">
        <v>79</v>
      </c>
      <c r="Q10" s="24">
        <v>19511</v>
      </c>
      <c r="R10" s="24" t="s">
        <v>138</v>
      </c>
      <c r="S10" s="24" t="s">
        <v>139</v>
      </c>
      <c r="T10" s="24" t="s">
        <v>154</v>
      </c>
    </row>
    <row r="11" spans="1:20" s="30" customFormat="1" x14ac:dyDescent="0.2">
      <c r="A11" s="28" t="s">
        <v>85</v>
      </c>
      <c r="B11" s="29" t="s">
        <v>17</v>
      </c>
      <c r="C11" s="29" t="s">
        <v>18</v>
      </c>
      <c r="D11" s="29" t="s">
        <v>41</v>
      </c>
      <c r="E11" s="25" t="s">
        <v>86</v>
      </c>
      <c r="F11" s="26" t="s">
        <v>87</v>
      </c>
      <c r="G11" s="27" t="s">
        <v>22</v>
      </c>
      <c r="H11" s="27">
        <v>3450</v>
      </c>
      <c r="I11" s="26" t="s">
        <v>18</v>
      </c>
      <c r="J11" s="26" t="s">
        <v>88</v>
      </c>
      <c r="K11" s="26" t="s">
        <v>43</v>
      </c>
      <c r="L11" s="26" t="s">
        <v>89</v>
      </c>
      <c r="M11" s="26" t="s">
        <v>26</v>
      </c>
      <c r="N11" s="26" t="s">
        <v>27</v>
      </c>
      <c r="O11" s="26" t="s">
        <v>41</v>
      </c>
      <c r="P11" s="26" t="s">
        <v>45</v>
      </c>
      <c r="Q11" s="24">
        <v>19502</v>
      </c>
      <c r="R11" s="24" t="s">
        <v>138</v>
      </c>
      <c r="S11" s="24" t="s">
        <v>139</v>
      </c>
      <c r="T11" s="24" t="s">
        <v>143</v>
      </c>
    </row>
    <row r="12" spans="1:20" s="30" customFormat="1" x14ac:dyDescent="0.2">
      <c r="A12" s="28" t="s">
        <v>90</v>
      </c>
      <c r="B12" s="29" t="s">
        <v>17</v>
      </c>
      <c r="C12" s="29" t="s">
        <v>18</v>
      </c>
      <c r="D12" s="29" t="s">
        <v>91</v>
      </c>
      <c r="E12" s="25" t="s">
        <v>92</v>
      </c>
      <c r="F12" s="26" t="s">
        <v>48</v>
      </c>
      <c r="G12" s="27" t="s">
        <v>22</v>
      </c>
      <c r="H12" s="27">
        <v>3243</v>
      </c>
      <c r="I12" s="26" t="s">
        <v>18</v>
      </c>
      <c r="J12" s="26" t="s">
        <v>23</v>
      </c>
      <c r="K12" s="26" t="s">
        <v>93</v>
      </c>
      <c r="L12" s="26" t="s">
        <v>94</v>
      </c>
      <c r="M12" s="26" t="s">
        <v>26</v>
      </c>
      <c r="N12" s="26" t="s">
        <v>27</v>
      </c>
      <c r="O12" s="26" t="s">
        <v>91</v>
      </c>
      <c r="P12" s="26" t="s">
        <v>95</v>
      </c>
      <c r="Q12" s="24">
        <v>19504</v>
      </c>
      <c r="R12" s="24" t="s">
        <v>138</v>
      </c>
      <c r="S12" s="24" t="s">
        <v>139</v>
      </c>
      <c r="T12" s="24" t="s">
        <v>145</v>
      </c>
    </row>
    <row r="13" spans="1:20" s="30" customFormat="1" x14ac:dyDescent="0.2">
      <c r="A13" s="28" t="s">
        <v>96</v>
      </c>
      <c r="B13" s="29" t="s">
        <v>17</v>
      </c>
      <c r="C13" s="29" t="s">
        <v>18</v>
      </c>
      <c r="D13" s="29" t="s">
        <v>91</v>
      </c>
      <c r="E13" s="25" t="s">
        <v>92</v>
      </c>
      <c r="F13" s="26" t="s">
        <v>48</v>
      </c>
      <c r="G13" s="27" t="s">
        <v>22</v>
      </c>
      <c r="H13" s="27">
        <v>3243</v>
      </c>
      <c r="I13" s="26" t="s">
        <v>18</v>
      </c>
      <c r="J13" s="26" t="s">
        <v>23</v>
      </c>
      <c r="K13" s="26" t="s">
        <v>93</v>
      </c>
      <c r="L13" s="26" t="s">
        <v>97</v>
      </c>
      <c r="M13" s="26" t="s">
        <v>26</v>
      </c>
      <c r="N13" s="26" t="s">
        <v>27</v>
      </c>
      <c r="O13" s="26" t="s">
        <v>91</v>
      </c>
      <c r="P13" s="26" t="s">
        <v>98</v>
      </c>
      <c r="Q13" s="24">
        <v>19505</v>
      </c>
      <c r="R13" s="24" t="s">
        <v>138</v>
      </c>
      <c r="S13" s="24" t="s">
        <v>139</v>
      </c>
      <c r="T13" s="24" t="s">
        <v>146</v>
      </c>
    </row>
    <row r="14" spans="1:20" s="30" customFormat="1" x14ac:dyDescent="0.2">
      <c r="A14" s="28" t="s">
        <v>99</v>
      </c>
      <c r="B14" s="29" t="s">
        <v>17</v>
      </c>
      <c r="C14" s="29" t="s">
        <v>18</v>
      </c>
      <c r="D14" s="29" t="s">
        <v>100</v>
      </c>
      <c r="E14" s="25" t="s">
        <v>101</v>
      </c>
      <c r="F14" s="26" t="s">
        <v>87</v>
      </c>
      <c r="G14" s="27" t="s">
        <v>22</v>
      </c>
      <c r="H14" s="27">
        <v>3450</v>
      </c>
      <c r="I14" s="26" t="s">
        <v>18</v>
      </c>
      <c r="J14" s="26" t="s">
        <v>23</v>
      </c>
      <c r="K14" s="26" t="s">
        <v>24</v>
      </c>
      <c r="L14" s="26" t="s">
        <v>102</v>
      </c>
      <c r="M14" s="26" t="s">
        <v>26</v>
      </c>
      <c r="N14" s="26" t="s">
        <v>27</v>
      </c>
      <c r="O14" s="26" t="s">
        <v>100</v>
      </c>
      <c r="P14" s="26" t="s">
        <v>103</v>
      </c>
      <c r="Q14" s="24">
        <v>19503</v>
      </c>
      <c r="R14" s="24" t="s">
        <v>138</v>
      </c>
      <c r="S14" s="24" t="s">
        <v>139</v>
      </c>
      <c r="T14" s="24" t="s">
        <v>144</v>
      </c>
    </row>
    <row r="15" spans="1:20" s="30" customFormat="1" x14ac:dyDescent="0.2">
      <c r="A15" s="28" t="s">
        <v>104</v>
      </c>
      <c r="B15" s="29" t="s">
        <v>17</v>
      </c>
      <c r="C15" s="29" t="s">
        <v>18</v>
      </c>
      <c r="D15" s="29" t="s">
        <v>105</v>
      </c>
      <c r="E15" s="25" t="s">
        <v>106</v>
      </c>
      <c r="F15" s="26" t="s">
        <v>48</v>
      </c>
      <c r="G15" s="27" t="s">
        <v>22</v>
      </c>
      <c r="H15" s="27">
        <v>3243</v>
      </c>
      <c r="I15" s="26" t="s">
        <v>18</v>
      </c>
      <c r="J15" s="26" t="s">
        <v>23</v>
      </c>
      <c r="K15" s="26" t="s">
        <v>24</v>
      </c>
      <c r="L15" s="26" t="s">
        <v>107</v>
      </c>
      <c r="M15" s="26" t="s">
        <v>26</v>
      </c>
      <c r="N15" s="26" t="s">
        <v>27</v>
      </c>
      <c r="O15" s="26" t="s">
        <v>105</v>
      </c>
      <c r="P15" s="26" t="s">
        <v>108</v>
      </c>
      <c r="Q15" s="24" t="s">
        <v>150</v>
      </c>
      <c r="R15" s="24" t="s">
        <v>138</v>
      </c>
      <c r="S15" s="24" t="s">
        <v>139</v>
      </c>
      <c r="T15" s="24" t="s">
        <v>157</v>
      </c>
    </row>
    <row r="16" spans="1:20" s="30" customFormat="1" x14ac:dyDescent="0.2">
      <c r="A16" s="28" t="s">
        <v>109</v>
      </c>
      <c r="B16" s="29" t="s">
        <v>17</v>
      </c>
      <c r="C16" s="29" t="s">
        <v>18</v>
      </c>
      <c r="D16" s="29" t="s">
        <v>110</v>
      </c>
      <c r="E16" s="25" t="s">
        <v>111</v>
      </c>
      <c r="F16" s="26" t="s">
        <v>37</v>
      </c>
      <c r="G16" s="27" t="s">
        <v>22</v>
      </c>
      <c r="H16" s="27">
        <v>3600</v>
      </c>
      <c r="I16" s="26" t="s">
        <v>18</v>
      </c>
      <c r="J16" s="26" t="s">
        <v>23</v>
      </c>
      <c r="K16" s="26" t="s">
        <v>24</v>
      </c>
      <c r="L16" s="26" t="s">
        <v>112</v>
      </c>
      <c r="M16" s="26" t="s">
        <v>26</v>
      </c>
      <c r="N16" s="26" t="s">
        <v>27</v>
      </c>
      <c r="O16" s="26" t="s">
        <v>110</v>
      </c>
      <c r="P16" s="26" t="s">
        <v>113</v>
      </c>
      <c r="Q16" s="24">
        <v>19512</v>
      </c>
      <c r="R16" s="24" t="s">
        <v>138</v>
      </c>
      <c r="S16" s="24" t="s">
        <v>139</v>
      </c>
      <c r="T16" s="24" t="s">
        <v>140</v>
      </c>
    </row>
    <row r="17" spans="1:20" s="30" customFormat="1" x14ac:dyDescent="0.2">
      <c r="A17" s="28" t="s">
        <v>114</v>
      </c>
      <c r="B17" s="29" t="s">
        <v>17</v>
      </c>
      <c r="C17" s="29" t="s">
        <v>18</v>
      </c>
      <c r="D17" s="29" t="s">
        <v>115</v>
      </c>
      <c r="E17" s="25" t="s">
        <v>116</v>
      </c>
      <c r="F17" s="26" t="s">
        <v>87</v>
      </c>
      <c r="G17" s="27" t="s">
        <v>22</v>
      </c>
      <c r="H17" s="27">
        <v>3450</v>
      </c>
      <c r="I17" s="26" t="s">
        <v>18</v>
      </c>
      <c r="J17" s="26" t="s">
        <v>23</v>
      </c>
      <c r="K17" s="26" t="s">
        <v>24</v>
      </c>
      <c r="L17" s="26" t="s">
        <v>117</v>
      </c>
      <c r="M17" s="26" t="s">
        <v>26</v>
      </c>
      <c r="N17" s="26" t="s">
        <v>27</v>
      </c>
      <c r="O17" s="26" t="s">
        <v>115</v>
      </c>
      <c r="P17" s="26" t="s">
        <v>118</v>
      </c>
      <c r="Q17" s="24">
        <v>19513</v>
      </c>
      <c r="R17" s="24" t="s">
        <v>138</v>
      </c>
      <c r="S17" s="24" t="s">
        <v>139</v>
      </c>
      <c r="T17" s="24" t="s">
        <v>155</v>
      </c>
    </row>
    <row r="21" spans="1:20" x14ac:dyDescent="0.2">
      <c r="A21" s="32" t="s">
        <v>160</v>
      </c>
      <c r="C21" s="33"/>
      <c r="D21" s="34"/>
      <c r="E21" s="34"/>
    </row>
    <row r="22" spans="1:20" ht="12.75" customHeight="1" x14ac:dyDescent="0.2">
      <c r="A22" s="36"/>
      <c r="B22" s="36"/>
      <c r="C22" s="37"/>
      <c r="D22" s="38"/>
      <c r="E22" s="42">
        <v>44358</v>
      </c>
      <c r="F22" s="39"/>
      <c r="G22" s="39"/>
      <c r="H22" s="37">
        <v>3450</v>
      </c>
      <c r="I22" s="38" t="s">
        <v>158</v>
      </c>
      <c r="J22" s="38"/>
      <c r="K22" s="40"/>
      <c r="M22" s="36" t="s">
        <v>159</v>
      </c>
      <c r="N22">
        <v>19506</v>
      </c>
      <c r="P22" t="s">
        <v>173</v>
      </c>
    </row>
    <row r="23" spans="1:20" ht="12.75" customHeight="1" x14ac:dyDescent="0.2">
      <c r="A23" s="36"/>
      <c r="B23" s="35" t="s">
        <v>161</v>
      </c>
      <c r="C23" s="41">
        <f>SUM(C2:C21)</f>
        <v>0</v>
      </c>
      <c r="D23" s="38"/>
      <c r="E23" s="35"/>
      <c r="F23" s="36"/>
      <c r="G23" s="37"/>
      <c r="H23" s="38"/>
      <c r="I23" s="39"/>
      <c r="J23" s="39"/>
      <c r="K23" s="39"/>
      <c r="L23" s="40"/>
      <c r="M23" s="36"/>
      <c r="N23" s="38"/>
      <c r="O23" s="40"/>
      <c r="Q23" s="38"/>
      <c r="R23" s="40"/>
    </row>
    <row r="24" spans="1:20" ht="12.75" customHeight="1" x14ac:dyDescent="0.2">
      <c r="A24" s="36"/>
      <c r="B24" s="35"/>
      <c r="C24" s="41"/>
      <c r="D24" s="38"/>
      <c r="E24" s="35"/>
      <c r="F24" s="36"/>
      <c r="G24" s="37"/>
      <c r="H24" s="38"/>
      <c r="I24" s="39"/>
      <c r="J24" s="39"/>
      <c r="K24" s="39"/>
      <c r="L24" s="40"/>
      <c r="M24" s="36"/>
      <c r="N24" s="38"/>
      <c r="O24" s="40"/>
      <c r="Q24" s="38"/>
      <c r="R24" s="40"/>
    </row>
    <row r="25" spans="1:20" ht="12.75" customHeight="1" x14ac:dyDescent="0.2">
      <c r="A25" s="36"/>
      <c r="B25" s="35"/>
      <c r="C25" s="41"/>
      <c r="D25" s="38"/>
      <c r="E25" s="35" t="s">
        <v>132</v>
      </c>
      <c r="F25" s="36"/>
      <c r="G25" s="35" t="s">
        <v>161</v>
      </c>
      <c r="H25" s="41">
        <f>SUM(H2:H22)</f>
        <v>56673</v>
      </c>
      <c r="I25" s="39"/>
      <c r="J25" s="39"/>
      <c r="K25" s="39"/>
      <c r="L25" s="40"/>
      <c r="M25" s="36"/>
      <c r="N25" s="38"/>
      <c r="O25" s="40"/>
      <c r="Q25" s="38"/>
      <c r="R25" s="40"/>
    </row>
    <row r="26" spans="1:20" ht="12.75" customHeight="1" x14ac:dyDescent="0.2">
      <c r="A26" s="36"/>
      <c r="B26" s="35"/>
      <c r="C26" s="41"/>
      <c r="D26" s="38"/>
      <c r="E26" s="35"/>
      <c r="F26" s="36"/>
      <c r="G26" s="37"/>
      <c r="H26" s="38"/>
      <c r="I26" s="39"/>
      <c r="J26" s="39"/>
      <c r="K26" s="39"/>
      <c r="L26" s="40"/>
      <c r="M26" s="36"/>
      <c r="N26" s="38"/>
      <c r="O26" s="40"/>
      <c r="Q26" s="38"/>
      <c r="R26" s="40"/>
    </row>
    <row r="31" spans="1:20" x14ac:dyDescent="0.2">
      <c r="D31" t="s">
        <v>165</v>
      </c>
    </row>
    <row r="32" spans="1:20" s="30" customFormat="1" x14ac:dyDescent="0.2">
      <c r="A32" s="28" t="s">
        <v>80</v>
      </c>
      <c r="B32" s="29" t="s">
        <v>17</v>
      </c>
      <c r="C32" s="29" t="s">
        <v>18</v>
      </c>
      <c r="D32" s="29" t="s">
        <v>41</v>
      </c>
      <c r="E32" s="29" t="s">
        <v>69</v>
      </c>
      <c r="F32" s="44" t="s">
        <v>81</v>
      </c>
      <c r="G32" s="45" t="s">
        <v>82</v>
      </c>
      <c r="H32" s="45">
        <v>952.5</v>
      </c>
      <c r="I32" s="44" t="s">
        <v>18</v>
      </c>
      <c r="J32" s="44" t="s">
        <v>83</v>
      </c>
      <c r="K32" s="44" t="s">
        <v>65</v>
      </c>
      <c r="L32" s="44" t="s">
        <v>84</v>
      </c>
      <c r="M32" s="44" t="s">
        <v>26</v>
      </c>
      <c r="N32" s="44" t="s">
        <v>27</v>
      </c>
      <c r="O32" s="44" t="s">
        <v>41</v>
      </c>
      <c r="P32" s="44" t="s">
        <v>45</v>
      </c>
      <c r="Q32" s="46" t="s">
        <v>150</v>
      </c>
      <c r="R32" s="46" t="s">
        <v>138</v>
      </c>
      <c r="S32" s="46" t="s">
        <v>162</v>
      </c>
      <c r="T32" s="46" t="s">
        <v>151</v>
      </c>
    </row>
    <row r="33" spans="1:20" x14ac:dyDescent="0.2"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x14ac:dyDescent="0.2">
      <c r="E34" t="s">
        <v>132</v>
      </c>
      <c r="G34" s="35"/>
      <c r="H34" s="41">
        <f>SUM(H32:H33)</f>
        <v>952.5</v>
      </c>
    </row>
    <row r="36" spans="1:20" x14ac:dyDescent="0.2">
      <c r="J36" s="31"/>
    </row>
    <row r="39" spans="1:20" x14ac:dyDescent="0.2">
      <c r="E39" s="43" t="s">
        <v>164</v>
      </c>
    </row>
    <row r="40" spans="1:20" s="30" customFormat="1" x14ac:dyDescent="0.2">
      <c r="A40" s="28" t="s">
        <v>16</v>
      </c>
      <c r="B40" s="29" t="s">
        <v>17</v>
      </c>
      <c r="C40" s="29" t="s">
        <v>18</v>
      </c>
      <c r="D40" s="29" t="s">
        <v>19</v>
      </c>
      <c r="E40" s="29" t="s">
        <v>20</v>
      </c>
      <c r="F40" s="44" t="s">
        <v>21</v>
      </c>
      <c r="G40" s="45" t="s">
        <v>22</v>
      </c>
      <c r="H40" s="45">
        <v>845</v>
      </c>
      <c r="I40" s="44" t="s">
        <v>18</v>
      </c>
      <c r="J40" s="44" t="s">
        <v>23</v>
      </c>
      <c r="K40" s="44" t="s">
        <v>24</v>
      </c>
      <c r="L40" s="44" t="s">
        <v>25</v>
      </c>
      <c r="M40" s="44" t="s">
        <v>26</v>
      </c>
      <c r="N40" s="44" t="s">
        <v>27</v>
      </c>
      <c r="O40" s="44" t="s">
        <v>19</v>
      </c>
      <c r="P40" s="44" t="s">
        <v>28</v>
      </c>
      <c r="Q40" s="46">
        <v>19508</v>
      </c>
      <c r="R40" s="46" t="s">
        <v>166</v>
      </c>
      <c r="S40" s="46" t="s">
        <v>139</v>
      </c>
      <c r="T40" s="46" t="s">
        <v>142</v>
      </c>
    </row>
    <row r="41" spans="1:20" s="30" customFormat="1" x14ac:dyDescent="0.2">
      <c r="A41" s="28" t="s">
        <v>29</v>
      </c>
      <c r="B41" s="29" t="s">
        <v>17</v>
      </c>
      <c r="C41" s="29" t="s">
        <v>18</v>
      </c>
      <c r="D41" s="29" t="s">
        <v>30</v>
      </c>
      <c r="E41" s="29" t="s">
        <v>20</v>
      </c>
      <c r="F41" s="44" t="s">
        <v>31</v>
      </c>
      <c r="G41" s="45" t="s">
        <v>22</v>
      </c>
      <c r="H41" s="45">
        <v>385</v>
      </c>
      <c r="I41" s="44" t="s">
        <v>18</v>
      </c>
      <c r="J41" s="44" t="s">
        <v>23</v>
      </c>
      <c r="K41" s="44" t="s">
        <v>24</v>
      </c>
      <c r="L41" s="44" t="s">
        <v>32</v>
      </c>
      <c r="M41" s="44" t="s">
        <v>26</v>
      </c>
      <c r="N41" s="44" t="s">
        <v>27</v>
      </c>
      <c r="O41" s="44" t="s">
        <v>30</v>
      </c>
      <c r="P41" s="44" t="s">
        <v>33</v>
      </c>
      <c r="Q41" s="46">
        <v>19509</v>
      </c>
      <c r="R41" s="46" t="s">
        <v>167</v>
      </c>
      <c r="S41" s="46" t="s">
        <v>139</v>
      </c>
      <c r="T41" s="46" t="s">
        <v>142</v>
      </c>
    </row>
    <row r="42" spans="1:20" s="30" customFormat="1" x14ac:dyDescent="0.2">
      <c r="A42" s="28" t="s">
        <v>40</v>
      </c>
      <c r="B42" s="29" t="s">
        <v>17</v>
      </c>
      <c r="C42" s="29" t="s">
        <v>18</v>
      </c>
      <c r="D42" s="29" t="s">
        <v>41</v>
      </c>
      <c r="E42" s="29" t="s">
        <v>36</v>
      </c>
      <c r="F42" s="44" t="s">
        <v>21</v>
      </c>
      <c r="G42" s="45" t="s">
        <v>22</v>
      </c>
      <c r="H42" s="45">
        <v>845</v>
      </c>
      <c r="I42" s="44" t="s">
        <v>18</v>
      </c>
      <c r="J42" s="44" t="s">
        <v>42</v>
      </c>
      <c r="K42" s="44" t="s">
        <v>43</v>
      </c>
      <c r="L42" s="44" t="s">
        <v>44</v>
      </c>
      <c r="M42" s="44" t="s">
        <v>26</v>
      </c>
      <c r="N42" s="44" t="s">
        <v>27</v>
      </c>
      <c r="O42" s="44" t="s">
        <v>41</v>
      </c>
      <c r="P42" s="44" t="s">
        <v>45</v>
      </c>
      <c r="Q42" s="46">
        <v>19510</v>
      </c>
      <c r="R42" s="46" t="s">
        <v>168</v>
      </c>
      <c r="S42" s="46" t="s">
        <v>152</v>
      </c>
      <c r="T42" s="46" t="s">
        <v>147</v>
      </c>
    </row>
    <row r="44" spans="1:20" x14ac:dyDescent="0.2">
      <c r="E44" t="s">
        <v>161</v>
      </c>
      <c r="G44" s="35"/>
      <c r="H44" s="41">
        <f>SUM(H40:H43)</f>
        <v>2075</v>
      </c>
    </row>
    <row r="49" spans="8:8" x14ac:dyDescent="0.2">
      <c r="H49" s="31"/>
    </row>
    <row r="50" spans="8:8" x14ac:dyDescent="0.2">
      <c r="H50" s="31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F20" sqref="F20"/>
    </sheetView>
  </sheetViews>
  <sheetFormatPr baseColWidth="10" defaultColWidth="11.42578125" defaultRowHeight="12.75" x14ac:dyDescent="0.2"/>
  <cols>
    <col min="1" max="1" width="44.28515625" style="9" customWidth="1"/>
    <col min="2" max="2" width="22.5703125" style="9" bestFit="1" customWidth="1"/>
    <col min="3" max="3" width="11.42578125" style="9"/>
    <col min="4" max="4" width="13" style="9" customWidth="1"/>
    <col min="5" max="5" width="4.140625" style="9" customWidth="1"/>
    <col min="6" max="6" width="27.85546875" style="9" customWidth="1"/>
    <col min="7" max="7" width="20.42578125" style="9" customWidth="1"/>
    <col min="8" max="8" width="24" style="9" customWidth="1"/>
    <col min="9" max="16384" width="11.42578125" style="9"/>
  </cols>
  <sheetData>
    <row r="1" spans="1:9" ht="15" x14ac:dyDescent="0.25">
      <c r="A1" s="7" t="s">
        <v>123</v>
      </c>
      <c r="B1" s="8"/>
    </row>
    <row r="2" spans="1:9" x14ac:dyDescent="0.2">
      <c r="A2" s="10" t="s">
        <v>169</v>
      </c>
    </row>
    <row r="3" spans="1:9" ht="15" x14ac:dyDescent="0.25">
      <c r="A3" s="11"/>
      <c r="B3" s="12"/>
    </row>
    <row r="4" spans="1:9" ht="15" x14ac:dyDescent="0.25">
      <c r="A4" s="13" t="s">
        <v>124</v>
      </c>
      <c r="B4" s="12" t="s">
        <v>125</v>
      </c>
      <c r="D4" s="12" t="s">
        <v>126</v>
      </c>
    </row>
    <row r="5" spans="1:9" x14ac:dyDescent="0.2">
      <c r="A5" s="10" t="s">
        <v>127</v>
      </c>
      <c r="B5" s="14">
        <f>'JUNIO '!H25</f>
        <v>56673</v>
      </c>
      <c r="D5" s="14">
        <f>'JUNIO '!H25</f>
        <v>56673</v>
      </c>
    </row>
    <row r="6" spans="1:9" x14ac:dyDescent="0.2">
      <c r="A6" s="10" t="s">
        <v>162</v>
      </c>
      <c r="B6" s="22">
        <f>'JUNIO '!H34</f>
        <v>952.5</v>
      </c>
      <c r="D6" s="22">
        <f>'JUNIO '!H34</f>
        <v>952.5</v>
      </c>
    </row>
    <row r="7" spans="1:9" x14ac:dyDescent="0.2">
      <c r="A7" s="9" t="s">
        <v>128</v>
      </c>
      <c r="B7" s="47">
        <f>SUM(B5:B6)</f>
        <v>57625.5</v>
      </c>
      <c r="D7" s="47">
        <f>SUM(D5:D6)</f>
        <v>57625.5</v>
      </c>
    </row>
    <row r="8" spans="1:9" ht="13.5" x14ac:dyDescent="0.25">
      <c r="A8" s="15"/>
    </row>
    <row r="9" spans="1:9" ht="13.5" x14ac:dyDescent="0.25">
      <c r="A9" s="15"/>
    </row>
    <row r="10" spans="1:9" ht="15" x14ac:dyDescent="0.25">
      <c r="A10" s="13" t="s">
        <v>129</v>
      </c>
    </row>
    <row r="11" spans="1:9" ht="15.75" thickBot="1" x14ac:dyDescent="0.3">
      <c r="A11" s="10" t="s">
        <v>130</v>
      </c>
      <c r="B11" s="12"/>
    </row>
    <row r="12" spans="1:9" ht="15" x14ac:dyDescent="0.25">
      <c r="A12" s="10" t="s">
        <v>131</v>
      </c>
      <c r="B12" s="20">
        <v>58920</v>
      </c>
      <c r="D12" s="20">
        <v>58920</v>
      </c>
      <c r="F12" s="16" t="s">
        <v>170</v>
      </c>
      <c r="G12" s="17" t="s">
        <v>172</v>
      </c>
      <c r="H12" s="18" t="s">
        <v>171</v>
      </c>
      <c r="I12" s="19"/>
    </row>
    <row r="13" spans="1:9" ht="15" x14ac:dyDescent="0.25">
      <c r="A13" s="19" t="s">
        <v>132</v>
      </c>
      <c r="B13" s="12">
        <f>+B12</f>
        <v>58920</v>
      </c>
      <c r="D13" s="12">
        <f>+D12</f>
        <v>58920</v>
      </c>
    </row>
    <row r="14" spans="1:9" ht="15" x14ac:dyDescent="0.25">
      <c r="A14" s="9" t="s">
        <v>133</v>
      </c>
      <c r="B14" s="12"/>
    </row>
    <row r="15" spans="1:9" x14ac:dyDescent="0.2">
      <c r="B15" s="8"/>
    </row>
    <row r="16" spans="1:9" x14ac:dyDescent="0.2">
      <c r="A16" s="9" t="s">
        <v>134</v>
      </c>
      <c r="B16" s="8">
        <f>B7-B13</f>
        <v>-1294.5</v>
      </c>
      <c r="D16" s="8">
        <f>D7-D13</f>
        <v>-1294.5</v>
      </c>
    </row>
    <row r="17" spans="1:9" ht="14.25" x14ac:dyDescent="0.2">
      <c r="A17" s="9" t="s">
        <v>135</v>
      </c>
      <c r="B17" s="8">
        <f>+B16/1.08</f>
        <v>-1198.6111111111111</v>
      </c>
      <c r="D17" s="8">
        <f>+D16/1.08</f>
        <v>-1198.6111111111111</v>
      </c>
      <c r="I17" s="21"/>
    </row>
    <row r="18" spans="1:9" x14ac:dyDescent="0.2">
      <c r="A18" s="9" t="s">
        <v>136</v>
      </c>
      <c r="B18" s="22">
        <f>+B17*0.16</f>
        <v>-191.77777777777777</v>
      </c>
      <c r="D18" s="22">
        <f>+D17*0.16</f>
        <v>-191.77777777777777</v>
      </c>
    </row>
    <row r="19" spans="1:9" ht="15" x14ac:dyDescent="0.25">
      <c r="A19" s="9" t="s">
        <v>137</v>
      </c>
      <c r="B19" s="23">
        <f>+B17+B18</f>
        <v>-1390.3888888888889</v>
      </c>
      <c r="D19" s="23">
        <f>+D17+D18</f>
        <v>-1390.3888888888889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</vt:lpstr>
      <vt:lpstr>RESUMEN JUNIO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2021-07-02T18:46:21Z</dcterms:created>
  <dcterms:modified xsi:type="dcterms:W3CDTF">2021-07-07T15:44:02Z</dcterms:modified>
</cp:coreProperties>
</file>