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55" windowHeight="11760" activeTab="2"/>
  </bookViews>
  <sheets>
    <sheet name="JULIO " sheetId="1" r:id="rId1"/>
    <sheet name="RESUMEN JULIO " sheetId="2" r:id="rId2"/>
    <sheet name="AGOSTO" sheetId="3" r:id="rId3"/>
    <sheet name="RESUMEN AGOSTO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4" l="1"/>
  <c r="E23" i="1" l="1"/>
  <c r="H23" i="3" l="1"/>
  <c r="D5" i="4" l="1"/>
  <c r="B5" i="4"/>
  <c r="H31" i="3"/>
  <c r="D6" i="4" s="1"/>
  <c r="E30" i="1"/>
  <c r="H41" i="3"/>
  <c r="D13" i="4"/>
  <c r="B13" i="4"/>
  <c r="B6" i="4" l="1"/>
  <c r="D7" i="4"/>
  <c r="D16" i="4" s="1"/>
  <c r="D17" i="4" s="1"/>
  <c r="D18" i="4" s="1"/>
  <c r="D19" i="4" s="1"/>
  <c r="B7" i="4" l="1"/>
  <c r="D6" i="2"/>
  <c r="B6" i="2"/>
  <c r="D5" i="2"/>
  <c r="D7" i="2" s="1"/>
  <c r="B16" i="4" l="1"/>
  <c r="B18" i="4" s="1"/>
  <c r="B19" i="4" s="1"/>
  <c r="B5" i="2"/>
  <c r="B7" i="2" s="1"/>
  <c r="B13" i="2"/>
  <c r="D13" i="2" l="1"/>
  <c r="B16" i="2" l="1"/>
  <c r="D16" i="2" l="1"/>
  <c r="D17" i="2" s="1"/>
  <c r="B17" i="2"/>
  <c r="D18" i="2" l="1"/>
  <c r="D19" i="2" s="1"/>
  <c r="B21" i="4" s="1"/>
  <c r="B23" i="4" s="1"/>
  <c r="B18" i="2"/>
  <c r="B19" i="2" s="1"/>
</calcChain>
</file>

<file path=xl/comments1.xml><?xml version="1.0" encoding="utf-8"?>
<comments xmlns="http://schemas.openxmlformats.org/spreadsheetml/2006/main">
  <authors>
    <author>90957229</author>
  </authors>
  <commentList>
    <comment ref="D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2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<sst xmlns="http://schemas.openxmlformats.org/spreadsheetml/2006/main" count="457" uniqueCount="197">
  <si>
    <t>FECHA DE OPERACIÓN DEL MOVIMIENTO</t>
  </si>
  <si>
    <t>IMPORTE DEL MOVIMIENTO (ENTEROS)</t>
  </si>
  <si>
    <t>IMORTE DEL MOVIMIENTO (DECIMALES)</t>
  </si>
  <si>
    <t>FACTURA</t>
  </si>
  <si>
    <t>CONCEPTO</t>
  </si>
  <si>
    <t>MAESTRIA</t>
  </si>
  <si>
    <t>ALUMNO</t>
  </si>
  <si>
    <t>INSTITUTO TECNOLOGICO DE LA CONSTRUCCIÓN.</t>
  </si>
  <si>
    <t>DEPOSITOS MAESTRIAS</t>
  </si>
  <si>
    <t xml:space="preserve">TECNOLOGICO </t>
  </si>
  <si>
    <t xml:space="preserve">CMIC GTO </t>
  </si>
  <si>
    <t>MAC 15</t>
  </si>
  <si>
    <t>TOTAL GENERAL DELEGACIÓN</t>
  </si>
  <si>
    <t>COSTOS MAESTRIAS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</si>
  <si>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</si>
  <si>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</si>
  <si>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</si>
  <si>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</si>
  <si>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</si>
  <si>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</si>
  <si>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</si>
  <si>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MENSUALIDAD</t>
  </si>
  <si>
    <t>MAC-15</t>
  </si>
  <si>
    <t xml:space="preserve">DEPOSITO EN CTA  CONCENTRADORA 715 </t>
  </si>
  <si>
    <t>DEPOSITOS NO CONCIDERADOS</t>
  </si>
  <si>
    <t xml:space="preserve">TOTAL </t>
  </si>
  <si>
    <t>ANALISIS MAESTRIAS SEDE GUANAJUATO DE JULIO 2021</t>
  </si>
  <si>
    <t>ELORZA COLEGIATURA                       Referencia Númerica: D INT 0107210    Autorización: 00096847</t>
  </si>
  <si>
    <t>REF.403301016GTO31                       Referencia Númerica: D INT 0020721    Autorización: 00152539</t>
  </si>
  <si>
    <t>PAGO DE COLEGIATURA JULIO                Referencia Númerica: D INT 8410417    Autorización: 00392230</t>
  </si>
  <si>
    <t>403301016 FATIMA JUDITH SALAS LANDEROS   Referencia Númerica: D INT 3301016    Autorización: 00757634</t>
  </si>
  <si>
    <t>CV_6505000007046478 DEPOSITO DE          Referencia Númerica:       0000000000 Autorización: 00785166</t>
  </si>
  <si>
    <t>CV_6505000007046478 DEPOSITO DE          Referencia Númerica:       0000000000 Autorización: 00625167</t>
  </si>
  <si>
    <t>CV_6505000007046478 DEPOSITO DE          Referencia Númerica:       0000000000 Autorización: 00503707</t>
  </si>
  <si>
    <t>CV_6505000007046478 DEPOSITO DE          Referencia Númerica:       0000000000 Autorización: 00051416</t>
  </si>
  <si>
    <t>CV_6505000007046478 DEPOSITO DE          Referencia Númerica:       0000000000 Autorización: 00051421</t>
  </si>
  <si>
    <t>CV_6505000007046478 DEPOSITO DE          Referencia Númerica:       4033010163 Autorización: 00160301</t>
  </si>
  <si>
    <t xml:space="preserve">REFERENCIA </t>
  </si>
  <si>
    <t>MONTO</t>
  </si>
  <si>
    <t xml:space="preserve">ELORZA PEREZ ALEJANDRO </t>
  </si>
  <si>
    <t>MENDOZA MALAGON VICTOR OLEGARIO</t>
  </si>
  <si>
    <t xml:space="preserve">GOMEZ RUIZ LUIS DANIEL </t>
  </si>
  <si>
    <t xml:space="preserve">SALAS LANDEROS FATIMA JUDITH </t>
  </si>
  <si>
    <t xml:space="preserve">VAZQUEZ MARQUEZ DIANA </t>
  </si>
  <si>
    <t xml:space="preserve">REFERENCIA 0507210 LUZ FABIOLA GARCIA </t>
  </si>
  <si>
    <t xml:space="preserve">GARCIA SOTO LUZ FABIOLA </t>
  </si>
  <si>
    <t xml:space="preserve">DIAZ ACOSTA JORGE LUIS </t>
  </si>
  <si>
    <t xml:space="preserve">ESPINOZA VARGAS JESUS IVAN </t>
  </si>
  <si>
    <t>REFERENCIA 18 MAESTRIA DIEGO</t>
  </si>
  <si>
    <t>S/F</t>
  </si>
  <si>
    <t>ARANDA RODRIGUEZ DIEGO</t>
  </si>
  <si>
    <t>REFERENCIA 120712 DAVID RAMIREZ GONZALEZ</t>
  </si>
  <si>
    <t xml:space="preserve">RAMIREZ GONZALEZ DAVID </t>
  </si>
  <si>
    <t>REFERENCIA 120712 DIEGO RAMIREZ VILLALVAZO</t>
  </si>
  <si>
    <t>RAMIREZ VILLALVAZO DIEGO</t>
  </si>
  <si>
    <t xml:space="preserve">SANCHEZ GARCIA DANIELA </t>
  </si>
  <si>
    <t>YOCUPICIO CHAVEZ ALDO UILISES</t>
  </si>
  <si>
    <t>30/07/2021</t>
  </si>
  <si>
    <t>REFERENCIA 3007212 PAGO MAC</t>
  </si>
  <si>
    <t xml:space="preserve">LOPEZ GONZALEZ GUSTAVO </t>
  </si>
  <si>
    <t xml:space="preserve">DEPOSITOS INSCRIPCIONES </t>
  </si>
  <si>
    <t xml:space="preserve">INSCRIPCION </t>
  </si>
  <si>
    <t>MVIB</t>
  </si>
  <si>
    <t xml:space="preserve">TRANSFERENCIA DANIELA PATRICIA </t>
  </si>
  <si>
    <t>OTROS</t>
  </si>
  <si>
    <t xml:space="preserve"> LOCAL SEMINARIO DE TESIS </t>
  </si>
  <si>
    <t xml:space="preserve">HECTOR MORALES </t>
  </si>
  <si>
    <t>13 AGOST-04 SEPT 2021</t>
  </si>
  <si>
    <t>LAURA YOLANDA SANCHEZ ROMO</t>
  </si>
  <si>
    <t>SOLO PEGAR LINEAS QUE INICIEN CON 03 EN LA ZONA DE COLOR AZUL</t>
  </si>
  <si>
    <t>TIPO DE REGISTRO</t>
  </si>
  <si>
    <t>CLAVE DEL MOVIMIENTO</t>
  </si>
  <si>
    <t>REFERENCIA DEL MOVIMIENTO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</si>
  <si>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</si>
  <si>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</si>
  <si>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</si>
  <si>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</si>
  <si>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</si>
  <si>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</si>
  <si>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</si>
  <si>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</si>
  <si>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</si>
  <si>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0384000000000020210805000000000034500084032700067937406506000003819233GTO                       0000000000DEPOSITO EFECTIVO         </t>
  </si>
  <si>
    <t>03</t>
  </si>
  <si>
    <t>84</t>
  </si>
  <si>
    <t>0000000000</t>
  </si>
  <si>
    <t>20210805</t>
  </si>
  <si>
    <t>00000000003450</t>
  </si>
  <si>
    <t>00</t>
  </si>
  <si>
    <t>0327</t>
  </si>
  <si>
    <t>0006</t>
  </si>
  <si>
    <t>793740</t>
  </si>
  <si>
    <t>6506000003819233</t>
  </si>
  <si>
    <t xml:space="preserve">GTO                       </t>
  </si>
  <si>
    <t xml:space="preserve">DEPOSITO EFECTIVO      </t>
  </si>
  <si>
    <t xml:space="preserve">0384000050821020210805000000000032430084085900780265646506000003819233GTO                       0000508210DAVID BRAVO CARMONA       </t>
  </si>
  <si>
    <t>0000508210</t>
  </si>
  <si>
    <t>00000000003243</t>
  </si>
  <si>
    <t>0859</t>
  </si>
  <si>
    <t>0078</t>
  </si>
  <si>
    <t>026564</t>
  </si>
  <si>
    <t xml:space="preserve">DAVID BRAVO CARMONA    </t>
  </si>
  <si>
    <t xml:space="preserve">0384000000000020210805000000000032500084477100021215376506000003819233GTO                       0000000000DEPOSITO EFECTIVO         </t>
  </si>
  <si>
    <t>00000000003250</t>
  </si>
  <si>
    <t>4771</t>
  </si>
  <si>
    <t>0002</t>
  </si>
  <si>
    <t>121537</t>
  </si>
  <si>
    <t xml:space="preserve">0384000000000020210805000000000032420084700300870628626506000003819233GTO                       0000000000DEPOSITO EFECTIVO         </t>
  </si>
  <si>
    <t>00000000003242</t>
  </si>
  <si>
    <t>7003</t>
  </si>
  <si>
    <t>0087</t>
  </si>
  <si>
    <t>062862</t>
  </si>
  <si>
    <t xml:space="preserve">0384000050821020210805000000000032500084085900783402286506000003819233GTO                       0000508210LUZ FABIOLA GARCIA        </t>
  </si>
  <si>
    <t>340228</t>
  </si>
  <si>
    <t xml:space="preserve">LUZ FABIOLA GARCIA     </t>
  </si>
  <si>
    <t xml:space="preserve">0384000457015720210805000000000032430084085900724528276506000003819233GTO                       0004570157COLEGIATURA AGOSTO        </t>
  </si>
  <si>
    <t>0004570157</t>
  </si>
  <si>
    <t>0072</t>
  </si>
  <si>
    <t>452827</t>
  </si>
  <si>
    <t xml:space="preserve">COLEGIATURA AGOSTO     </t>
  </si>
  <si>
    <t xml:space="preserve">0384000006082120210806000000000032000084087000715011436506000003819233GTO                       0000060821JOSE JORGE NICOLAS LEON   </t>
  </si>
  <si>
    <t>0000060821</t>
  </si>
  <si>
    <t>20210806</t>
  </si>
  <si>
    <t>00000000003200</t>
  </si>
  <si>
    <t>0870</t>
  </si>
  <si>
    <t>0071</t>
  </si>
  <si>
    <t>501143</t>
  </si>
  <si>
    <t>JOSE JORGE NICOLAS LEON</t>
  </si>
  <si>
    <t xml:space="preserve">0384000010082120210810000000000032430084085900785357646506000003819233GTO                       0000100821DAVID RAMIREZ GONZALEZ    </t>
  </si>
  <si>
    <t>0000100821</t>
  </si>
  <si>
    <t>20210810</t>
  </si>
  <si>
    <t>535764</t>
  </si>
  <si>
    <t xml:space="preserve">DAVID RAMIREZ GONZALEZ </t>
  </si>
  <si>
    <t xml:space="preserve">0384000010082120210810000000000032430084085900785368606506000003819233GTO                       0000100821DIEGO RAMIREZ VILLALBAZ   </t>
  </si>
  <si>
    <t>536860</t>
  </si>
  <si>
    <t>DIEGO RAMIREZ VILLALBAZ</t>
  </si>
  <si>
    <t xml:space="preserve">0384000000000020210813000000000036000084082800017895026506000003819233GTO                       0000000000SAUL OMAR RODRIGUEZ PAL   </t>
  </si>
  <si>
    <t>20210813</t>
  </si>
  <si>
    <t>00000000003600</t>
  </si>
  <si>
    <t>0828</t>
  </si>
  <si>
    <t>0001</t>
  </si>
  <si>
    <t>789502</t>
  </si>
  <si>
    <t>SAUL OMAR RODRIGUEZ PAL</t>
  </si>
  <si>
    <t xml:space="preserve">0384000000000020210813000000000034500084082800017895076506000003819233GTO                       0000000000SAUL OMAR RODRIGUEZ PAL   </t>
  </si>
  <si>
    <t>789507</t>
  </si>
  <si>
    <t xml:space="preserve">0384000000000020210816000000000008450084911300711632046506000003819233GTO                       0000000000DEPOSITO EFECTIVO         </t>
  </si>
  <si>
    <t>20210816</t>
  </si>
  <si>
    <t>00000000000845</t>
  </si>
  <si>
    <t>9113</t>
  </si>
  <si>
    <t>163204</t>
  </si>
  <si>
    <t xml:space="preserve">0384000210821020210823000000000032000084085900782808146506000003819233GTO                       0002108210PAGO INSCRIPCION KITZEL   </t>
  </si>
  <si>
    <t>0002108210</t>
  </si>
  <si>
    <t>20210823</t>
  </si>
  <si>
    <t>280814</t>
  </si>
  <si>
    <t>PAGO INSCRIPCION KITZEL</t>
  </si>
  <si>
    <t xml:space="preserve">0384000000000020210830000000000010000084405600050137626506000003819233GTO                       0000000000DEPOSITO EFECTIVO         </t>
  </si>
  <si>
    <t>20210830</t>
  </si>
  <si>
    <t>00000000001000</t>
  </si>
  <si>
    <t>4056</t>
  </si>
  <si>
    <t>0005</t>
  </si>
  <si>
    <t>013762</t>
  </si>
  <si>
    <t xml:space="preserve">0384000300821020210830000000000032000084085900785638326506000003819233GTO                       0003008210INSCRIPCION MHV           </t>
  </si>
  <si>
    <t>0003008210</t>
  </si>
  <si>
    <t>563832</t>
  </si>
  <si>
    <t xml:space="preserve">INSCRIPCION MHV        </t>
  </si>
  <si>
    <t xml:space="preserve">0384000000000020210831000000000008450084911300011700596506000003819233GTO                       0000000000DEPOSITO EFECTIVO         </t>
  </si>
  <si>
    <t>20210831</t>
  </si>
  <si>
    <t>170059</t>
  </si>
  <si>
    <t>CTA 6487</t>
  </si>
  <si>
    <t xml:space="preserve">MENDOZA MALAGON VICTOR </t>
  </si>
  <si>
    <t xml:space="preserve">ARANDA RODRIGUEZ DIEGO </t>
  </si>
  <si>
    <t>BRAVO CARMONA DAVID</t>
  </si>
  <si>
    <t>GARCIA SOTO LUZ FABIOLA</t>
  </si>
  <si>
    <t xml:space="preserve">RAMIREZ VILLALVAZO DIEGO </t>
  </si>
  <si>
    <t>CTA 715</t>
  </si>
  <si>
    <t xml:space="preserve">RODRIGUEZ PALOMARES SAUL OMAR </t>
  </si>
  <si>
    <t xml:space="preserve">LOPEZ OLAEZ JORGE LUIS </t>
  </si>
  <si>
    <t xml:space="preserve">CERTIFICADO </t>
  </si>
  <si>
    <t>MCVT-4</t>
  </si>
  <si>
    <t xml:space="preserve">SERVICIOS ITC </t>
  </si>
  <si>
    <t>MAC</t>
  </si>
  <si>
    <t>KITZEL CORDOVA ATILANO</t>
  </si>
  <si>
    <t xml:space="preserve">MELISA HERNANDEZ </t>
  </si>
  <si>
    <t>MGP</t>
  </si>
  <si>
    <t xml:space="preserve">VAZQUEZ RAMIREZ DIEGO </t>
  </si>
  <si>
    <t>AGOSTO</t>
  </si>
  <si>
    <t>JULIO</t>
  </si>
  <si>
    <t xml:space="preserve">GRISELDA MARQUEZ GARCIA </t>
  </si>
  <si>
    <t>ANALISIS MAESTRIAS SEDE GUANAJUATO DE AGOSTO 2021</t>
  </si>
  <si>
    <t xml:space="preserve">ADEUDO JUNIO </t>
  </si>
  <si>
    <t xml:space="preserve">TOTAL DELEGACIÓN </t>
  </si>
  <si>
    <t>26/07/2021</t>
  </si>
  <si>
    <t xml:space="preserve">MACERA ALBA PABLO EUGENIO </t>
  </si>
  <si>
    <t xml:space="preserve">PABLO EUGENIO MANCERA </t>
  </si>
  <si>
    <t>26/07/2022</t>
  </si>
  <si>
    <t>403301016 FATIMA JUDITH Referencia Númerica: F.- 1693370</t>
  </si>
  <si>
    <t xml:space="preserve">francisco bermudez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</si>
</sst>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 Unicode MS"/>
      <family val="2"/>
    </font>
    <font>
      <b/>
      <sz val="8"/>
      <name val="Arial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44" fontId="5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4" fillId="0" borderId="0" xfId="1" applyFont="1"/>
    <xf numFmtId="4" fontId="5" fillId="0" borderId="0" xfId="1" applyNumberFormat="1"/>
    <xf numFmtId="0" fontId="5" fillId="0" borderId="0" xfId="1"/>
    <xf numFmtId="0" fontId="0" fillId="0" borderId="0" xfId="1" applyFont="1"/>
    <xf numFmtId="0" fontId="5" fillId="0" borderId="0" xfId="1" applyAlignment="1">
      <alignment horizontal="center"/>
    </xf>
    <xf numFmtId="4" fontId="4" fillId="0" borderId="0" xfId="1" applyNumberFormat="1" applyFont="1"/>
    <xf numFmtId="0" fontId="4" fillId="0" borderId="0" xfId="1" applyFont="1" applyAlignment="1">
      <alignment horizontal="center"/>
    </xf>
    <xf numFmtId="49" fontId="7" fillId="0" borderId="0" xfId="2" applyNumberFormat="1" applyFont="1"/>
    <xf numFmtId="44" fontId="8" fillId="0" borderId="1" xfId="3" applyFont="1" applyBorder="1"/>
    <xf numFmtId="0" fontId="9" fillId="0" borderId="4" xfId="1" applyFont="1" applyFill="1" applyBorder="1" applyAlignment="1" applyProtection="1">
      <alignment horizontal="left"/>
    </xf>
    <xf numFmtId="0" fontId="6" fillId="0" borderId="5" xfId="1" applyFont="1" applyBorder="1"/>
    <xf numFmtId="0" fontId="5" fillId="0" borderId="0" xfId="1" applyFont="1"/>
    <xf numFmtId="4" fontId="1" fillId="0" borderId="3" xfId="1" applyNumberFormat="1" applyFont="1" applyBorder="1"/>
    <xf numFmtId="0" fontId="10" fillId="0" borderId="0" xfId="1" applyFont="1"/>
    <xf numFmtId="4" fontId="5" fillId="0" borderId="3" xfId="1" applyNumberFormat="1" applyBorder="1"/>
    <xf numFmtId="44" fontId="4" fillId="0" borderId="0" xfId="3" applyFont="1"/>
    <xf numFmtId="49" fontId="0" fillId="0" borderId="1" xfId="0" applyNumberFormat="1" applyFill="1" applyBorder="1"/>
    <xf numFmtId="0" fontId="0" fillId="0" borderId="0" xfId="0" applyFill="1"/>
    <xf numFmtId="4" fontId="0" fillId="0" borderId="0" xfId="0" applyNumberFormat="1"/>
    <xf numFmtId="49" fontId="6" fillId="0" borderId="0" xfId="0" applyNumberFormat="1" applyFont="1" applyFill="1" applyBorder="1" applyAlignment="1">
      <alignment horizontal="left"/>
    </xf>
    <xf numFmtId="2" fontId="0" fillId="0" borderId="0" xfId="0" applyNumberFormat="1" applyFill="1"/>
    <xf numFmtId="2" fontId="0" fillId="0" borderId="0" xfId="0" applyNumberFormat="1"/>
    <xf numFmtId="49" fontId="0" fillId="0" borderId="0" xfId="0" applyNumberFormat="1"/>
    <xf numFmtId="0" fontId="0" fillId="0" borderId="0" xfId="0" applyNumberFormat="1" applyFill="1" applyBorder="1"/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1" xfId="0" applyNumberFormat="1" applyFill="1" applyBorder="1"/>
    <xf numFmtId="2" fontId="0" fillId="0" borderId="1" xfId="0" applyNumberFormat="1" applyFill="1" applyBorder="1"/>
    <xf numFmtId="0" fontId="0" fillId="0" borderId="1" xfId="0" applyFill="1" applyBorder="1"/>
    <xf numFmtId="4" fontId="6" fillId="0" borderId="0" xfId="1" applyNumberFormat="1" applyFont="1" applyBorder="1"/>
    <xf numFmtId="49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  <xf numFmtId="14" fontId="0" fillId="0" borderId="1" xfId="0" applyNumberFormat="1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4" fontId="0" fillId="0" borderId="0" xfId="0" applyNumberFormat="1" applyFill="1" applyBorder="1"/>
    <xf numFmtId="0" fontId="0" fillId="0" borderId="0" xfId="0" applyAlignment="1">
      <alignment horizontal="right"/>
    </xf>
    <xf numFmtId="4" fontId="11" fillId="3" borderId="0" xfId="0" applyNumberFormat="1" applyFont="1" applyFill="1"/>
    <xf numFmtId="4" fontId="5" fillId="0" borderId="0" xfId="1" applyNumberFormat="1" applyBorder="1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44" fontId="0" fillId="0" borderId="0" xfId="3" applyFont="1"/>
    <xf numFmtId="49" fontId="12" fillId="4" borderId="1" xfId="1" applyNumberFormat="1" applyFont="1" applyFill="1" applyBorder="1" applyAlignment="1">
      <alignment horizontal="center" vertical="center" wrapText="1"/>
    </xf>
    <xf numFmtId="0" fontId="5" fillId="0" borderId="1" xfId="1" applyBorder="1"/>
    <xf numFmtId="49" fontId="5" fillId="5" borderId="1" xfId="1" applyNumberFormat="1" applyFill="1" applyBorder="1" applyAlignment="1">
      <alignment horizontal="left"/>
    </xf>
    <xf numFmtId="49" fontId="5" fillId="0" borderId="1" xfId="1" applyNumberFormat="1" applyBorder="1"/>
    <xf numFmtId="0" fontId="5" fillId="0" borderId="1" xfId="1" applyNumberFormat="1" applyBorder="1"/>
    <xf numFmtId="2" fontId="5" fillId="0" borderId="1" xfId="1" applyNumberFormat="1" applyBorder="1"/>
    <xf numFmtId="14" fontId="5" fillId="0" borderId="0" xfId="1" applyNumberFormat="1"/>
    <xf numFmtId="0" fontId="5" fillId="0" borderId="1" xfId="0" applyFont="1" applyFill="1" applyBorder="1"/>
    <xf numFmtId="49" fontId="5" fillId="0" borderId="0" xfId="0" applyNumberFormat="1" applyFont="1"/>
    <xf numFmtId="44" fontId="5" fillId="0" borderId="0" xfId="1" applyNumberFormat="1"/>
    <xf numFmtId="2" fontId="5" fillId="0" borderId="1" xfId="1" applyNumberFormat="1" applyFill="1" applyBorder="1"/>
    <xf numFmtId="0" fontId="5" fillId="0" borderId="0" xfId="1" applyFill="1"/>
    <xf numFmtId="44" fontId="0" fillId="0" borderId="0" xfId="3" applyFont="1" applyFill="1"/>
    <xf numFmtId="44" fontId="6" fillId="3" borderId="0" xfId="3" applyFont="1" applyFill="1"/>
    <xf numFmtId="44" fontId="6" fillId="0" borderId="0" xfId="3" applyFont="1" applyFill="1"/>
    <xf numFmtId="0" fontId="13" fillId="0" borderId="0" xfId="1" applyFont="1"/>
    <xf numFmtId="4" fontId="5" fillId="0" borderId="0" xfId="1" applyNumberFormat="1" applyFill="1" applyBorder="1"/>
    <xf numFmtId="0" fontId="5" fillId="3" borderId="0" xfId="1" applyFill="1" applyAlignment="1">
      <alignment horizontal="right"/>
    </xf>
    <xf numFmtId="44" fontId="6" fillId="3" borderId="0" xfId="1" applyNumberFormat="1" applyFont="1" applyFill="1"/>
    <xf numFmtId="0" fontId="5" fillId="0" borderId="1" xfId="1" applyBorder="1" applyAlignment="1">
      <alignment horizontal="right"/>
    </xf>
    <xf numFmtId="2" fontId="0" fillId="0" borderId="2" xfId="0" applyNumberFormat="1" applyFill="1" applyBorder="1"/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zoomScale="80" zoomScaleNormal="80" workbookViewId="0">
      <selection activeCell="H23" sqref="H23"/>
    </sheetView>
  </sheetViews>
  <sheetFormatPr baseColWidth="10" defaultRowHeight="12.75" x14ac:dyDescent="0.2"/>
  <cols>
    <col min="2" max="3" width="0" hidden="1" customWidth="1"/>
    <col min="4" max="4" width="98.85546875" customWidth="1"/>
    <col min="7" max="7" width="14.28515625" bestFit="1" customWidth="1"/>
    <col min="9" max="9" width="39" customWidth="1"/>
  </cols>
  <sheetData>
    <row r="1" spans="1:9" ht="29.25" customHeight="1" x14ac:dyDescent="0.2">
      <c r="A1" s="2" t="s">
        <v>0</v>
      </c>
      <c r="B1" s="3" t="s">
        <v>1</v>
      </c>
      <c r="C1" s="4" t="s">
        <v>2</v>
      </c>
      <c r="D1" s="4" t="s">
        <v>37</v>
      </c>
      <c r="E1" s="3" t="s">
        <v>38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s="22" customFormat="1" x14ac:dyDescent="0.2">
      <c r="A2" s="39">
        <v>44378</v>
      </c>
      <c r="B2" s="32"/>
      <c r="C2" s="33"/>
      <c r="D2" s="34" t="s">
        <v>27</v>
      </c>
      <c r="E2" s="40">
        <v>3600</v>
      </c>
      <c r="F2" s="34">
        <v>19514</v>
      </c>
      <c r="G2" s="34" t="s">
        <v>21</v>
      </c>
      <c r="H2" s="34" t="s">
        <v>22</v>
      </c>
      <c r="I2" s="34" t="s">
        <v>39</v>
      </c>
    </row>
    <row r="3" spans="1:9" s="22" customFormat="1" x14ac:dyDescent="0.2">
      <c r="A3" s="39">
        <v>44379</v>
      </c>
      <c r="B3" s="32"/>
      <c r="C3" s="33"/>
      <c r="D3" s="34" t="s">
        <v>28</v>
      </c>
      <c r="E3" s="40">
        <v>3243</v>
      </c>
      <c r="F3" s="34">
        <v>19517</v>
      </c>
      <c r="G3" s="34" t="s">
        <v>21</v>
      </c>
      <c r="H3" s="34" t="s">
        <v>22</v>
      </c>
      <c r="I3" s="34" t="s">
        <v>40</v>
      </c>
    </row>
    <row r="4" spans="1:9" s="22" customFormat="1" x14ac:dyDescent="0.2">
      <c r="A4" s="39">
        <v>44379</v>
      </c>
      <c r="B4" s="32"/>
      <c r="C4" s="33"/>
      <c r="D4" s="34" t="s">
        <v>29</v>
      </c>
      <c r="E4" s="40">
        <v>3243</v>
      </c>
      <c r="F4" s="34">
        <v>19515</v>
      </c>
      <c r="G4" s="34" t="s">
        <v>21</v>
      </c>
      <c r="H4" s="34" t="s">
        <v>22</v>
      </c>
      <c r="I4" s="34" t="s">
        <v>41</v>
      </c>
    </row>
    <row r="5" spans="1:9" s="22" customFormat="1" x14ac:dyDescent="0.2">
      <c r="A5" s="39">
        <v>44379</v>
      </c>
      <c r="B5" s="32"/>
      <c r="C5" s="33"/>
      <c r="D5" s="34" t="s">
        <v>30</v>
      </c>
      <c r="E5" s="40">
        <v>3243</v>
      </c>
      <c r="F5" s="34">
        <v>19518</v>
      </c>
      <c r="G5" s="34" t="s">
        <v>21</v>
      </c>
      <c r="H5" s="34" t="s">
        <v>22</v>
      </c>
      <c r="I5" s="34" t="s">
        <v>42</v>
      </c>
    </row>
    <row r="6" spans="1:9" s="22" customFormat="1" x14ac:dyDescent="0.2">
      <c r="A6" s="39">
        <v>44382</v>
      </c>
      <c r="B6" s="32"/>
      <c r="C6" s="33"/>
      <c r="D6" s="34" t="s">
        <v>31</v>
      </c>
      <c r="E6" s="40">
        <v>3243</v>
      </c>
      <c r="F6" s="34">
        <v>19519</v>
      </c>
      <c r="G6" s="34" t="s">
        <v>21</v>
      </c>
      <c r="H6" s="34" t="s">
        <v>22</v>
      </c>
      <c r="I6" s="34" t="s">
        <v>43</v>
      </c>
    </row>
    <row r="7" spans="1:9" s="22" customFormat="1" x14ac:dyDescent="0.2">
      <c r="A7" s="39">
        <v>44382</v>
      </c>
      <c r="B7" s="32"/>
      <c r="C7" s="33"/>
      <c r="D7" s="34" t="s">
        <v>48</v>
      </c>
      <c r="E7" s="40">
        <v>3243</v>
      </c>
      <c r="F7" s="41" t="s">
        <v>49</v>
      </c>
      <c r="G7" s="34" t="s">
        <v>21</v>
      </c>
      <c r="H7" s="34" t="s">
        <v>22</v>
      </c>
      <c r="I7" s="34" t="s">
        <v>50</v>
      </c>
    </row>
    <row r="8" spans="1:9" s="22" customFormat="1" x14ac:dyDescent="0.2">
      <c r="A8" s="39">
        <v>44383</v>
      </c>
      <c r="B8" s="32"/>
      <c r="C8" s="33"/>
      <c r="D8" s="34" t="s">
        <v>44</v>
      </c>
      <c r="E8" s="40">
        <v>3243</v>
      </c>
      <c r="F8" s="32">
        <v>19516</v>
      </c>
      <c r="G8" s="34" t="s">
        <v>21</v>
      </c>
      <c r="H8" s="34" t="s">
        <v>22</v>
      </c>
      <c r="I8" s="34" t="s">
        <v>45</v>
      </c>
    </row>
    <row r="9" spans="1:9" s="22" customFormat="1" x14ac:dyDescent="0.2">
      <c r="A9" s="39">
        <v>44389</v>
      </c>
      <c r="B9" s="32"/>
      <c r="C9" s="33"/>
      <c r="D9" s="34" t="s">
        <v>32</v>
      </c>
      <c r="E9" s="40">
        <v>3243</v>
      </c>
      <c r="F9" s="34">
        <v>19524</v>
      </c>
      <c r="G9" s="34" t="s">
        <v>21</v>
      </c>
      <c r="H9" s="34" t="s">
        <v>22</v>
      </c>
      <c r="I9" s="34" t="s">
        <v>46</v>
      </c>
    </row>
    <row r="10" spans="1:9" s="22" customFormat="1" x14ac:dyDescent="0.2">
      <c r="A10" s="39">
        <v>44389</v>
      </c>
      <c r="B10" s="32"/>
      <c r="C10" s="33"/>
      <c r="D10" s="34" t="s">
        <v>51</v>
      </c>
      <c r="E10" s="40">
        <v>3243</v>
      </c>
      <c r="F10" s="34">
        <v>19520</v>
      </c>
      <c r="G10" s="34" t="s">
        <v>21</v>
      </c>
      <c r="H10" s="34" t="s">
        <v>22</v>
      </c>
      <c r="I10" s="34" t="s">
        <v>52</v>
      </c>
    </row>
    <row r="11" spans="1:9" s="22" customFormat="1" x14ac:dyDescent="0.2">
      <c r="A11" s="39">
        <v>44389</v>
      </c>
      <c r="B11" s="32"/>
      <c r="C11" s="33"/>
      <c r="D11" s="34" t="s">
        <v>53</v>
      </c>
      <c r="E11" s="40">
        <v>3243</v>
      </c>
      <c r="F11" s="34">
        <v>19521</v>
      </c>
      <c r="G11" s="34" t="s">
        <v>21</v>
      </c>
      <c r="H11" s="34" t="s">
        <v>22</v>
      </c>
      <c r="I11" s="34" t="s">
        <v>54</v>
      </c>
    </row>
    <row r="12" spans="1:9" s="22" customFormat="1" x14ac:dyDescent="0.2">
      <c r="A12" s="39">
        <v>44393</v>
      </c>
      <c r="B12" s="32"/>
      <c r="C12" s="33"/>
      <c r="D12" s="34" t="s">
        <v>33</v>
      </c>
      <c r="E12" s="40">
        <v>3500</v>
      </c>
      <c r="F12" s="34">
        <v>19522</v>
      </c>
      <c r="G12" s="34" t="s">
        <v>21</v>
      </c>
      <c r="H12" s="34" t="s">
        <v>22</v>
      </c>
      <c r="I12" s="34" t="s">
        <v>47</v>
      </c>
    </row>
    <row r="13" spans="1:9" s="22" customFormat="1" x14ac:dyDescent="0.2">
      <c r="A13" s="39">
        <v>44397</v>
      </c>
      <c r="B13" s="32"/>
      <c r="C13" s="33"/>
      <c r="D13" s="34" t="s">
        <v>63</v>
      </c>
      <c r="E13" s="40">
        <v>3450</v>
      </c>
      <c r="F13" s="34">
        <v>19523</v>
      </c>
      <c r="G13" s="34" t="s">
        <v>21</v>
      </c>
      <c r="H13" s="34" t="s">
        <v>22</v>
      </c>
      <c r="I13" s="34" t="s">
        <v>55</v>
      </c>
    </row>
    <row r="14" spans="1:9" s="22" customFormat="1" x14ac:dyDescent="0.2">
      <c r="A14" s="39">
        <v>44406</v>
      </c>
      <c r="B14" s="32"/>
      <c r="C14" s="33"/>
      <c r="D14" s="34" t="s">
        <v>36</v>
      </c>
      <c r="E14" s="40">
        <v>207</v>
      </c>
      <c r="F14" s="34">
        <v>19525</v>
      </c>
      <c r="G14" s="34" t="s">
        <v>21</v>
      </c>
      <c r="H14" s="34" t="s">
        <v>22</v>
      </c>
      <c r="I14" s="34" t="s">
        <v>46</v>
      </c>
    </row>
    <row r="15" spans="1:9" s="22" customFormat="1" x14ac:dyDescent="0.2">
      <c r="A15" s="21" t="s">
        <v>57</v>
      </c>
      <c r="B15" s="32"/>
      <c r="C15" s="33"/>
      <c r="D15" s="33" t="s">
        <v>58</v>
      </c>
      <c r="E15" s="40">
        <v>3600</v>
      </c>
      <c r="F15" s="34">
        <v>19527</v>
      </c>
      <c r="G15" s="34" t="s">
        <v>21</v>
      </c>
      <c r="H15" s="34" t="s">
        <v>22</v>
      </c>
      <c r="I15" s="34" t="s">
        <v>59</v>
      </c>
    </row>
    <row r="16" spans="1:9" s="22" customFormat="1" x14ac:dyDescent="0.2">
      <c r="A16" s="36" t="s">
        <v>191</v>
      </c>
      <c r="B16" s="28"/>
      <c r="C16" s="37"/>
      <c r="D16" s="70" t="s">
        <v>193</v>
      </c>
      <c r="E16" s="40">
        <v>3243</v>
      </c>
      <c r="F16" s="34" t="s">
        <v>49</v>
      </c>
      <c r="G16" s="34" t="s">
        <v>21</v>
      </c>
      <c r="H16" s="34" t="s">
        <v>22</v>
      </c>
      <c r="I16" s="34" t="s">
        <v>192</v>
      </c>
    </row>
    <row r="17" spans="1:13" s="22" customFormat="1" x14ac:dyDescent="0.2">
      <c r="A17" s="21" t="s">
        <v>194</v>
      </c>
      <c r="B17" s="32"/>
      <c r="C17" s="33"/>
      <c r="D17" s="33" t="s">
        <v>195</v>
      </c>
      <c r="E17" s="40">
        <v>3243</v>
      </c>
      <c r="F17" s="34" t="s">
        <v>49</v>
      </c>
      <c r="G17" s="34" t="s">
        <v>21</v>
      </c>
      <c r="H17" s="34" t="s">
        <v>22</v>
      </c>
      <c r="I17" s="34" t="s">
        <v>42</v>
      </c>
    </row>
    <row r="18" spans="1:13" s="22" customFormat="1" x14ac:dyDescent="0.2">
      <c r="A18" s="36"/>
      <c r="B18" s="28"/>
      <c r="C18" s="37"/>
      <c r="D18" s="37"/>
      <c r="E18" s="28"/>
      <c r="F18" s="38"/>
      <c r="G18" s="38"/>
      <c r="H18" s="38"/>
      <c r="I18" s="38"/>
    </row>
    <row r="19" spans="1:13" s="22" customFormat="1" x14ac:dyDescent="0.2">
      <c r="A19" s="36"/>
      <c r="B19" s="28"/>
      <c r="C19" s="37"/>
      <c r="D19" s="37"/>
      <c r="E19" s="28"/>
      <c r="F19" s="38"/>
      <c r="G19" s="38"/>
      <c r="H19" s="38"/>
      <c r="I19" s="38"/>
    </row>
    <row r="20" spans="1:13" x14ac:dyDescent="0.2">
      <c r="A20" s="24" t="s">
        <v>24</v>
      </c>
      <c r="C20" s="25"/>
      <c r="D20" s="26"/>
      <c r="E20" s="26"/>
    </row>
    <row r="21" spans="1:13" ht="12.75" customHeight="1" x14ac:dyDescent="0.2">
      <c r="A21" s="31">
        <v>44358</v>
      </c>
      <c r="B21" s="29"/>
      <c r="C21" s="29"/>
      <c r="D21" s="28" t="s">
        <v>23</v>
      </c>
      <c r="E21" s="42">
        <v>3450</v>
      </c>
      <c r="F21" s="28">
        <v>19526</v>
      </c>
      <c r="G21" s="30"/>
      <c r="I21" s="58" t="s">
        <v>56</v>
      </c>
      <c r="J21" s="30"/>
      <c r="L21" s="27"/>
      <c r="M21" s="27"/>
    </row>
    <row r="22" spans="1:13" s="22" customFormat="1" x14ac:dyDescent="0.2">
      <c r="A22" s="36"/>
      <c r="B22" s="28"/>
      <c r="C22" s="37"/>
      <c r="D22" s="37"/>
      <c r="E22" s="28"/>
      <c r="F22" s="38"/>
      <c r="G22" s="38"/>
      <c r="H22" s="38"/>
      <c r="I22" s="38"/>
    </row>
    <row r="23" spans="1:13" ht="15" x14ac:dyDescent="0.25">
      <c r="D23" s="43" t="s">
        <v>25</v>
      </c>
      <c r="E23" s="44">
        <f>SUM(E2:E21)</f>
        <v>53480</v>
      </c>
    </row>
    <row r="24" spans="1:13" x14ac:dyDescent="0.2">
      <c r="D24" s="23"/>
    </row>
    <row r="25" spans="1:13" x14ac:dyDescent="0.2">
      <c r="A25" t="s">
        <v>60</v>
      </c>
      <c r="D25" s="23"/>
    </row>
    <row r="26" spans="1:13" s="22" customFormat="1" x14ac:dyDescent="0.2">
      <c r="A26" s="39">
        <v>44398</v>
      </c>
      <c r="B26" s="32"/>
      <c r="C26" s="33"/>
      <c r="D26" s="34" t="s">
        <v>34</v>
      </c>
      <c r="E26" s="40">
        <v>3450</v>
      </c>
      <c r="F26" s="34" t="s">
        <v>49</v>
      </c>
      <c r="G26" s="34" t="s">
        <v>21</v>
      </c>
      <c r="H26" s="34" t="s">
        <v>62</v>
      </c>
      <c r="I26" s="34" t="s">
        <v>68</v>
      </c>
    </row>
    <row r="27" spans="1:13" s="22" customFormat="1" x14ac:dyDescent="0.2">
      <c r="A27" s="39">
        <v>44398</v>
      </c>
      <c r="B27" s="32"/>
      <c r="C27" s="33"/>
      <c r="D27" s="34" t="s">
        <v>35</v>
      </c>
      <c r="E27" s="40">
        <v>2560</v>
      </c>
      <c r="F27" s="34" t="s">
        <v>49</v>
      </c>
      <c r="G27" s="34" t="s">
        <v>61</v>
      </c>
      <c r="H27" s="34" t="s">
        <v>62</v>
      </c>
      <c r="I27" s="34" t="s">
        <v>68</v>
      </c>
    </row>
    <row r="30" spans="1:13" ht="15" x14ac:dyDescent="0.25">
      <c r="D30" s="43" t="s">
        <v>25</v>
      </c>
      <c r="E30" s="44">
        <f>SUM(E26:E27)</f>
        <v>6010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8" sqref="B8"/>
    </sheetView>
  </sheetViews>
  <sheetFormatPr baseColWidth="10" defaultColWidth="11.42578125" defaultRowHeight="12.75" x14ac:dyDescent="0.2"/>
  <cols>
    <col min="1" max="1" width="44.28515625" style="7" customWidth="1"/>
    <col min="2" max="2" width="22.5703125" style="7" bestFit="1" customWidth="1"/>
    <col min="3" max="3" width="11.42578125" style="7"/>
    <col min="4" max="4" width="13" style="7" customWidth="1"/>
    <col min="5" max="5" width="4.140625" style="7" customWidth="1"/>
    <col min="6" max="6" width="27.85546875" style="7" customWidth="1"/>
    <col min="7" max="7" width="20.42578125" style="7" customWidth="1"/>
    <col min="8" max="8" width="24" style="7" customWidth="1"/>
    <col min="9" max="16384" width="11.42578125" style="7"/>
  </cols>
  <sheetData>
    <row r="1" spans="1:9" ht="15" x14ac:dyDescent="0.25">
      <c r="A1" s="5" t="s">
        <v>7</v>
      </c>
      <c r="B1" s="6"/>
    </row>
    <row r="2" spans="1:9" x14ac:dyDescent="0.2">
      <c r="A2" s="8" t="s">
        <v>26</v>
      </c>
    </row>
    <row r="3" spans="1:9" ht="15" x14ac:dyDescent="0.25">
      <c r="A3" s="9"/>
      <c r="B3" s="10"/>
    </row>
    <row r="4" spans="1:9" ht="15" x14ac:dyDescent="0.25">
      <c r="A4" s="11" t="s">
        <v>8</v>
      </c>
      <c r="B4" s="10" t="s">
        <v>9</v>
      </c>
      <c r="D4" s="10" t="s">
        <v>10</v>
      </c>
    </row>
    <row r="5" spans="1:9" x14ac:dyDescent="0.2">
      <c r="A5" s="8" t="s">
        <v>11</v>
      </c>
      <c r="B5" s="45">
        <f>'JULIO '!E23</f>
        <v>53480</v>
      </c>
      <c r="D5" s="45">
        <f>'JULIO '!E23</f>
        <v>53480</v>
      </c>
    </row>
    <row r="6" spans="1:9" x14ac:dyDescent="0.2">
      <c r="A6" s="8" t="s">
        <v>64</v>
      </c>
      <c r="B6" s="19">
        <f>'JULIO '!E30</f>
        <v>6010</v>
      </c>
      <c r="D6" s="19">
        <f>'JULIO '!E30</f>
        <v>6010</v>
      </c>
    </row>
    <row r="7" spans="1:9" x14ac:dyDescent="0.2">
      <c r="A7" s="7" t="s">
        <v>12</v>
      </c>
      <c r="B7" s="35">
        <f>SUM(B5:B6)</f>
        <v>59490</v>
      </c>
      <c r="D7" s="35">
        <f>SUM(D5:D6)</f>
        <v>59490</v>
      </c>
    </row>
    <row r="8" spans="1:9" ht="13.5" x14ac:dyDescent="0.25">
      <c r="A8" s="12"/>
    </row>
    <row r="9" spans="1:9" ht="13.5" x14ac:dyDescent="0.25">
      <c r="A9" s="12"/>
    </row>
    <row r="10" spans="1:9" ht="15" x14ac:dyDescent="0.25">
      <c r="A10" s="11" t="s">
        <v>13</v>
      </c>
    </row>
    <row r="11" spans="1:9" ht="15.75" thickBot="1" x14ac:dyDescent="0.3">
      <c r="A11" s="16" t="s">
        <v>186</v>
      </c>
      <c r="B11" s="10"/>
    </row>
    <row r="12" spans="1:9" ht="15" x14ac:dyDescent="0.25">
      <c r="A12" s="8" t="s">
        <v>14</v>
      </c>
      <c r="B12" s="17">
        <v>58920</v>
      </c>
      <c r="D12" s="17">
        <v>58920</v>
      </c>
      <c r="F12" s="13" t="s">
        <v>65</v>
      </c>
      <c r="G12" s="14" t="s">
        <v>66</v>
      </c>
      <c r="H12" s="15" t="s">
        <v>67</v>
      </c>
      <c r="I12" s="16"/>
    </row>
    <row r="13" spans="1:9" ht="15" x14ac:dyDescent="0.25">
      <c r="A13" s="16" t="s">
        <v>15</v>
      </c>
      <c r="B13" s="10">
        <f>+B12</f>
        <v>58920</v>
      </c>
      <c r="D13" s="10">
        <f>+D12</f>
        <v>58920</v>
      </c>
    </row>
    <row r="14" spans="1:9" ht="15" x14ac:dyDescent="0.25">
      <c r="A14" s="7" t="s">
        <v>16</v>
      </c>
      <c r="B14" s="10"/>
    </row>
    <row r="15" spans="1:9" x14ac:dyDescent="0.2">
      <c r="B15" s="6"/>
    </row>
    <row r="16" spans="1:9" x14ac:dyDescent="0.2">
      <c r="A16" s="7" t="s">
        <v>17</v>
      </c>
      <c r="B16" s="6">
        <f>B7-B13</f>
        <v>570</v>
      </c>
      <c r="D16" s="6">
        <f>D7-D13</f>
        <v>570</v>
      </c>
    </row>
    <row r="17" spans="1:9" ht="14.25" x14ac:dyDescent="0.2">
      <c r="A17" s="7" t="s">
        <v>18</v>
      </c>
      <c r="B17" s="6">
        <f>+B16/1.08</f>
        <v>527.77777777777771</v>
      </c>
      <c r="D17" s="6">
        <f>+D16/1.08</f>
        <v>527.77777777777771</v>
      </c>
      <c r="I17" s="18"/>
    </row>
    <row r="18" spans="1:9" x14ac:dyDescent="0.2">
      <c r="A18" s="7" t="s">
        <v>19</v>
      </c>
      <c r="B18" s="19">
        <f>+B17*0.16</f>
        <v>84.444444444444443</v>
      </c>
      <c r="D18" s="19">
        <f>+D17*0.16</f>
        <v>84.444444444444443</v>
      </c>
    </row>
    <row r="19" spans="1:9" ht="15" x14ac:dyDescent="0.25">
      <c r="A19" s="7" t="s">
        <v>20</v>
      </c>
      <c r="B19" s="20">
        <f>+B17+B18</f>
        <v>612.22222222222217</v>
      </c>
      <c r="D19" s="20">
        <f>+D17+D18</f>
        <v>612.22222222222217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tabSelected="1" topLeftCell="F22" workbookViewId="0">
      <selection activeCell="T17" sqref="T17"/>
    </sheetView>
  </sheetViews>
  <sheetFormatPr baseColWidth="10" defaultRowHeight="12.75" x14ac:dyDescent="0.2"/>
  <cols>
    <col min="1" max="1" width="11.42578125" style="7"/>
    <col min="2" max="2" width="5.140625" style="7" customWidth="1"/>
    <col min="3" max="3" width="7.140625" style="7" customWidth="1"/>
    <col min="4" max="6" width="11.42578125" style="7"/>
    <col min="7" max="7" width="6.5703125" style="7" customWidth="1"/>
    <col min="8" max="8" width="11.42578125" style="7"/>
    <col min="9" max="9" width="8.7109375" style="7" customWidth="1"/>
    <col min="10" max="10" width="7.7109375" style="7" customWidth="1"/>
    <col min="11" max="11" width="6.85546875" style="7" customWidth="1"/>
    <col min="12" max="13" width="11.42578125" style="7"/>
    <col min="14" max="14" width="8.42578125" style="7" customWidth="1"/>
    <col min="15" max="15" width="11.42578125" style="7"/>
    <col min="16" max="16" width="29" style="7" customWidth="1"/>
    <col min="17" max="17" width="8.7109375" style="7" customWidth="1"/>
    <col min="18" max="18" width="16.42578125" style="7" customWidth="1"/>
    <col min="19" max="19" width="11.42578125" style="7"/>
    <col min="20" max="20" width="24" style="7" customWidth="1"/>
    <col min="21" max="16384" width="11.42578125" style="7"/>
  </cols>
  <sheetData>
    <row r="1" spans="1:20" ht="29.25" customHeight="1" x14ac:dyDescent="0.2">
      <c r="A1" s="50" t="s">
        <v>69</v>
      </c>
      <c r="B1" s="46" t="s">
        <v>70</v>
      </c>
      <c r="C1" s="46" t="s">
        <v>71</v>
      </c>
      <c r="D1" s="46" t="s">
        <v>72</v>
      </c>
      <c r="E1" s="46" t="s">
        <v>0</v>
      </c>
      <c r="F1" s="47" t="s">
        <v>1</v>
      </c>
      <c r="G1" s="48" t="s">
        <v>2</v>
      </c>
      <c r="H1" s="48" t="s">
        <v>73</v>
      </c>
      <c r="I1" s="47" t="s">
        <v>74</v>
      </c>
      <c r="J1" s="47" t="s">
        <v>75</v>
      </c>
      <c r="K1" s="47" t="s">
        <v>76</v>
      </c>
      <c r="L1" s="47" t="s">
        <v>77</v>
      </c>
      <c r="M1" s="47" t="s">
        <v>78</v>
      </c>
      <c r="N1" s="47" t="s">
        <v>79</v>
      </c>
      <c r="O1" s="47" t="s">
        <v>80</v>
      </c>
      <c r="P1" s="47" t="s">
        <v>81</v>
      </c>
      <c r="Q1" s="1" t="s">
        <v>3</v>
      </c>
      <c r="R1" s="1" t="s">
        <v>4</v>
      </c>
      <c r="S1" s="1" t="s">
        <v>5</v>
      </c>
      <c r="T1" s="1" t="s">
        <v>6</v>
      </c>
    </row>
    <row r="2" spans="1:20" x14ac:dyDescent="0.2">
      <c r="A2" s="52" t="s">
        <v>82</v>
      </c>
      <c r="B2" s="53" t="s">
        <v>83</v>
      </c>
      <c r="C2" s="53" t="s">
        <v>84</v>
      </c>
      <c r="D2" s="53" t="s">
        <v>85</v>
      </c>
      <c r="E2" s="53" t="s">
        <v>86</v>
      </c>
      <c r="F2" s="54" t="s">
        <v>87</v>
      </c>
      <c r="G2" s="55" t="s">
        <v>88</v>
      </c>
      <c r="H2" s="60">
        <v>3450</v>
      </c>
      <c r="I2" s="54" t="s">
        <v>84</v>
      </c>
      <c r="J2" s="54" t="s">
        <v>89</v>
      </c>
      <c r="K2" s="54" t="s">
        <v>90</v>
      </c>
      <c r="L2" s="54" t="s">
        <v>91</v>
      </c>
      <c r="M2" s="54" t="s">
        <v>92</v>
      </c>
      <c r="N2" s="54" t="s">
        <v>93</v>
      </c>
      <c r="O2" s="54" t="s">
        <v>85</v>
      </c>
      <c r="P2" s="54" t="s">
        <v>94</v>
      </c>
      <c r="Q2" s="51">
        <v>19531</v>
      </c>
      <c r="R2" s="34" t="s">
        <v>21</v>
      </c>
      <c r="S2" s="34" t="s">
        <v>22</v>
      </c>
      <c r="T2" s="51" t="s">
        <v>43</v>
      </c>
    </row>
    <row r="3" spans="1:20" x14ac:dyDescent="0.2">
      <c r="A3" s="52" t="s">
        <v>95</v>
      </c>
      <c r="B3" s="53" t="s">
        <v>83</v>
      </c>
      <c r="C3" s="53" t="s">
        <v>84</v>
      </c>
      <c r="D3" s="53" t="s">
        <v>96</v>
      </c>
      <c r="E3" s="53" t="s">
        <v>86</v>
      </c>
      <c r="F3" s="54" t="s">
        <v>97</v>
      </c>
      <c r="G3" s="55" t="s">
        <v>88</v>
      </c>
      <c r="H3" s="60">
        <v>3243</v>
      </c>
      <c r="I3" s="54" t="s">
        <v>84</v>
      </c>
      <c r="J3" s="54" t="s">
        <v>98</v>
      </c>
      <c r="K3" s="54" t="s">
        <v>99</v>
      </c>
      <c r="L3" s="54" t="s">
        <v>100</v>
      </c>
      <c r="M3" s="54" t="s">
        <v>92</v>
      </c>
      <c r="N3" s="54" t="s">
        <v>93</v>
      </c>
      <c r="O3" s="54" t="s">
        <v>96</v>
      </c>
      <c r="P3" s="54" t="s">
        <v>101</v>
      </c>
      <c r="Q3" s="51">
        <v>19532</v>
      </c>
      <c r="R3" s="34" t="s">
        <v>21</v>
      </c>
      <c r="S3" s="34" t="s">
        <v>22</v>
      </c>
      <c r="T3" s="51" t="s">
        <v>171</v>
      </c>
    </row>
    <row r="4" spans="1:20" x14ac:dyDescent="0.2">
      <c r="A4" s="52" t="s">
        <v>102</v>
      </c>
      <c r="B4" s="53" t="s">
        <v>83</v>
      </c>
      <c r="C4" s="53" t="s">
        <v>84</v>
      </c>
      <c r="D4" s="53" t="s">
        <v>85</v>
      </c>
      <c r="E4" s="53" t="s">
        <v>86</v>
      </c>
      <c r="F4" s="54" t="s">
        <v>103</v>
      </c>
      <c r="G4" s="55" t="s">
        <v>88</v>
      </c>
      <c r="H4" s="60">
        <v>3250</v>
      </c>
      <c r="I4" s="54" t="s">
        <v>84</v>
      </c>
      <c r="J4" s="54" t="s">
        <v>104</v>
      </c>
      <c r="K4" s="54" t="s">
        <v>105</v>
      </c>
      <c r="L4" s="54" t="s">
        <v>106</v>
      </c>
      <c r="M4" s="54" t="s">
        <v>92</v>
      </c>
      <c r="N4" s="54" t="s">
        <v>93</v>
      </c>
      <c r="O4" s="54" t="s">
        <v>85</v>
      </c>
      <c r="P4" s="54" t="s">
        <v>94</v>
      </c>
      <c r="Q4" s="69" t="s">
        <v>49</v>
      </c>
      <c r="R4" s="34" t="s">
        <v>21</v>
      </c>
      <c r="S4" s="34" t="s">
        <v>22</v>
      </c>
      <c r="T4" s="51" t="s">
        <v>47</v>
      </c>
    </row>
    <row r="5" spans="1:20" x14ac:dyDescent="0.2">
      <c r="A5" s="52" t="s">
        <v>107</v>
      </c>
      <c r="B5" s="53" t="s">
        <v>83</v>
      </c>
      <c r="C5" s="53" t="s">
        <v>84</v>
      </c>
      <c r="D5" s="53" t="s">
        <v>85</v>
      </c>
      <c r="E5" s="53" t="s">
        <v>86</v>
      </c>
      <c r="F5" s="54" t="s">
        <v>108</v>
      </c>
      <c r="G5" s="55" t="s">
        <v>88</v>
      </c>
      <c r="H5" s="60">
        <v>3242</v>
      </c>
      <c r="I5" s="54" t="s">
        <v>84</v>
      </c>
      <c r="J5" s="54" t="s">
        <v>109</v>
      </c>
      <c r="K5" s="54" t="s">
        <v>110</v>
      </c>
      <c r="L5" s="54" t="s">
        <v>111</v>
      </c>
      <c r="M5" s="54" t="s">
        <v>92</v>
      </c>
      <c r="N5" s="54" t="s">
        <v>93</v>
      </c>
      <c r="O5" s="54" t="s">
        <v>85</v>
      </c>
      <c r="P5" s="54" t="s">
        <v>94</v>
      </c>
      <c r="Q5" s="51">
        <v>195328</v>
      </c>
      <c r="R5" s="34" t="s">
        <v>21</v>
      </c>
      <c r="S5" s="34" t="s">
        <v>22</v>
      </c>
      <c r="T5" s="51" t="s">
        <v>46</v>
      </c>
    </row>
    <row r="6" spans="1:20" x14ac:dyDescent="0.2">
      <c r="A6" s="52" t="s">
        <v>112</v>
      </c>
      <c r="B6" s="53" t="s">
        <v>83</v>
      </c>
      <c r="C6" s="53" t="s">
        <v>84</v>
      </c>
      <c r="D6" s="53" t="s">
        <v>96</v>
      </c>
      <c r="E6" s="53" t="s">
        <v>86</v>
      </c>
      <c r="F6" s="54" t="s">
        <v>103</v>
      </c>
      <c r="G6" s="55" t="s">
        <v>88</v>
      </c>
      <c r="H6" s="60">
        <v>3250</v>
      </c>
      <c r="I6" s="54" t="s">
        <v>84</v>
      </c>
      <c r="J6" s="54" t="s">
        <v>98</v>
      </c>
      <c r="K6" s="54" t="s">
        <v>99</v>
      </c>
      <c r="L6" s="54" t="s">
        <v>113</v>
      </c>
      <c r="M6" s="54" t="s">
        <v>92</v>
      </c>
      <c r="N6" s="54" t="s">
        <v>93</v>
      </c>
      <c r="O6" s="54" t="s">
        <v>96</v>
      </c>
      <c r="P6" s="54" t="s">
        <v>114</v>
      </c>
      <c r="Q6" s="51">
        <v>19529</v>
      </c>
      <c r="R6" s="34" t="s">
        <v>21</v>
      </c>
      <c r="S6" s="34" t="s">
        <v>22</v>
      </c>
      <c r="T6" s="51" t="s">
        <v>172</v>
      </c>
    </row>
    <row r="7" spans="1:20" x14ac:dyDescent="0.2">
      <c r="A7" s="52" t="s">
        <v>115</v>
      </c>
      <c r="B7" s="53" t="s">
        <v>83</v>
      </c>
      <c r="C7" s="53" t="s">
        <v>84</v>
      </c>
      <c r="D7" s="53" t="s">
        <v>116</v>
      </c>
      <c r="E7" s="53" t="s">
        <v>86</v>
      </c>
      <c r="F7" s="54" t="s">
        <v>97</v>
      </c>
      <c r="G7" s="55" t="s">
        <v>88</v>
      </c>
      <c r="H7" s="60">
        <v>3243</v>
      </c>
      <c r="I7" s="54" t="s">
        <v>84</v>
      </c>
      <c r="J7" s="54" t="s">
        <v>98</v>
      </c>
      <c r="K7" s="54" t="s">
        <v>117</v>
      </c>
      <c r="L7" s="54" t="s">
        <v>118</v>
      </c>
      <c r="M7" s="54" t="s">
        <v>92</v>
      </c>
      <c r="N7" s="54" t="s">
        <v>93</v>
      </c>
      <c r="O7" s="54" t="s">
        <v>116</v>
      </c>
      <c r="P7" s="54" t="s">
        <v>119</v>
      </c>
      <c r="Q7" s="51">
        <v>19530</v>
      </c>
      <c r="R7" s="34" t="s">
        <v>21</v>
      </c>
      <c r="S7" s="57" t="s">
        <v>22</v>
      </c>
      <c r="T7" s="51" t="s">
        <v>41</v>
      </c>
    </row>
    <row r="8" spans="1:20" x14ac:dyDescent="0.2">
      <c r="A8" s="52" t="s">
        <v>128</v>
      </c>
      <c r="B8" s="53" t="s">
        <v>83</v>
      </c>
      <c r="C8" s="53" t="s">
        <v>84</v>
      </c>
      <c r="D8" s="53" t="s">
        <v>129</v>
      </c>
      <c r="E8" s="53" t="s">
        <v>130</v>
      </c>
      <c r="F8" s="54" t="s">
        <v>97</v>
      </c>
      <c r="G8" s="55" t="s">
        <v>88</v>
      </c>
      <c r="H8" s="60">
        <v>3243</v>
      </c>
      <c r="I8" s="54" t="s">
        <v>84</v>
      </c>
      <c r="J8" s="54" t="s">
        <v>98</v>
      </c>
      <c r="K8" s="54" t="s">
        <v>99</v>
      </c>
      <c r="L8" s="54" t="s">
        <v>131</v>
      </c>
      <c r="M8" s="54" t="s">
        <v>92</v>
      </c>
      <c r="N8" s="54" t="s">
        <v>93</v>
      </c>
      <c r="O8" s="54" t="s">
        <v>129</v>
      </c>
      <c r="P8" s="54" t="s">
        <v>132</v>
      </c>
      <c r="Q8" s="51">
        <v>19534</v>
      </c>
      <c r="R8" s="34" t="s">
        <v>21</v>
      </c>
      <c r="S8" s="34" t="s">
        <v>22</v>
      </c>
      <c r="T8" s="51" t="s">
        <v>52</v>
      </c>
    </row>
    <row r="9" spans="1:20" x14ac:dyDescent="0.2">
      <c r="A9" s="52" t="s">
        <v>133</v>
      </c>
      <c r="B9" s="53" t="s">
        <v>83</v>
      </c>
      <c r="C9" s="53" t="s">
        <v>84</v>
      </c>
      <c r="D9" s="53" t="s">
        <v>129</v>
      </c>
      <c r="E9" s="53" t="s">
        <v>130</v>
      </c>
      <c r="F9" s="54" t="s">
        <v>97</v>
      </c>
      <c r="G9" s="55" t="s">
        <v>88</v>
      </c>
      <c r="H9" s="60">
        <v>3243</v>
      </c>
      <c r="I9" s="54" t="s">
        <v>84</v>
      </c>
      <c r="J9" s="54" t="s">
        <v>98</v>
      </c>
      <c r="K9" s="54" t="s">
        <v>99</v>
      </c>
      <c r="L9" s="54" t="s">
        <v>134</v>
      </c>
      <c r="M9" s="54" t="s">
        <v>92</v>
      </c>
      <c r="N9" s="54" t="s">
        <v>93</v>
      </c>
      <c r="O9" s="54" t="s">
        <v>129</v>
      </c>
      <c r="P9" s="54" t="s">
        <v>135</v>
      </c>
      <c r="Q9" s="51">
        <v>19533</v>
      </c>
      <c r="R9" s="34" t="s">
        <v>21</v>
      </c>
      <c r="S9" s="34" t="s">
        <v>22</v>
      </c>
      <c r="T9" s="51" t="s">
        <v>173</v>
      </c>
    </row>
    <row r="10" spans="1:20" x14ac:dyDescent="0.2">
      <c r="A10" s="52" t="s">
        <v>136</v>
      </c>
      <c r="B10" s="53" t="s">
        <v>83</v>
      </c>
      <c r="C10" s="53" t="s">
        <v>84</v>
      </c>
      <c r="D10" s="53" t="s">
        <v>85</v>
      </c>
      <c r="E10" s="53" t="s">
        <v>137</v>
      </c>
      <c r="F10" s="54" t="s">
        <v>138</v>
      </c>
      <c r="G10" s="55" t="s">
        <v>88</v>
      </c>
      <c r="H10" s="60">
        <v>3600</v>
      </c>
      <c r="I10" s="54" t="s">
        <v>84</v>
      </c>
      <c r="J10" s="54" t="s">
        <v>139</v>
      </c>
      <c r="K10" s="54" t="s">
        <v>140</v>
      </c>
      <c r="L10" s="54" t="s">
        <v>141</v>
      </c>
      <c r="M10" s="54" t="s">
        <v>92</v>
      </c>
      <c r="N10" s="54" t="s">
        <v>93</v>
      </c>
      <c r="O10" s="54" t="s">
        <v>85</v>
      </c>
      <c r="P10" s="54" t="s">
        <v>142</v>
      </c>
      <c r="Q10" s="51">
        <v>19536</v>
      </c>
      <c r="R10" s="34" t="s">
        <v>21</v>
      </c>
      <c r="S10" s="34" t="s">
        <v>22</v>
      </c>
      <c r="T10" s="51" t="s">
        <v>175</v>
      </c>
    </row>
    <row r="11" spans="1:20" x14ac:dyDescent="0.2">
      <c r="A11" s="52" t="s">
        <v>143</v>
      </c>
      <c r="B11" s="53" t="s">
        <v>83</v>
      </c>
      <c r="C11" s="53" t="s">
        <v>84</v>
      </c>
      <c r="D11" s="53" t="s">
        <v>85</v>
      </c>
      <c r="E11" s="53" t="s">
        <v>137</v>
      </c>
      <c r="F11" s="54" t="s">
        <v>87</v>
      </c>
      <c r="G11" s="55" t="s">
        <v>88</v>
      </c>
      <c r="H11" s="60">
        <v>3450</v>
      </c>
      <c r="I11" s="54" t="s">
        <v>84</v>
      </c>
      <c r="J11" s="54" t="s">
        <v>139</v>
      </c>
      <c r="K11" s="54" t="s">
        <v>140</v>
      </c>
      <c r="L11" s="54" t="s">
        <v>144</v>
      </c>
      <c r="M11" s="54" t="s">
        <v>92</v>
      </c>
      <c r="N11" s="54" t="s">
        <v>93</v>
      </c>
      <c r="O11" s="54" t="s">
        <v>85</v>
      </c>
      <c r="P11" s="54" t="s">
        <v>142</v>
      </c>
      <c r="Q11" s="51">
        <v>19537</v>
      </c>
      <c r="R11" s="34" t="s">
        <v>21</v>
      </c>
      <c r="S11" s="34" t="s">
        <v>22</v>
      </c>
      <c r="T11" s="51" t="s">
        <v>175</v>
      </c>
    </row>
    <row r="12" spans="1:20" x14ac:dyDescent="0.2">
      <c r="A12" s="52" t="s">
        <v>155</v>
      </c>
      <c r="B12" s="53" t="s">
        <v>83</v>
      </c>
      <c r="C12" s="53" t="s">
        <v>84</v>
      </c>
      <c r="D12" s="53" t="s">
        <v>85</v>
      </c>
      <c r="E12" s="53" t="s">
        <v>156</v>
      </c>
      <c r="F12" s="54" t="s">
        <v>157</v>
      </c>
      <c r="G12" s="55" t="s">
        <v>88</v>
      </c>
      <c r="H12" s="60">
        <v>1000</v>
      </c>
      <c r="I12" s="54" t="s">
        <v>84</v>
      </c>
      <c r="J12" s="54" t="s">
        <v>158</v>
      </c>
      <c r="K12" s="54" t="s">
        <v>159</v>
      </c>
      <c r="L12" s="54" t="s">
        <v>160</v>
      </c>
      <c r="M12" s="54" t="s">
        <v>92</v>
      </c>
      <c r="N12" s="54" t="s">
        <v>93</v>
      </c>
      <c r="O12" s="54" t="s">
        <v>85</v>
      </c>
      <c r="P12" s="54" t="s">
        <v>94</v>
      </c>
      <c r="Q12" s="51"/>
      <c r="R12" s="34" t="s">
        <v>21</v>
      </c>
      <c r="S12" s="34"/>
      <c r="T12" s="51" t="s">
        <v>196</v>
      </c>
    </row>
    <row r="13" spans="1:20" x14ac:dyDescent="0.2">
      <c r="H13" s="61"/>
    </row>
    <row r="14" spans="1:20" x14ac:dyDescent="0.2">
      <c r="H14" s="62"/>
    </row>
    <row r="15" spans="1:20" x14ac:dyDescent="0.2">
      <c r="H15" s="61"/>
    </row>
    <row r="16" spans="1:20" x14ac:dyDescent="0.2">
      <c r="A16" s="24" t="s">
        <v>24</v>
      </c>
      <c r="F16" s="24"/>
      <c r="H16" s="61"/>
    </row>
    <row r="17" spans="1:20" x14ac:dyDescent="0.2">
      <c r="F17" s="56">
        <v>44410</v>
      </c>
      <c r="H17" s="62">
        <v>3600</v>
      </c>
      <c r="I17" s="7" t="s">
        <v>168</v>
      </c>
      <c r="K17" s="7" t="s">
        <v>39</v>
      </c>
      <c r="N17" s="7" t="s">
        <v>49</v>
      </c>
    </row>
    <row r="18" spans="1:20" x14ac:dyDescent="0.2">
      <c r="F18" s="56">
        <v>44411</v>
      </c>
      <c r="H18" s="62">
        <v>3243</v>
      </c>
      <c r="I18" s="7" t="s">
        <v>168</v>
      </c>
      <c r="K18" s="7" t="s">
        <v>169</v>
      </c>
      <c r="N18" s="7" t="s">
        <v>49</v>
      </c>
    </row>
    <row r="19" spans="1:20" x14ac:dyDescent="0.2">
      <c r="F19" s="56">
        <v>44411</v>
      </c>
      <c r="H19" s="62">
        <v>3243</v>
      </c>
      <c r="I19" s="7" t="s">
        <v>168</v>
      </c>
      <c r="K19" s="7" t="s">
        <v>170</v>
      </c>
      <c r="N19" s="7" t="s">
        <v>49</v>
      </c>
    </row>
    <row r="20" spans="1:20" x14ac:dyDescent="0.2">
      <c r="F20" s="56">
        <v>44421</v>
      </c>
      <c r="H20" s="62">
        <v>3450</v>
      </c>
      <c r="I20" s="7" t="s">
        <v>174</v>
      </c>
      <c r="K20" s="7" t="s">
        <v>56</v>
      </c>
      <c r="N20" s="7">
        <v>19533</v>
      </c>
    </row>
    <row r="21" spans="1:20" x14ac:dyDescent="0.2">
      <c r="H21" s="49"/>
    </row>
    <row r="22" spans="1:20" x14ac:dyDescent="0.2">
      <c r="H22" s="49"/>
    </row>
    <row r="23" spans="1:20" x14ac:dyDescent="0.2">
      <c r="F23" s="7" t="s">
        <v>25</v>
      </c>
      <c r="H23" s="63">
        <f>SUM(H2:H20)</f>
        <v>47750</v>
      </c>
    </row>
    <row r="24" spans="1:20" x14ac:dyDescent="0.2">
      <c r="H24" s="64"/>
    </row>
    <row r="25" spans="1:20" x14ac:dyDescent="0.2">
      <c r="H25" s="64"/>
    </row>
    <row r="26" spans="1:20" x14ac:dyDescent="0.2">
      <c r="A26" s="52" t="s">
        <v>120</v>
      </c>
      <c r="B26" s="53" t="s">
        <v>83</v>
      </c>
      <c r="C26" s="53" t="s">
        <v>84</v>
      </c>
      <c r="D26" s="53" t="s">
        <v>121</v>
      </c>
      <c r="E26" s="53" t="s">
        <v>122</v>
      </c>
      <c r="F26" s="54" t="s">
        <v>123</v>
      </c>
      <c r="G26" s="55" t="s">
        <v>88</v>
      </c>
      <c r="H26" s="60">
        <v>3200</v>
      </c>
      <c r="I26" s="54" t="s">
        <v>84</v>
      </c>
      <c r="J26" s="54" t="s">
        <v>124</v>
      </c>
      <c r="K26" s="54" t="s">
        <v>125</v>
      </c>
      <c r="L26" s="54" t="s">
        <v>126</v>
      </c>
      <c r="M26" s="54" t="s">
        <v>92</v>
      </c>
      <c r="N26" s="54" t="s">
        <v>93</v>
      </c>
      <c r="O26" s="54" t="s">
        <v>121</v>
      </c>
      <c r="P26" s="54" t="s">
        <v>127</v>
      </c>
      <c r="Q26" s="51"/>
      <c r="R26" s="57" t="s">
        <v>61</v>
      </c>
      <c r="S26" s="57" t="s">
        <v>180</v>
      </c>
      <c r="T26" s="51" t="s">
        <v>187</v>
      </c>
    </row>
    <row r="27" spans="1:20" x14ac:dyDescent="0.2">
      <c r="A27" s="52" t="s">
        <v>150</v>
      </c>
      <c r="B27" s="53" t="s">
        <v>83</v>
      </c>
      <c r="C27" s="53" t="s">
        <v>84</v>
      </c>
      <c r="D27" s="53" t="s">
        <v>151</v>
      </c>
      <c r="E27" s="53" t="s">
        <v>152</v>
      </c>
      <c r="F27" s="54" t="s">
        <v>123</v>
      </c>
      <c r="G27" s="55" t="s">
        <v>88</v>
      </c>
      <c r="H27" s="60">
        <v>3200</v>
      </c>
      <c r="I27" s="54" t="s">
        <v>84</v>
      </c>
      <c r="J27" s="54" t="s">
        <v>98</v>
      </c>
      <c r="K27" s="54" t="s">
        <v>99</v>
      </c>
      <c r="L27" s="54" t="s">
        <v>153</v>
      </c>
      <c r="M27" s="54" t="s">
        <v>92</v>
      </c>
      <c r="N27" s="54" t="s">
        <v>93</v>
      </c>
      <c r="O27" s="54" t="s">
        <v>151</v>
      </c>
      <c r="P27" s="54" t="s">
        <v>154</v>
      </c>
      <c r="Q27" s="51" t="s">
        <v>49</v>
      </c>
      <c r="R27" s="57" t="s">
        <v>61</v>
      </c>
      <c r="S27" s="57" t="s">
        <v>180</v>
      </c>
      <c r="T27" s="51" t="s">
        <v>181</v>
      </c>
    </row>
    <row r="28" spans="1:20" x14ac:dyDescent="0.2">
      <c r="A28" s="52" t="s">
        <v>161</v>
      </c>
      <c r="B28" s="53" t="s">
        <v>83</v>
      </c>
      <c r="C28" s="53" t="s">
        <v>84</v>
      </c>
      <c r="D28" s="53" t="s">
        <v>162</v>
      </c>
      <c r="E28" s="53" t="s">
        <v>156</v>
      </c>
      <c r="F28" s="54">
        <v>3200</v>
      </c>
      <c r="G28" s="55" t="s">
        <v>88</v>
      </c>
      <c r="H28" s="60">
        <v>3200</v>
      </c>
      <c r="I28" s="54" t="s">
        <v>84</v>
      </c>
      <c r="J28" s="54" t="s">
        <v>98</v>
      </c>
      <c r="K28" s="54" t="s">
        <v>99</v>
      </c>
      <c r="L28" s="54" t="s">
        <v>163</v>
      </c>
      <c r="M28" s="54" t="s">
        <v>92</v>
      </c>
      <c r="N28" s="54" t="s">
        <v>93</v>
      </c>
      <c r="O28" s="54" t="s">
        <v>162</v>
      </c>
      <c r="P28" s="54" t="s">
        <v>164</v>
      </c>
      <c r="Q28" s="51" t="s">
        <v>49</v>
      </c>
      <c r="R28" s="57" t="s">
        <v>61</v>
      </c>
      <c r="S28" s="57" t="s">
        <v>180</v>
      </c>
      <c r="T28" s="51" t="s">
        <v>182</v>
      </c>
    </row>
    <row r="31" spans="1:20" x14ac:dyDescent="0.2">
      <c r="F31" s="7" t="s">
        <v>25</v>
      </c>
      <c r="H31" s="63">
        <f>SUM(H26:H30)</f>
        <v>9600</v>
      </c>
    </row>
    <row r="37" spans="1:20" x14ac:dyDescent="0.2">
      <c r="F37" s="65" t="s">
        <v>179</v>
      </c>
    </row>
    <row r="38" spans="1:20" x14ac:dyDescent="0.2">
      <c r="A38" s="52" t="s">
        <v>145</v>
      </c>
      <c r="B38" s="53" t="s">
        <v>83</v>
      </c>
      <c r="C38" s="53" t="s">
        <v>84</v>
      </c>
      <c r="D38" s="53" t="s">
        <v>85</v>
      </c>
      <c r="E38" s="53" t="s">
        <v>146</v>
      </c>
      <c r="F38" s="54" t="s">
        <v>147</v>
      </c>
      <c r="G38" s="55" t="s">
        <v>88</v>
      </c>
      <c r="H38" s="55">
        <v>845</v>
      </c>
      <c r="I38" s="54" t="s">
        <v>84</v>
      </c>
      <c r="J38" s="54" t="s">
        <v>148</v>
      </c>
      <c r="K38" s="54" t="s">
        <v>125</v>
      </c>
      <c r="L38" s="54" t="s">
        <v>149</v>
      </c>
      <c r="M38" s="54" t="s">
        <v>92</v>
      </c>
      <c r="N38" s="54" t="s">
        <v>93</v>
      </c>
      <c r="O38" s="54" t="s">
        <v>85</v>
      </c>
      <c r="P38" s="54" t="s">
        <v>94</v>
      </c>
      <c r="Q38" s="51">
        <v>19538</v>
      </c>
      <c r="R38" s="57" t="s">
        <v>177</v>
      </c>
      <c r="S38" s="57" t="s">
        <v>178</v>
      </c>
      <c r="T38" s="51" t="s">
        <v>176</v>
      </c>
    </row>
    <row r="39" spans="1:20" x14ac:dyDescent="0.2">
      <c r="A39" s="52" t="s">
        <v>165</v>
      </c>
      <c r="B39" s="53" t="s">
        <v>83</v>
      </c>
      <c r="C39" s="53" t="s">
        <v>84</v>
      </c>
      <c r="D39" s="53" t="s">
        <v>85</v>
      </c>
      <c r="E39" s="53" t="s">
        <v>166</v>
      </c>
      <c r="F39" s="54" t="s">
        <v>147</v>
      </c>
      <c r="G39" s="55" t="s">
        <v>88</v>
      </c>
      <c r="H39" s="55">
        <v>845</v>
      </c>
      <c r="I39" s="54" t="s">
        <v>84</v>
      </c>
      <c r="J39" s="54" t="s">
        <v>148</v>
      </c>
      <c r="K39" s="54" t="s">
        <v>140</v>
      </c>
      <c r="L39" s="54" t="s">
        <v>167</v>
      </c>
      <c r="M39" s="54" t="s">
        <v>92</v>
      </c>
      <c r="N39" s="54" t="s">
        <v>93</v>
      </c>
      <c r="O39" s="54" t="s">
        <v>85</v>
      </c>
      <c r="P39" s="54" t="s">
        <v>94</v>
      </c>
      <c r="Q39" s="51">
        <v>19541</v>
      </c>
      <c r="R39" s="57" t="s">
        <v>177</v>
      </c>
      <c r="S39" s="57" t="s">
        <v>183</v>
      </c>
      <c r="T39" s="51" t="s">
        <v>184</v>
      </c>
    </row>
    <row r="41" spans="1:20" x14ac:dyDescent="0.2">
      <c r="H41" s="59">
        <f>SUM(H38:H40)</f>
        <v>1690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3" sqref="F23"/>
    </sheetView>
  </sheetViews>
  <sheetFormatPr baseColWidth="10" defaultColWidth="11.42578125" defaultRowHeight="12.75" x14ac:dyDescent="0.2"/>
  <cols>
    <col min="1" max="1" width="44.28515625" style="7" customWidth="1"/>
    <col min="2" max="2" width="22.5703125" style="7" bestFit="1" customWidth="1"/>
    <col min="3" max="3" width="11.42578125" style="7"/>
    <col min="4" max="4" width="13" style="7" customWidth="1"/>
    <col min="5" max="5" width="4.140625" style="7" customWidth="1"/>
    <col min="6" max="6" width="27.85546875" style="7" customWidth="1"/>
    <col min="7" max="7" width="20.42578125" style="7" customWidth="1"/>
    <col min="8" max="8" width="24" style="7" customWidth="1"/>
    <col min="9" max="16384" width="11.42578125" style="7"/>
  </cols>
  <sheetData>
    <row r="1" spans="1:9" ht="15" x14ac:dyDescent="0.25">
      <c r="A1" s="5" t="s">
        <v>7</v>
      </c>
      <c r="B1" s="6"/>
    </row>
    <row r="2" spans="1:9" x14ac:dyDescent="0.2">
      <c r="A2" s="16" t="s">
        <v>188</v>
      </c>
    </row>
    <row r="3" spans="1:9" ht="15" x14ac:dyDescent="0.25">
      <c r="A3" s="9"/>
      <c r="B3" s="10"/>
    </row>
    <row r="4" spans="1:9" ht="15" x14ac:dyDescent="0.25">
      <c r="A4" s="11" t="s">
        <v>8</v>
      </c>
      <c r="B4" s="10" t="s">
        <v>9</v>
      </c>
      <c r="D4" s="10" t="s">
        <v>10</v>
      </c>
    </row>
    <row r="5" spans="1:9" x14ac:dyDescent="0.2">
      <c r="A5" s="8" t="s">
        <v>11</v>
      </c>
      <c r="B5" s="45">
        <f>AGOSTO!H23</f>
        <v>47750</v>
      </c>
      <c r="D5" s="66">
        <f>AGOSTO!H23</f>
        <v>47750</v>
      </c>
    </row>
    <row r="6" spans="1:9" x14ac:dyDescent="0.2">
      <c r="A6" s="8"/>
      <c r="B6" s="19">
        <f>AGOSTO!H31</f>
        <v>9600</v>
      </c>
      <c r="D6" s="19">
        <f>AGOSTO!H31</f>
        <v>9600</v>
      </c>
    </row>
    <row r="7" spans="1:9" x14ac:dyDescent="0.2">
      <c r="A7" s="7" t="s">
        <v>12</v>
      </c>
      <c r="B7" s="35">
        <f>SUM(B5:B6)</f>
        <v>57350</v>
      </c>
      <c r="D7" s="35">
        <f>SUM(D5:D6)</f>
        <v>57350</v>
      </c>
    </row>
    <row r="8" spans="1:9" ht="13.5" x14ac:dyDescent="0.25">
      <c r="A8" s="12"/>
    </row>
    <row r="9" spans="1:9" ht="13.5" x14ac:dyDescent="0.25">
      <c r="A9" s="12"/>
    </row>
    <row r="10" spans="1:9" ht="15" x14ac:dyDescent="0.25">
      <c r="A10" s="11" t="s">
        <v>13</v>
      </c>
    </row>
    <row r="11" spans="1:9" ht="15.75" thickBot="1" x14ac:dyDescent="0.3">
      <c r="A11" s="16" t="s">
        <v>185</v>
      </c>
      <c r="B11" s="10"/>
    </row>
    <row r="12" spans="1:9" ht="15" x14ac:dyDescent="0.25">
      <c r="A12" s="16"/>
      <c r="B12" s="17"/>
      <c r="D12" s="17"/>
      <c r="F12" s="13"/>
      <c r="G12" s="14"/>
      <c r="H12" s="15"/>
      <c r="I12" s="16"/>
    </row>
    <row r="13" spans="1:9" ht="15" x14ac:dyDescent="0.25">
      <c r="A13" s="16" t="s">
        <v>15</v>
      </c>
      <c r="B13" s="10">
        <f>+B12</f>
        <v>0</v>
      </c>
      <c r="D13" s="10">
        <f>+D12</f>
        <v>0</v>
      </c>
    </row>
    <row r="14" spans="1:9" ht="15" x14ac:dyDescent="0.25">
      <c r="A14" s="7" t="s">
        <v>16</v>
      </c>
      <c r="B14" s="10"/>
    </row>
    <row r="15" spans="1:9" x14ac:dyDescent="0.2">
      <c r="B15" s="6"/>
    </row>
    <row r="16" spans="1:9" x14ac:dyDescent="0.2">
      <c r="A16" s="7" t="s">
        <v>17</v>
      </c>
      <c r="B16" s="6">
        <f>B7-B13</f>
        <v>57350</v>
      </c>
      <c r="D16" s="6">
        <f>D7-D13</f>
        <v>57350</v>
      </c>
    </row>
    <row r="17" spans="1:9" ht="14.25" x14ac:dyDescent="0.2">
      <c r="A17" s="7" t="s">
        <v>18</v>
      </c>
      <c r="B17" s="6">
        <f>B16/1.16</f>
        <v>49439.655172413797</v>
      </c>
      <c r="D17" s="6">
        <f>+D16/1.08</f>
        <v>53101.851851851847</v>
      </c>
      <c r="I17" s="18"/>
    </row>
    <row r="18" spans="1:9" x14ac:dyDescent="0.2">
      <c r="A18" s="7" t="s">
        <v>19</v>
      </c>
      <c r="B18" s="19">
        <f>+B17*0.16</f>
        <v>7910.3448275862074</v>
      </c>
      <c r="D18" s="19">
        <f>+D17*0.16</f>
        <v>8496.2962962962956</v>
      </c>
    </row>
    <row r="19" spans="1:9" ht="15" x14ac:dyDescent="0.25">
      <c r="A19" s="7" t="s">
        <v>20</v>
      </c>
      <c r="B19" s="20">
        <f>+B17+B18</f>
        <v>57350.000000000007</v>
      </c>
      <c r="D19" s="20">
        <f>+D17+D18</f>
        <v>61598.148148148146</v>
      </c>
    </row>
    <row r="21" spans="1:9" x14ac:dyDescent="0.2">
      <c r="A21" s="67" t="s">
        <v>186</v>
      </c>
      <c r="B21" s="59">
        <f>'RESUMEN JULIO '!D19</f>
        <v>612.22222222222217</v>
      </c>
    </row>
    <row r="22" spans="1:9" x14ac:dyDescent="0.2">
      <c r="A22" s="67" t="s">
        <v>189</v>
      </c>
      <c r="B22" s="59">
        <v>1390.39</v>
      </c>
    </row>
    <row r="23" spans="1:9" x14ac:dyDescent="0.2">
      <c r="A23" s="67" t="s">
        <v>190</v>
      </c>
      <c r="B23" s="68">
        <f>B19+B21-B22</f>
        <v>56571.832222222227</v>
      </c>
    </row>
    <row r="24" spans="1:9" x14ac:dyDescent="0.2">
      <c r="B24" s="59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JULIO </vt:lpstr>
      <vt:lpstr>RESUMEN JULIO </vt:lpstr>
      <vt:lpstr>AGOSTO</vt:lpstr>
      <vt:lpstr>RESUMEN 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2021-07-02T18:46:21Z</dcterms:created>
  <dcterms:modified xsi:type="dcterms:W3CDTF">2021-11-08T20:21:44Z</dcterms:modified>
</cp:coreProperties>
</file>