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660" windowHeight="9210" activeTab="5"/>
  </bookViews>
  <sheets>
    <sheet name="ENERO " sheetId="5" r:id="rId1"/>
    <sheet name=" RESUMEN ENERO  " sheetId="6" r:id="rId2"/>
    <sheet name="FEB" sheetId="7" r:id="rId3"/>
    <sheet name="FEB RESUMEN " sheetId="8" r:id="rId4"/>
    <sheet name="MARZO" sheetId="1" r:id="rId5"/>
    <sheet name="FRESUMEN MARZO" sheetId="2" r:id="rId6"/>
    <sheet name="RESUMEN GENERAL" sheetId="4" r:id="rId7"/>
    <sheet name="Hoja2" sheetId="3" r:id="rId8"/>
  </sheets>
  <externalReferences>
    <externalReference r:id="rId9"/>
    <externalReference r:id="rId10"/>
  </externalReferences>
  <definedNames>
    <definedName name="_xlnm._FilterDatabase" localSheetId="0" hidden="1">'ENERO '!$A$1:$N$17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8" l="1"/>
  <c r="B12" i="8"/>
  <c r="D5" i="8"/>
  <c r="D6" i="8" s="1"/>
  <c r="D15" i="8" s="1"/>
  <c r="D16" i="8" s="1"/>
  <c r="B5" i="8"/>
  <c r="B6" i="8" s="1"/>
  <c r="B15" i="8" s="1"/>
  <c r="B16" i="8" s="1"/>
  <c r="C28" i="7"/>
  <c r="B17" i="8" l="1"/>
  <c r="B18" i="8" s="1"/>
  <c r="D17" i="8"/>
  <c r="D18" i="8" s="1"/>
  <c r="D13" i="6" l="1"/>
  <c r="B13" i="6"/>
  <c r="D6" i="6"/>
  <c r="B6" i="6"/>
  <c r="D5" i="6"/>
  <c r="D7" i="6" s="1"/>
  <c r="D16" i="6" s="1"/>
  <c r="D17" i="6" s="1"/>
  <c r="B5" i="6"/>
  <c r="B7" i="6" s="1"/>
  <c r="B16" i="6" s="1"/>
  <c r="B17" i="6" s="1"/>
  <c r="C28" i="5"/>
  <c r="D15" i="4"/>
  <c r="B15" i="4"/>
  <c r="D8" i="4"/>
  <c r="D18" i="4" s="1"/>
  <c r="B8" i="4"/>
  <c r="B18" i="4" s="1"/>
  <c r="D18" i="6" l="1"/>
  <c r="D19" i="6" s="1"/>
  <c r="B18" i="6"/>
  <c r="B19" i="6" s="1"/>
  <c r="D7" i="4" l="1"/>
  <c r="D19" i="4" s="1"/>
  <c r="B7" i="4"/>
  <c r="B19" i="4" s="1"/>
  <c r="D5" i="2"/>
  <c r="B5" i="2"/>
  <c r="C28" i="1"/>
  <c r="D12" i="2"/>
  <c r="B12" i="2"/>
  <c r="D6" i="2"/>
  <c r="D15" i="2" s="1"/>
  <c r="D16" i="2" s="1"/>
  <c r="B6" i="2"/>
  <c r="B15" i="2" s="1"/>
  <c r="B16" i="2" s="1"/>
  <c r="B20" i="4" l="1"/>
  <c r="B21" i="4" s="1"/>
  <c r="D20" i="4"/>
  <c r="D21" i="4" s="1"/>
  <c r="B17" i="2"/>
  <c r="B18" i="2" s="1"/>
  <c r="D17" i="2"/>
  <c r="D18" i="2" s="1"/>
</calcChain>
</file>

<file path=xl/comments1.xml><?xml version="1.0" encoding="utf-8"?>
<comments xmlns="http://schemas.openxmlformats.org/spreadsheetml/2006/main">
  <authors>
    <author>90957229</author>
  </authors>
  <commentList>
    <comment ref="C1" authorId="0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</commentList>
</comments>
</file>

<file path=xl/comments2.xml><?xml version="1.0" encoding="utf-8"?>
<comments xmlns="http://schemas.openxmlformats.org/spreadsheetml/2006/main">
  <authors>
    <author>90957229</author>
  </authors>
  <commentList>
    <comment ref="C1" authorId="0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</commentList>
</comments>
</file>

<file path=xl/comments3.xml><?xml version="1.0" encoding="utf-8"?>
<comments xmlns="http://schemas.openxmlformats.org/spreadsheetml/2006/main">
  <authors>
    <author>90957229</author>
  </authors>
  <commentList>
    <comment ref="C1" authorId="0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</commentList>
</comments>
</file>

<file path=xl/sharedStrings.xml><?xml version="1.0" encoding="utf-8"?>
<sst xmlns="http://schemas.openxmlformats.org/spreadsheetml/2006/main" count="827" uniqueCount="320">
  <si>
    <t>SOLO PEGAR LINEAS QUE INICIEN CON 03 EN LA ZONA DE COLOR AZUL</t>
  </si>
  <si>
    <t>FECHA DE OPERACIÓN DEL MOVIMIENTO</t>
  </si>
  <si>
    <t xml:space="preserve">IMPORTE TOTAL DEL MOVIMIENTO </t>
  </si>
  <si>
    <t>SUBCLAVE  DEL DOCUMENTO OPERADOR</t>
  </si>
  <si>
    <t>SUCURSAL</t>
  </si>
  <si>
    <t>CAJA</t>
  </si>
  <si>
    <t>NUMERO DE AUTORIZACIÓN</t>
  </si>
  <si>
    <t>NUMERO DE LA CUENTA VIRTUAL</t>
  </si>
  <si>
    <t>ALIAS</t>
  </si>
  <si>
    <t>REFERENCIA NUMERICA</t>
  </si>
  <si>
    <t>REFERENCIA ALFANUMERICA</t>
  </si>
  <si>
    <t xml:space="preserve">0384000010321020210301000000000067000084085900789171096505000007046478403301016GTO              0000103210MENSUALIDAD DANIELA SAN   </t>
  </si>
  <si>
    <t>84</t>
  </si>
  <si>
    <t>0000103210</t>
  </si>
  <si>
    <t>20210301</t>
  </si>
  <si>
    <t>0859</t>
  </si>
  <si>
    <t>0078</t>
  </si>
  <si>
    <t>917109</t>
  </si>
  <si>
    <t>6505000007046478</t>
  </si>
  <si>
    <t xml:space="preserve">403301016GTO              </t>
  </si>
  <si>
    <t>MENSUALIDAD DANIELA SAN</t>
  </si>
  <si>
    <t xml:space="preserve">0384000330101620210301000000000032430084085900782950526505000007046478403301016GTO              0003301016403301016 FATIMA JUDITH   </t>
  </si>
  <si>
    <t>0003301016</t>
  </si>
  <si>
    <t>295052</t>
  </si>
  <si>
    <t>403301016 FATIMA JUDITH</t>
  </si>
  <si>
    <t xml:space="preserve">0384000002032120210302000000000032430084085900782011996505000007046478403301016GTO              0000020321REF.403301016GTO31        </t>
  </si>
  <si>
    <t>0000020321</t>
  </si>
  <si>
    <t>20210302</t>
  </si>
  <si>
    <t>201199</t>
  </si>
  <si>
    <t xml:space="preserve">REF.403301016GTO31     </t>
  </si>
  <si>
    <t xml:space="preserve">0384000020321020210302000000000032430084085900783096246505000007046478403301016GTO              0000203210DAVID BRAVO CARMONA MAC   </t>
  </si>
  <si>
    <t>0000203210</t>
  </si>
  <si>
    <t>309624</t>
  </si>
  <si>
    <t>DAVID BRAVO CARMONA MAC</t>
  </si>
  <si>
    <t xml:space="preserve">0384000020321020210302000000000032450084085900786357096505000007046478403301016GTO              0000203210LUZ FABIOLA               </t>
  </si>
  <si>
    <t>635709</t>
  </si>
  <si>
    <t xml:space="preserve">LUZ FABIOLA            </t>
  </si>
  <si>
    <t xml:space="preserve">0384000030321020210303000000000036000084085900786995486505000007046478403301016GTO              0000303210ELORZA                    </t>
  </si>
  <si>
    <t>0000303210</t>
  </si>
  <si>
    <t>20210303</t>
  </si>
  <si>
    <t>699548</t>
  </si>
  <si>
    <t xml:space="preserve">ELORZA                 </t>
  </si>
  <si>
    <t xml:space="preserve">0384000403301020210303000000000032430084085900787624956505000007046478403301016GTO              0004033010403301016GTO31 DAVID RA   </t>
  </si>
  <si>
    <t>0004033010</t>
  </si>
  <si>
    <t>762495</t>
  </si>
  <si>
    <t>403301016GTO31 DAVID RA</t>
  </si>
  <si>
    <t xml:space="preserve">0384000403301020210303000000000032430084085900787636666505000007046478403301016GTO              0004033010403301016GTO31 DIEGO RA   </t>
  </si>
  <si>
    <t>763666</t>
  </si>
  <si>
    <t>403301016GTO31 DIEGO RA</t>
  </si>
  <si>
    <t xml:space="preserve">0384000000001420210304000000000032430084085900788051126505000007046478403301016GTO              0000000014MAESTRIA DIEGO            </t>
  </si>
  <si>
    <t>0000000014</t>
  </si>
  <si>
    <t>20210304</t>
  </si>
  <si>
    <t>805112</t>
  </si>
  <si>
    <t xml:space="preserve">MAESTRIA DIEGO         </t>
  </si>
  <si>
    <t xml:space="preserve">0384000000000020210304000000000032430084032700017517556505000007046478403301016GTO              0000000000403301016GTO31            </t>
  </si>
  <si>
    <t>0000000000</t>
  </si>
  <si>
    <t>0327</t>
  </si>
  <si>
    <t>0001</t>
  </si>
  <si>
    <t>751755</t>
  </si>
  <si>
    <t xml:space="preserve">403301016GTO31         </t>
  </si>
  <si>
    <t xml:space="preserve">0384000000000020210305000000000032430084405600719371536505000007046478403301016GTO              0000000000403301016GTO31            </t>
  </si>
  <si>
    <t>20210305</t>
  </si>
  <si>
    <t>4056</t>
  </si>
  <si>
    <t>0071</t>
  </si>
  <si>
    <t>937153</t>
  </si>
  <si>
    <t xml:space="preserve">0384000060321120210308000000000036000084051900621106796505000007046478403301016GTO              0000603211403301016GTO31            </t>
  </si>
  <si>
    <t>0000603211</t>
  </si>
  <si>
    <t>20210308</t>
  </si>
  <si>
    <t>0519</t>
  </si>
  <si>
    <t>0062</t>
  </si>
  <si>
    <t>110679</t>
  </si>
  <si>
    <t xml:space="preserve">0384000000000020210316000000000034500084065600059535386505000007046478403301016GTO              0000000000403301016GTO31            </t>
  </si>
  <si>
    <t>20210316</t>
  </si>
  <si>
    <t>0656</t>
  </si>
  <si>
    <t>0005</t>
  </si>
  <si>
    <t>953538</t>
  </si>
  <si>
    <t xml:space="preserve">0384000023032120210323000000000045000084085900784146816505000007046478403301016GTO              0000230321403301016GTO31            </t>
  </si>
  <si>
    <t>0000230321</t>
  </si>
  <si>
    <t>20210323</t>
  </si>
  <si>
    <t>414681</t>
  </si>
  <si>
    <t xml:space="preserve">0384000250321020210325000000000032430084085900781839106505000007046478403301016GTO              0002503210PABLO MANCERA ALBA        </t>
  </si>
  <si>
    <t>0002503210</t>
  </si>
  <si>
    <t>20210325</t>
  </si>
  <si>
    <t>183910</t>
  </si>
  <si>
    <t xml:space="preserve">PABLO MANCERA ALBA     </t>
  </si>
  <si>
    <t xml:space="preserve">0384000704647820210326000000000034500084700300870494876505000007046478403301016GTO              0007046478403301016GTO31            </t>
  </si>
  <si>
    <t>0007046478</t>
  </si>
  <si>
    <t>20210326</t>
  </si>
  <si>
    <t>7003</t>
  </si>
  <si>
    <t>0087</t>
  </si>
  <si>
    <t>049487</t>
  </si>
  <si>
    <t xml:space="preserve">0384000403301020210326000000000036000084085900786996986505000007046478403301016GTO              0004033010PAGO DE MENSUALIDAD MAC   </t>
  </si>
  <si>
    <t>699698</t>
  </si>
  <si>
    <t>PAGO DE MENSUALIDAD MAC</t>
  </si>
  <si>
    <t xml:space="preserve">0384000330101620210329000000000032430084085900784003156505000007046478403301016GTO              0003301016403301016 FATIMA JUDITH   </t>
  </si>
  <si>
    <t>20210329</t>
  </si>
  <si>
    <t>400315</t>
  </si>
  <si>
    <t>FACTURA</t>
  </si>
  <si>
    <t>CONCEPTO</t>
  </si>
  <si>
    <t>MAESTRIA</t>
  </si>
  <si>
    <t>ALUMNO</t>
  </si>
  <si>
    <t>MAC-15</t>
  </si>
  <si>
    <t>MENSUALIDAD</t>
  </si>
  <si>
    <t>BRAVO CARMONA DAVID</t>
  </si>
  <si>
    <t>GARCIA SOTO LUZ FABIOLA</t>
  </si>
  <si>
    <t xml:space="preserve">SANCHEZ GARCIA DANIELA PATRICIA </t>
  </si>
  <si>
    <t xml:space="preserve">ELORZA PEREZ ALEJANDRO </t>
  </si>
  <si>
    <t>MENDOZA MALAGON VICTOR OLEGARIO</t>
  </si>
  <si>
    <t xml:space="preserve">VAZQUEZ MARQUEZ DIANA </t>
  </si>
  <si>
    <t xml:space="preserve">0004 </t>
  </si>
  <si>
    <t xml:space="preserve">RAMIREZ GONZALES DAVID </t>
  </si>
  <si>
    <t>RAMIREZ VILLALVAZO DIEGO</t>
  </si>
  <si>
    <t>GOMEZ RUIZ LUIS DANIEL</t>
  </si>
  <si>
    <t>LOPEZ GONSALEZ GUSTAVO</t>
  </si>
  <si>
    <t>ARANDA RODRIGUES DIEGO</t>
  </si>
  <si>
    <t>ESPINOZA VARGAS JESUS IVAN</t>
  </si>
  <si>
    <t xml:space="preserve">SAVALA RAMOS ALAN ISRAEL </t>
  </si>
  <si>
    <t xml:space="preserve">DIAS ACOSTA JOSE LUIS </t>
  </si>
  <si>
    <t xml:space="preserve">LOPEZ GONSALEZ GUSTAVO </t>
  </si>
  <si>
    <t xml:space="preserve"> </t>
  </si>
  <si>
    <t>DEPOSITOS NO CONCIDERADOS</t>
  </si>
  <si>
    <t>05/02/2021</t>
  </si>
  <si>
    <t xml:space="preserve">DEPOSITO EN CTA  CONCENTRADORA 715 </t>
  </si>
  <si>
    <t xml:space="preserve">MAC 15 </t>
  </si>
  <si>
    <t>YOCUPICIO CHAVEZ ALDO ULISES</t>
  </si>
  <si>
    <t xml:space="preserve">TOTAL GENERAL </t>
  </si>
  <si>
    <t xml:space="preserve">SALAS LANDEROS FATIMA JUDITH </t>
  </si>
  <si>
    <t>INSTITUTO TECNOLOGICO DE LA CONSTRUCCIÓN.</t>
  </si>
  <si>
    <t>ANALISIS MAESTRIAS SEDE GUANAJUATO DE FEBRERO 2021</t>
  </si>
  <si>
    <t>DEPOSITOS MAESTRIAS</t>
  </si>
  <si>
    <t xml:space="preserve">TECNOLOGICO </t>
  </si>
  <si>
    <t xml:space="preserve">CMIC GTO </t>
  </si>
  <si>
    <t>MAC 15</t>
  </si>
  <si>
    <t>TOTAL GENERAL DELEGACIÓN</t>
  </si>
  <si>
    <t>COSTOS MAESTRIAS</t>
  </si>
  <si>
    <t xml:space="preserve">FEBRERO </t>
  </si>
  <si>
    <t>MAC 15 (PROFESOR LOCAL VIRTUAL)</t>
  </si>
  <si>
    <t xml:space="preserve">LOCAL NORMATIVIDAD </t>
  </si>
  <si>
    <t>Gustavo Carranza</t>
  </si>
  <si>
    <t>05 - 27 FEB 2021</t>
  </si>
  <si>
    <t>TOTAL</t>
  </si>
  <si>
    <t xml:space="preserve">SALDO A LA DELEGACION </t>
  </si>
  <si>
    <t>REMANENTE NETO</t>
  </si>
  <si>
    <t>SUBTOTAL</t>
  </si>
  <si>
    <t xml:space="preserve">MAS IVA  </t>
  </si>
  <si>
    <t xml:space="preserve">IMPORTE A FACTURAR </t>
  </si>
  <si>
    <t>ANALISIS MAESTRIAS SEDE GUANAJUATO DE MARZO 2021</t>
  </si>
  <si>
    <t>MARZO</t>
  </si>
  <si>
    <t>S/F</t>
  </si>
  <si>
    <t xml:space="preserve">MANCERA ALBA PABLO </t>
  </si>
  <si>
    <t>12/03/2021</t>
  </si>
  <si>
    <t>ANALISIS MAESTRIAS SEDE GUANAJUATO DEENERO - MARZO 2021</t>
  </si>
  <si>
    <t>ENERO</t>
  </si>
  <si>
    <t>FEBRERO</t>
  </si>
  <si>
    <t xml:space="preserve">LOCAL Administración de finanzas </t>
  </si>
  <si>
    <t>Galo José Moncada Freire</t>
  </si>
  <si>
    <t>08 ENE -30 ENE 2021</t>
  </si>
  <si>
    <t xml:space="preserve">MAESTRIA </t>
  </si>
  <si>
    <t xml:space="preserve">ALUMNO </t>
  </si>
  <si>
    <t xml:space="preserve">0384000403301020210111000000000032430084085900789292786505000007046478403301016GTO              0004033010403301016GTO31 DIEGO RA   </t>
  </si>
  <si>
    <t>20210111</t>
  </si>
  <si>
    <t>929278</t>
  </si>
  <si>
    <t>MODULO</t>
  </si>
  <si>
    <t xml:space="preserve">0384000403301020210111000000000032430084085900789315256505000007046478403301016GTO              0004033010403301016GTO31 DAVID RA   </t>
  </si>
  <si>
    <t>931525</t>
  </si>
  <si>
    <t>RAMIREZ GONZALEZ DAVID</t>
  </si>
  <si>
    <t xml:space="preserve">0384000000000020210112000000000032430084065600039275846505000007046478403301016GTO              0000000000403301016GTO31            </t>
  </si>
  <si>
    <t>20210112</t>
  </si>
  <si>
    <t>0003</t>
  </si>
  <si>
    <t>927584</t>
  </si>
  <si>
    <t xml:space="preserve">RODRIGUEZ PALOMARES SAUL OMAR </t>
  </si>
  <si>
    <t xml:space="preserve">0384000120121020210112000000000032430084085900784797336505000007046478403301016GTO              0001201210PABLO EUGENIO MANCERA A   </t>
  </si>
  <si>
    <t>479733</t>
  </si>
  <si>
    <t>0001201210</t>
  </si>
  <si>
    <t>PABLO EUGENIO MANCERA A</t>
  </si>
  <si>
    <t>MANCERA ALBA PABLO EUGENIO</t>
  </si>
  <si>
    <t xml:space="preserve">0384000000000020210113000000000032430084032700017390406505000007046478403301016GTO              0000000000403301016GTO31            </t>
  </si>
  <si>
    <t>20210113</t>
  </si>
  <si>
    <t>739040</t>
  </si>
  <si>
    <t xml:space="preserve">0384000150699220210113000000000032430084085900785786576505000007046478403301016GTO              0001506992PAGO DE COLEGIATURA       </t>
  </si>
  <si>
    <t>578657</t>
  </si>
  <si>
    <t>0001506992</t>
  </si>
  <si>
    <t xml:space="preserve">PAGO DE COLEGIATURA    </t>
  </si>
  <si>
    <t xml:space="preserve">0384000368869320210115000000000029325084085900780400406505000007046478403301016GTO              0003688693403301016GTO31            </t>
  </si>
  <si>
    <t>20210115</t>
  </si>
  <si>
    <t>040040</t>
  </si>
  <si>
    <t>0003688693</t>
  </si>
  <si>
    <t>DIAZ ACOSTA JORGE LUIS</t>
  </si>
  <si>
    <t xml:space="preserve">0384000000000020210115000000000032430084420000012390196505000007046478403301016GTO              0000000000403301016GTO31            </t>
  </si>
  <si>
    <t>4200</t>
  </si>
  <si>
    <t>239019</t>
  </si>
  <si>
    <t>LOPEZ GONZALEZ GUSTAVO</t>
  </si>
  <si>
    <t xml:space="preserve">0384000160121020210118000000000034860084085900781517536505000007046478403301016GTO              0001601210FABIOLA GARCIA            </t>
  </si>
  <si>
    <t>20210118</t>
  </si>
  <si>
    <t>151753</t>
  </si>
  <si>
    <t>0001601210</t>
  </si>
  <si>
    <t xml:space="preserve">FABIOLA GARCIA         </t>
  </si>
  <si>
    <t xml:space="preserve">0384000403301020210118000000000034500084051900621893566505000007046478403301016GTO              0004033010403301016GTO31            </t>
  </si>
  <si>
    <t>189356</t>
  </si>
  <si>
    <t>GRANADOS SILVA FRANCISCO</t>
  </si>
  <si>
    <t xml:space="preserve">0384403301013120210121000000000005175084051900711071446505000007046478403301016GTO              4033010131403301016GTO31            </t>
  </si>
  <si>
    <t>20210121</t>
  </si>
  <si>
    <t>107144</t>
  </si>
  <si>
    <t>4033010131</t>
  </si>
  <si>
    <t xml:space="preserve">0384000000001220210122000000000032430084085900787671436505000007046478403301016GTO              0000000012MAESTRIA DIEGO ENERO      </t>
  </si>
  <si>
    <t>20210122</t>
  </si>
  <si>
    <t>767143</t>
  </si>
  <si>
    <t>0000000012</t>
  </si>
  <si>
    <t xml:space="preserve">MAESTRIA DIEGO ENERO   </t>
  </si>
  <si>
    <t>ARANDA RODRIGUEZ DIEGO</t>
  </si>
  <si>
    <t xml:space="preserve">0384000240121020210125000000000032430084085900786574646505000007046478403301016GTO              0002401210PABLO EUGENIO MANCERA A   </t>
  </si>
  <si>
    <t>20210125</t>
  </si>
  <si>
    <t>657464</t>
  </si>
  <si>
    <t>0002401210</t>
  </si>
  <si>
    <t xml:space="preserve">0384000250121020210125000000000032500084085900789235446505000007046478403301016GTO              0002501210MENSUALIDAD DANIELA P S   </t>
  </si>
  <si>
    <t>923544</t>
  </si>
  <si>
    <t>0002501210</t>
  </si>
  <si>
    <t>MENSUALIDAD DANIELA P S</t>
  </si>
  <si>
    <t>SANCHEZ GARCIA DANIELA</t>
  </si>
  <si>
    <t xml:space="preserve">0384000000000020210125000000000034500084065600029332386505000007046478403301016GTO              0000000000403301016GTO31            </t>
  </si>
  <si>
    <t>0002</t>
  </si>
  <si>
    <t>933238</t>
  </si>
  <si>
    <t xml:space="preserve">0384000029012120210129000000000034500084085900780147936505000007046478403301016GTO              0000290121403301016GTO31            </t>
  </si>
  <si>
    <t>20210129</t>
  </si>
  <si>
    <t>014793</t>
  </si>
  <si>
    <t>0000290121</t>
  </si>
  <si>
    <t>ZAVALA RAMOS ALAN ISRAEL</t>
  </si>
  <si>
    <t>15/01/2021</t>
  </si>
  <si>
    <t xml:space="preserve">BRAVO CARMONA DAVID </t>
  </si>
  <si>
    <t xml:space="preserve">TOTAL </t>
  </si>
  <si>
    <t xml:space="preserve">0384000000000020210111000000000038810084700300879380946505000007046478403301016GTO              0000000000403301016GTO31            </t>
  </si>
  <si>
    <t>938094</t>
  </si>
  <si>
    <t xml:space="preserve">MATERIA </t>
  </si>
  <si>
    <t xml:space="preserve">FALCON ANAYA GABRIEL </t>
  </si>
  <si>
    <t>ANALISIS MAESTRIAS SEDE GUANAJUATO DE ENERO 2021</t>
  </si>
  <si>
    <t>MATERIA</t>
  </si>
  <si>
    <t xml:space="preserve">0384000010221020210202000000000108000084085900789450856505000007046478403301016GTO              0000102210ALEX ELORZA MAC           </t>
  </si>
  <si>
    <t>20210202</t>
  </si>
  <si>
    <t>945085</t>
  </si>
  <si>
    <t>0000102210</t>
  </si>
  <si>
    <t xml:space="preserve">ALEX ELORZA MAC        </t>
  </si>
  <si>
    <t>MESUALIDAD</t>
  </si>
  <si>
    <t>ELORZA PEREZ ALEJANDRO</t>
  </si>
  <si>
    <t xml:space="preserve">0384000330101620210202000000000032430084085900783660436505000007046478403301016GTO              0003301016403301016 FATIMA SALAS    </t>
  </si>
  <si>
    <t>366043</t>
  </si>
  <si>
    <t xml:space="preserve">403301016 FATIMA SALAS </t>
  </si>
  <si>
    <t>SALAS LANDEROS FAMITA JUDITH</t>
  </si>
  <si>
    <t xml:space="preserve">0384000000001320210202000000000032430084085900729256256505000007046478403301016GTO              0000000013MAESTRIA FEBRERO          </t>
  </si>
  <si>
    <t>0072</t>
  </si>
  <si>
    <t>925625</t>
  </si>
  <si>
    <t>0000000013</t>
  </si>
  <si>
    <t xml:space="preserve">MAESTRIA FEBRERO       </t>
  </si>
  <si>
    <t xml:space="preserve">ARANDA RODRIGUEZ DIEGO </t>
  </si>
  <si>
    <t xml:space="preserve">0384000000000020210203000000000032430084443300412639536505000007046478403301016GTO              0000000000403301016GTO31            </t>
  </si>
  <si>
    <t>20210203</t>
  </si>
  <si>
    <t>4433</t>
  </si>
  <si>
    <t>0041</t>
  </si>
  <si>
    <t>263953</t>
  </si>
  <si>
    <t>VAZQUEZ MARQUEZ DIANA</t>
  </si>
  <si>
    <t xml:space="preserve">0384000004022120210204000000000032430084085900785601866505000007046478403301016GTO              0000040221REF.403301016GTO31        </t>
  </si>
  <si>
    <t>20210204</t>
  </si>
  <si>
    <t>560186</t>
  </si>
  <si>
    <t>0000040221</t>
  </si>
  <si>
    <t>MENDOZA MALAGON OLEGARIO</t>
  </si>
  <si>
    <t xml:space="preserve">0384000184769820210204000000000027565584085900786747196505000007046478403301016GTO              0001847698403301016GTO31            </t>
  </si>
  <si>
    <t>674719</t>
  </si>
  <si>
    <t>0001847698</t>
  </si>
  <si>
    <t xml:space="preserve">DIAZ ACOSTA JORGE LUIS </t>
  </si>
  <si>
    <t xml:space="preserve">0384403301016320210204000000000004864584051900711010676505000007046478403301016GTO              4033010163403301016GTO31            </t>
  </si>
  <si>
    <t>101067</t>
  </si>
  <si>
    <t>4033010163</t>
  </si>
  <si>
    <t xml:space="preserve">0384000403301020210205000000000032430084085900783348376505000007046478403301016GTO              0004033010403301016GTO31 DAVID RA   </t>
  </si>
  <si>
    <t>20210205</t>
  </si>
  <si>
    <t>334837</t>
  </si>
  <si>
    <t xml:space="preserve">0384000403301020210205000000000032430084085900783390696505000007046478403301016GTO              0004033010403301016GTO31 DIEGO RA   </t>
  </si>
  <si>
    <t>339069</t>
  </si>
  <si>
    <t xml:space="preserve">0384000050221020210205000000000000010084085900785922146505000007046478403301016GTO              0000502210DBC                       </t>
  </si>
  <si>
    <t>592214</t>
  </si>
  <si>
    <t>0000502210</t>
  </si>
  <si>
    <t xml:space="preserve">DBC                    </t>
  </si>
  <si>
    <t xml:space="preserve">PRUEBA </t>
  </si>
  <si>
    <t xml:space="preserve">0384000050221020210205000000000032430084085900785945656505000007046478403301016GTO              0000502210DAVID BRAVO CARMONA FEB   </t>
  </si>
  <si>
    <t>594565</t>
  </si>
  <si>
    <t>DAVID BRAVO CARMONA FEB</t>
  </si>
  <si>
    <t xml:space="preserve">0384000944479120210205000000000032430084085900786045456505000007046478403301016GTO              0009444791PAGO DE COLEGIATURA       </t>
  </si>
  <si>
    <t>604545</t>
  </si>
  <si>
    <t>0009444791</t>
  </si>
  <si>
    <t xml:space="preserve">GOMEZ RUIZ LUIS DANIEL </t>
  </si>
  <si>
    <t xml:space="preserve">0384000050221020210205000000000032430084085900727707316505000007046478403301016GTO              0000502210LUZ FABIOLA G             </t>
  </si>
  <si>
    <t>770731</t>
  </si>
  <si>
    <t xml:space="preserve">LUZ FABIOLA G          </t>
  </si>
  <si>
    <t xml:space="preserve">GARCIA SOTO LUZ FABIOLA </t>
  </si>
  <si>
    <t xml:space="preserve">0384000000000020210208000000000034500084065600059385176505000007046478403301016GTO              0000000000403301016GTO31            </t>
  </si>
  <si>
    <t>20210208</t>
  </si>
  <si>
    <t>938517</t>
  </si>
  <si>
    <t xml:space="preserve">ESPINOZA VARGAS JESUS IVAN </t>
  </si>
  <si>
    <t xml:space="preserve">0384000000000020210215000000000034500084082800027295746505000007046478403301016GTO              0000000000403301016GTO31            </t>
  </si>
  <si>
    <t>20210215</t>
  </si>
  <si>
    <t>0828</t>
  </si>
  <si>
    <t>729574</t>
  </si>
  <si>
    <t>RODRIGUEZ PALOMARES SAUL OMAR</t>
  </si>
  <si>
    <t xml:space="preserve">0384000250221020210225000000000032430084085900787848176505000007046478403301016GTO              0002502210PABLO MANCERA ALBA        </t>
  </si>
  <si>
    <t>20210225</t>
  </si>
  <si>
    <t>784817</t>
  </si>
  <si>
    <t>0002502210</t>
  </si>
  <si>
    <t xml:space="preserve">MANCERA ALBA PABLO EUGENIO </t>
  </si>
  <si>
    <t xml:space="preserve">SERVICIOS ITC </t>
  </si>
  <si>
    <t xml:space="preserve">0384000108856020210219000000000003850084085900786597896505000007046478403301016GTO              0001088560constancia                </t>
  </si>
  <si>
    <t>20210219</t>
  </si>
  <si>
    <t>659789</t>
  </si>
  <si>
    <t>0001088560</t>
  </si>
  <si>
    <t xml:space="preserve">constancia             </t>
  </si>
  <si>
    <t>CONSTANCIA</t>
  </si>
  <si>
    <t xml:space="preserve">RODRIGUEZ RODRIGUEZ JUAN MARCOS </t>
  </si>
  <si>
    <t xml:space="preserve">MAC 15 ENERO </t>
  </si>
  <si>
    <t xml:space="preserve">MAC 15 FEBRERO </t>
  </si>
  <si>
    <t xml:space="preserve">MAC 15 MARZO </t>
  </si>
  <si>
    <t>05 - 26 MARZO 2021</t>
  </si>
  <si>
    <t>ADALBERT LEHMANN</t>
  </si>
  <si>
    <t xml:space="preserve">LOCAL EDIFICACIÓN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</si>
</sst>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 Unicode MS"/>
      <family val="2"/>
    </font>
    <font>
      <b/>
      <sz val="8"/>
      <name val="Arial"/>
      <family val="2"/>
    </font>
    <font>
      <b/>
      <sz val="10"/>
      <color theme="1"/>
      <name val="Tw Cen MT Condensed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b/>
      <sz val="9"/>
      <color theme="1"/>
      <name val="Tw Cen MT Condensed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5" fillId="0" borderId="0"/>
    <xf numFmtId="0" fontId="3" fillId="0" borderId="0"/>
    <xf numFmtId="44" fontId="5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49" fontId="2" fillId="2" borderId="2" xfId="0" applyNumberFormat="1" applyFont="1" applyFill="1" applyBorder="1" applyAlignment="1">
      <alignment horizontal="center" vertical="center" wrapText="1"/>
    </xf>
    <xf numFmtId="49" fontId="0" fillId="4" borderId="3" xfId="0" applyNumberFormat="1" applyFill="1" applyBorder="1" applyAlignment="1">
      <alignment horizontal="left"/>
    </xf>
    <xf numFmtId="49" fontId="0" fillId="0" borderId="1" xfId="0" applyNumberFormat="1" applyBorder="1"/>
    <xf numFmtId="2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49" fontId="0" fillId="0" borderId="1" xfId="0" applyNumberFormat="1" applyFill="1" applyBorder="1"/>
    <xf numFmtId="49" fontId="7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0" fillId="0" borderId="0" xfId="0" applyNumberFormat="1"/>
    <xf numFmtId="2" fontId="0" fillId="0" borderId="0" xfId="0" applyNumberFormat="1" applyFill="1"/>
    <xf numFmtId="0" fontId="0" fillId="0" borderId="0" xfId="0" applyNumberFormat="1" applyFill="1" applyBorder="1"/>
    <xf numFmtId="0" fontId="0" fillId="0" borderId="0" xfId="0" applyNumberFormat="1"/>
    <xf numFmtId="0" fontId="7" fillId="0" borderId="0" xfId="0" applyNumberFormat="1" applyFont="1" applyAlignment="1">
      <alignment horizontal="center" vertical="center"/>
    </xf>
    <xf numFmtId="0" fontId="0" fillId="0" borderId="0" xfId="0" applyFill="1"/>
    <xf numFmtId="4" fontId="0" fillId="5" borderId="0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6" fillId="0" borderId="0" xfId="1" applyFont="1"/>
    <xf numFmtId="4" fontId="5" fillId="0" borderId="0" xfId="1" applyNumberFormat="1"/>
    <xf numFmtId="0" fontId="5" fillId="0" borderId="0" xfId="1"/>
    <xf numFmtId="0" fontId="0" fillId="0" borderId="0" xfId="1" applyFont="1"/>
    <xf numFmtId="0" fontId="5" fillId="0" borderId="0" xfId="1" applyAlignment="1">
      <alignment horizontal="center"/>
    </xf>
    <xf numFmtId="4" fontId="6" fillId="0" borderId="0" xfId="1" applyNumberFormat="1" applyFont="1"/>
    <xf numFmtId="0" fontId="6" fillId="0" borderId="0" xfId="1" applyFont="1" applyAlignment="1">
      <alignment horizontal="center"/>
    </xf>
    <xf numFmtId="4" fontId="5" fillId="0" borderId="4" xfId="1" applyNumberFormat="1" applyBorder="1"/>
    <xf numFmtId="4" fontId="7" fillId="0" borderId="0" xfId="1" applyNumberFormat="1" applyFont="1"/>
    <xf numFmtId="49" fontId="8" fillId="0" borderId="0" xfId="2" applyNumberFormat="1" applyFont="1"/>
    <xf numFmtId="4" fontId="1" fillId="0" borderId="4" xfId="1" applyNumberFormat="1" applyFont="1" applyBorder="1"/>
    <xf numFmtId="44" fontId="9" fillId="0" borderId="1" xfId="3" applyFont="1" applyBorder="1"/>
    <xf numFmtId="0" fontId="10" fillId="0" borderId="5" xfId="1" applyFont="1" applyFill="1" applyBorder="1" applyAlignment="1" applyProtection="1">
      <alignment horizontal="left"/>
    </xf>
    <xf numFmtId="0" fontId="7" fillId="0" borderId="6" xfId="1" applyFont="1" applyBorder="1"/>
    <xf numFmtId="0" fontId="5" fillId="0" borderId="0" xfId="1" applyFont="1"/>
    <xf numFmtId="0" fontId="11" fillId="0" borderId="0" xfId="1" applyFont="1"/>
    <xf numFmtId="44" fontId="6" fillId="0" borderId="0" xfId="3" applyFont="1"/>
    <xf numFmtId="0" fontId="0" fillId="0" borderId="1" xfId="0" applyFont="1" applyBorder="1"/>
    <xf numFmtId="4" fontId="1" fillId="0" borderId="0" xfId="1" applyNumberFormat="1" applyFont="1" applyBorder="1"/>
    <xf numFmtId="4" fontId="5" fillId="0" borderId="0" xfId="1" applyNumberFormat="1" applyBorder="1"/>
    <xf numFmtId="0" fontId="10" fillId="0" borderId="5" xfId="0" applyFont="1" applyFill="1" applyBorder="1" applyAlignment="1" applyProtection="1">
      <alignment horizontal="left"/>
    </xf>
    <xf numFmtId="0" fontId="7" fillId="0" borderId="6" xfId="0" applyFont="1" applyBorder="1"/>
    <xf numFmtId="49" fontId="2" fillId="2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49" fontId="0" fillId="6" borderId="1" xfId="0" applyNumberFormat="1" applyFont="1" applyFill="1" applyBorder="1" applyAlignment="1">
      <alignment horizontal="left"/>
    </xf>
    <xf numFmtId="49" fontId="0" fillId="5" borderId="1" xfId="0" applyNumberFormat="1" applyFont="1" applyFill="1" applyBorder="1"/>
    <xf numFmtId="2" fontId="0" fillId="5" borderId="1" xfId="0" applyNumberFormat="1" applyFont="1" applyFill="1" applyBorder="1"/>
    <xf numFmtId="0" fontId="0" fillId="5" borderId="1" xfId="0" applyNumberFormat="1" applyFont="1" applyFill="1" applyBorder="1"/>
    <xf numFmtId="0" fontId="0" fillId="5" borderId="1" xfId="0" applyFont="1" applyFill="1" applyBorder="1"/>
    <xf numFmtId="0" fontId="0" fillId="5" borderId="0" xfId="0" applyFont="1" applyFill="1" applyBorder="1"/>
    <xf numFmtId="0" fontId="7" fillId="0" borderId="0" xfId="0" applyFont="1" applyAlignment="1">
      <alignment horizontal="center" vertical="center"/>
    </xf>
    <xf numFmtId="2" fontId="0" fillId="5" borderId="0" xfId="0" applyNumberFormat="1" applyFill="1"/>
    <xf numFmtId="0" fontId="0" fillId="5" borderId="0" xfId="0" applyNumberFormat="1" applyFill="1" applyBorder="1"/>
    <xf numFmtId="14" fontId="0" fillId="0" borderId="0" xfId="0" applyNumberFormat="1" applyAlignment="1">
      <alignment horizontal="left"/>
    </xf>
    <xf numFmtId="49" fontId="0" fillId="0" borderId="0" xfId="0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2" fontId="0" fillId="0" borderId="0" xfId="0" applyNumberFormat="1" applyFont="1" applyFill="1" applyBorder="1" applyAlignment="1">
      <alignment horizontal="right"/>
    </xf>
    <xf numFmtId="4" fontId="0" fillId="0" borderId="0" xfId="0" applyNumberFormat="1"/>
    <xf numFmtId="2" fontId="5" fillId="0" borderId="4" xfId="1" applyNumberFormat="1" applyBorder="1"/>
    <xf numFmtId="49" fontId="0" fillId="0" borderId="1" xfId="0" applyNumberFormat="1" applyFill="1" applyBorder="1" applyAlignment="1">
      <alignment horizontal="left"/>
    </xf>
    <xf numFmtId="2" fontId="0" fillId="0" borderId="1" xfId="0" applyNumberFormat="1" applyFill="1" applyBorder="1"/>
    <xf numFmtId="0" fontId="5" fillId="0" borderId="1" xfId="0" applyFont="1" applyFill="1" applyBorder="1"/>
    <xf numFmtId="0" fontId="5" fillId="0" borderId="1" xfId="0" applyFont="1" applyBorder="1"/>
    <xf numFmtId="49" fontId="0" fillId="0" borderId="7" xfId="0" applyNumberFormat="1" applyFill="1" applyBorder="1" applyAlignment="1">
      <alignment horizontal="left"/>
    </xf>
    <xf numFmtId="49" fontId="5" fillId="0" borderId="0" xfId="0" applyNumberFormat="1" applyFont="1"/>
    <xf numFmtId="2" fontId="0" fillId="0" borderId="0" xfId="0" applyNumberFormat="1" applyFill="1" applyBorder="1"/>
    <xf numFmtId="0" fontId="5" fillId="0" borderId="0" xfId="0" applyFont="1"/>
    <xf numFmtId="0" fontId="12" fillId="0" borderId="0" xfId="0" applyFont="1" applyFill="1"/>
    <xf numFmtId="0" fontId="13" fillId="0" borderId="5" xfId="1" applyFont="1" applyFill="1" applyBorder="1" applyAlignment="1" applyProtection="1">
      <alignment horizontal="left"/>
    </xf>
    <xf numFmtId="0" fontId="0" fillId="0" borderId="0" xfId="0" applyAlignment="1">
      <alignment horizontal="right" wrapText="1"/>
    </xf>
    <xf numFmtId="0" fontId="7" fillId="0" borderId="0" xfId="0" applyFont="1" applyAlignment="1">
      <alignment horizontal="center"/>
    </xf>
  </cellXfs>
  <cellStyles count="5">
    <cellStyle name="Moneda 2" xfId="3"/>
    <cellStyle name="Normal" xfId="0" builtinId="0"/>
    <cellStyle name="Normal 2" xfId="1"/>
    <cellStyle name="Normal 3" xfId="2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CILIACION%20ENERO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NCILIACION%20FEBRE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"/>
      <sheetName val=" RESUMEN ENERO  "/>
    </sheetNames>
    <sheetDataSet>
      <sheetData sheetId="0">
        <row r="28">
          <cell r="C28">
            <v>56416</v>
          </cell>
        </row>
        <row r="32">
          <cell r="C32">
            <v>3881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"/>
      <sheetName val="FEB RESUMEN "/>
    </sheetNames>
    <sheetDataSet>
      <sheetData sheetId="0">
        <row r="28">
          <cell r="C28">
            <v>56824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6"/>
  <sheetViews>
    <sheetView topLeftCell="B12" workbookViewId="0">
      <selection activeCell="F39" sqref="F39"/>
    </sheetView>
  </sheetViews>
  <sheetFormatPr baseColWidth="10" defaultRowHeight="12.75" x14ac:dyDescent="0.2"/>
  <cols>
    <col min="1" max="1" width="34.28515625" customWidth="1"/>
    <col min="3" max="3" width="12.5703125" customWidth="1"/>
    <col min="4" max="4" width="9.42578125" customWidth="1"/>
    <col min="5" max="5" width="8.28515625" customWidth="1"/>
    <col min="6" max="6" width="10.5703125" customWidth="1"/>
    <col min="10" max="10" width="26.7109375" customWidth="1"/>
    <col min="14" max="14" width="26.140625" customWidth="1"/>
  </cols>
  <sheetData>
    <row r="1" spans="1:14" ht="45" x14ac:dyDescent="0.2">
      <c r="A1" s="45" t="s">
        <v>0</v>
      </c>
      <c r="B1" s="1" t="s">
        <v>1</v>
      </c>
      <c r="C1" s="3" t="s">
        <v>2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46" t="s">
        <v>97</v>
      </c>
      <c r="L1" s="46" t="s">
        <v>98</v>
      </c>
      <c r="M1" s="46" t="s">
        <v>157</v>
      </c>
      <c r="N1" s="46" t="s">
        <v>158</v>
      </c>
    </row>
    <row r="2" spans="1:14" s="52" customFormat="1" x14ac:dyDescent="0.2">
      <c r="A2" s="47" t="s">
        <v>159</v>
      </c>
      <c r="B2" s="48" t="s">
        <v>160</v>
      </c>
      <c r="C2" s="49">
        <v>3243</v>
      </c>
      <c r="D2" s="50" t="s">
        <v>15</v>
      </c>
      <c r="E2" s="50" t="s">
        <v>16</v>
      </c>
      <c r="F2" s="50" t="s">
        <v>161</v>
      </c>
      <c r="G2" s="50" t="s">
        <v>18</v>
      </c>
      <c r="H2" s="50" t="s">
        <v>19</v>
      </c>
      <c r="I2" s="50" t="s">
        <v>43</v>
      </c>
      <c r="J2" s="50" t="s">
        <v>48</v>
      </c>
      <c r="K2" s="51">
        <v>19414</v>
      </c>
      <c r="L2" s="51" t="s">
        <v>162</v>
      </c>
      <c r="M2" s="51" t="s">
        <v>101</v>
      </c>
      <c r="N2" s="51" t="s">
        <v>111</v>
      </c>
    </row>
    <row r="3" spans="1:14" s="52" customFormat="1" x14ac:dyDescent="0.2">
      <c r="A3" s="47" t="s">
        <v>163</v>
      </c>
      <c r="B3" s="48" t="s">
        <v>160</v>
      </c>
      <c r="C3" s="49">
        <v>3243</v>
      </c>
      <c r="D3" s="50" t="s">
        <v>15</v>
      </c>
      <c r="E3" s="50" t="s">
        <v>16</v>
      </c>
      <c r="F3" s="50" t="s">
        <v>164</v>
      </c>
      <c r="G3" s="50" t="s">
        <v>18</v>
      </c>
      <c r="H3" s="50" t="s">
        <v>19</v>
      </c>
      <c r="I3" s="50" t="s">
        <v>43</v>
      </c>
      <c r="J3" s="50" t="s">
        <v>45</v>
      </c>
      <c r="K3" s="51">
        <v>19413</v>
      </c>
      <c r="L3" s="51" t="s">
        <v>162</v>
      </c>
      <c r="M3" s="51" t="s">
        <v>101</v>
      </c>
      <c r="N3" s="51" t="s">
        <v>165</v>
      </c>
    </row>
    <row r="4" spans="1:14" s="52" customFormat="1" x14ac:dyDescent="0.2">
      <c r="A4" s="47" t="s">
        <v>166</v>
      </c>
      <c r="B4" s="48" t="s">
        <v>167</v>
      </c>
      <c r="C4" s="49">
        <v>3243</v>
      </c>
      <c r="D4" s="50" t="s">
        <v>73</v>
      </c>
      <c r="E4" s="50" t="s">
        <v>168</v>
      </c>
      <c r="F4" s="50" t="s">
        <v>169</v>
      </c>
      <c r="G4" s="50" t="s">
        <v>18</v>
      </c>
      <c r="H4" s="50" t="s">
        <v>19</v>
      </c>
      <c r="I4" s="50" t="s">
        <v>55</v>
      </c>
      <c r="J4" s="50" t="s">
        <v>59</v>
      </c>
      <c r="K4" s="51">
        <v>19416</v>
      </c>
      <c r="L4" s="51" t="s">
        <v>162</v>
      </c>
      <c r="M4" s="51" t="s">
        <v>101</v>
      </c>
      <c r="N4" s="51" t="s">
        <v>170</v>
      </c>
    </row>
    <row r="5" spans="1:14" s="52" customFormat="1" x14ac:dyDescent="0.2">
      <c r="A5" s="47" t="s">
        <v>171</v>
      </c>
      <c r="B5" s="48" t="s">
        <v>167</v>
      </c>
      <c r="C5" s="49">
        <v>3243</v>
      </c>
      <c r="D5" s="50" t="s">
        <v>15</v>
      </c>
      <c r="E5" s="50" t="s">
        <v>16</v>
      </c>
      <c r="F5" s="50" t="s">
        <v>172</v>
      </c>
      <c r="G5" s="50" t="s">
        <v>18</v>
      </c>
      <c r="H5" s="50" t="s">
        <v>19</v>
      </c>
      <c r="I5" s="50" t="s">
        <v>173</v>
      </c>
      <c r="J5" s="50" t="s">
        <v>174</v>
      </c>
      <c r="K5" s="51" t="s">
        <v>148</v>
      </c>
      <c r="L5" s="51" t="s">
        <v>162</v>
      </c>
      <c r="M5" s="51" t="s">
        <v>101</v>
      </c>
      <c r="N5" s="51" t="s">
        <v>175</v>
      </c>
    </row>
    <row r="6" spans="1:14" s="52" customFormat="1" x14ac:dyDescent="0.2">
      <c r="A6" s="47" t="s">
        <v>176</v>
      </c>
      <c r="B6" s="48" t="s">
        <v>177</v>
      </c>
      <c r="C6" s="49">
        <v>3243</v>
      </c>
      <c r="D6" s="50" t="s">
        <v>56</v>
      </c>
      <c r="E6" s="50" t="s">
        <v>57</v>
      </c>
      <c r="F6" s="50" t="s">
        <v>178</v>
      </c>
      <c r="G6" s="50" t="s">
        <v>18</v>
      </c>
      <c r="H6" s="50" t="s">
        <v>19</v>
      </c>
      <c r="I6" s="50" t="s">
        <v>55</v>
      </c>
      <c r="J6" s="50" t="s">
        <v>59</v>
      </c>
      <c r="K6" s="51">
        <v>19417</v>
      </c>
      <c r="L6" s="51" t="s">
        <v>162</v>
      </c>
      <c r="M6" s="51" t="s">
        <v>101</v>
      </c>
      <c r="N6" s="51" t="s">
        <v>108</v>
      </c>
    </row>
    <row r="7" spans="1:14" s="52" customFormat="1" x14ac:dyDescent="0.2">
      <c r="A7" s="47" t="s">
        <v>179</v>
      </c>
      <c r="B7" s="48" t="s">
        <v>177</v>
      </c>
      <c r="C7" s="49">
        <v>3243</v>
      </c>
      <c r="D7" s="50" t="s">
        <v>15</v>
      </c>
      <c r="E7" s="50" t="s">
        <v>16</v>
      </c>
      <c r="F7" s="50" t="s">
        <v>180</v>
      </c>
      <c r="G7" s="50" t="s">
        <v>18</v>
      </c>
      <c r="H7" s="50" t="s">
        <v>19</v>
      </c>
      <c r="I7" s="50" t="s">
        <v>181</v>
      </c>
      <c r="J7" s="50" t="s">
        <v>182</v>
      </c>
      <c r="K7" s="51">
        <v>19415</v>
      </c>
      <c r="L7" s="51" t="s">
        <v>162</v>
      </c>
      <c r="M7" s="51" t="s">
        <v>101</v>
      </c>
      <c r="N7" s="51" t="s">
        <v>112</v>
      </c>
    </row>
    <row r="8" spans="1:14" s="52" customFormat="1" x14ac:dyDescent="0.2">
      <c r="A8" s="47" t="s">
        <v>183</v>
      </c>
      <c r="B8" s="48" t="s">
        <v>184</v>
      </c>
      <c r="C8" s="49">
        <v>2932.5</v>
      </c>
      <c r="D8" s="50" t="s">
        <v>15</v>
      </c>
      <c r="E8" s="50" t="s">
        <v>16</v>
      </c>
      <c r="F8" s="50" t="s">
        <v>185</v>
      </c>
      <c r="G8" s="50" t="s">
        <v>18</v>
      </c>
      <c r="H8" s="50" t="s">
        <v>19</v>
      </c>
      <c r="I8" s="50" t="s">
        <v>186</v>
      </c>
      <c r="J8" s="50" t="s">
        <v>59</v>
      </c>
      <c r="K8" s="51">
        <v>19425</v>
      </c>
      <c r="L8" s="51" t="s">
        <v>162</v>
      </c>
      <c r="M8" s="51" t="s">
        <v>101</v>
      </c>
      <c r="N8" s="51" t="s">
        <v>187</v>
      </c>
    </row>
    <row r="9" spans="1:14" s="52" customFormat="1" x14ac:dyDescent="0.2">
      <c r="A9" s="47" t="s">
        <v>188</v>
      </c>
      <c r="B9" s="48" t="s">
        <v>184</v>
      </c>
      <c r="C9" s="49">
        <v>3243</v>
      </c>
      <c r="D9" s="50" t="s">
        <v>189</v>
      </c>
      <c r="E9" s="50" t="s">
        <v>57</v>
      </c>
      <c r="F9" s="50" t="s">
        <v>190</v>
      </c>
      <c r="G9" s="50" t="s">
        <v>18</v>
      </c>
      <c r="H9" s="50" t="s">
        <v>19</v>
      </c>
      <c r="I9" s="50" t="s">
        <v>55</v>
      </c>
      <c r="J9" s="50" t="s">
        <v>59</v>
      </c>
      <c r="K9" s="51">
        <v>19421</v>
      </c>
      <c r="L9" s="51" t="s">
        <v>162</v>
      </c>
      <c r="M9" s="51" t="s">
        <v>101</v>
      </c>
      <c r="N9" s="51" t="s">
        <v>191</v>
      </c>
    </row>
    <row r="10" spans="1:14" s="52" customFormat="1" x14ac:dyDescent="0.2">
      <c r="A10" s="47" t="s">
        <v>192</v>
      </c>
      <c r="B10" s="48" t="s">
        <v>193</v>
      </c>
      <c r="C10" s="49">
        <v>3486</v>
      </c>
      <c r="D10" s="50" t="s">
        <v>15</v>
      </c>
      <c r="E10" s="50" t="s">
        <v>16</v>
      </c>
      <c r="F10" s="50" t="s">
        <v>194</v>
      </c>
      <c r="G10" s="50" t="s">
        <v>18</v>
      </c>
      <c r="H10" s="50" t="s">
        <v>19</v>
      </c>
      <c r="I10" s="50" t="s">
        <v>195</v>
      </c>
      <c r="J10" s="50" t="s">
        <v>196</v>
      </c>
      <c r="K10" s="51">
        <v>19419</v>
      </c>
      <c r="L10" s="51" t="s">
        <v>162</v>
      </c>
      <c r="M10" s="51" t="s">
        <v>101</v>
      </c>
      <c r="N10" s="51" t="s">
        <v>104</v>
      </c>
    </row>
    <row r="11" spans="1:14" s="52" customFormat="1" x14ac:dyDescent="0.2">
      <c r="A11" s="47" t="s">
        <v>197</v>
      </c>
      <c r="B11" s="48" t="s">
        <v>193</v>
      </c>
      <c r="C11" s="49">
        <v>3450</v>
      </c>
      <c r="D11" s="50" t="s">
        <v>68</v>
      </c>
      <c r="E11" s="50" t="s">
        <v>69</v>
      </c>
      <c r="F11" s="50" t="s">
        <v>198</v>
      </c>
      <c r="G11" s="50" t="s">
        <v>18</v>
      </c>
      <c r="H11" s="50" t="s">
        <v>19</v>
      </c>
      <c r="I11" s="50" t="s">
        <v>43</v>
      </c>
      <c r="J11" s="50" t="s">
        <v>59</v>
      </c>
      <c r="K11" s="51">
        <v>19420</v>
      </c>
      <c r="L11" s="51" t="s">
        <v>162</v>
      </c>
      <c r="M11" s="51" t="s">
        <v>101</v>
      </c>
      <c r="N11" s="51" t="s">
        <v>199</v>
      </c>
    </row>
    <row r="12" spans="1:14" s="52" customFormat="1" x14ac:dyDescent="0.2">
      <c r="A12" s="47" t="s">
        <v>200</v>
      </c>
      <c r="B12" s="48" t="s">
        <v>201</v>
      </c>
      <c r="C12" s="49">
        <v>517.5</v>
      </c>
      <c r="D12" s="50" t="s">
        <v>68</v>
      </c>
      <c r="E12" s="50" t="s">
        <v>63</v>
      </c>
      <c r="F12" s="50" t="s">
        <v>202</v>
      </c>
      <c r="G12" s="50" t="s">
        <v>18</v>
      </c>
      <c r="H12" s="50" t="s">
        <v>19</v>
      </c>
      <c r="I12" s="50" t="s">
        <v>203</v>
      </c>
      <c r="J12" s="50" t="s">
        <v>59</v>
      </c>
      <c r="K12" s="51">
        <v>19424</v>
      </c>
      <c r="L12" s="51" t="s">
        <v>162</v>
      </c>
      <c r="M12" s="51" t="s">
        <v>101</v>
      </c>
      <c r="N12" s="51" t="s">
        <v>187</v>
      </c>
    </row>
    <row r="13" spans="1:14" s="52" customFormat="1" x14ac:dyDescent="0.2">
      <c r="A13" s="47" t="s">
        <v>204</v>
      </c>
      <c r="B13" s="48" t="s">
        <v>205</v>
      </c>
      <c r="C13" s="49">
        <v>3243</v>
      </c>
      <c r="D13" s="50" t="s">
        <v>15</v>
      </c>
      <c r="E13" s="50" t="s">
        <v>16</v>
      </c>
      <c r="F13" s="50" t="s">
        <v>206</v>
      </c>
      <c r="G13" s="50" t="s">
        <v>18</v>
      </c>
      <c r="H13" s="50" t="s">
        <v>19</v>
      </c>
      <c r="I13" s="50" t="s">
        <v>207</v>
      </c>
      <c r="J13" s="50" t="s">
        <v>208</v>
      </c>
      <c r="K13" s="51">
        <v>19422</v>
      </c>
      <c r="L13" s="51" t="s">
        <v>162</v>
      </c>
      <c r="M13" s="51" t="s">
        <v>101</v>
      </c>
      <c r="N13" s="51" t="s">
        <v>209</v>
      </c>
    </row>
    <row r="14" spans="1:14" s="52" customFormat="1" x14ac:dyDescent="0.2">
      <c r="A14" s="47" t="s">
        <v>210</v>
      </c>
      <c r="B14" s="48" t="s">
        <v>211</v>
      </c>
      <c r="C14" s="49">
        <v>3243</v>
      </c>
      <c r="D14" s="50" t="s">
        <v>15</v>
      </c>
      <c r="E14" s="50" t="s">
        <v>16</v>
      </c>
      <c r="F14" s="50" t="s">
        <v>212</v>
      </c>
      <c r="G14" s="50" t="s">
        <v>18</v>
      </c>
      <c r="H14" s="50" t="s">
        <v>19</v>
      </c>
      <c r="I14" s="50" t="s">
        <v>213</v>
      </c>
      <c r="J14" s="50" t="s">
        <v>174</v>
      </c>
      <c r="K14" s="51" t="s">
        <v>148</v>
      </c>
      <c r="L14" s="51" t="s">
        <v>162</v>
      </c>
      <c r="M14" s="51" t="s">
        <v>101</v>
      </c>
      <c r="N14" s="51" t="s">
        <v>175</v>
      </c>
    </row>
    <row r="15" spans="1:14" s="52" customFormat="1" x14ac:dyDescent="0.2">
      <c r="A15" s="47" t="s">
        <v>214</v>
      </c>
      <c r="B15" s="48" t="s">
        <v>211</v>
      </c>
      <c r="C15" s="49">
        <v>3250</v>
      </c>
      <c r="D15" s="50" t="s">
        <v>15</v>
      </c>
      <c r="E15" s="50" t="s">
        <v>16</v>
      </c>
      <c r="F15" s="50" t="s">
        <v>215</v>
      </c>
      <c r="G15" s="50" t="s">
        <v>18</v>
      </c>
      <c r="H15" s="50" t="s">
        <v>19</v>
      </c>
      <c r="I15" s="50" t="s">
        <v>216</v>
      </c>
      <c r="J15" s="50" t="s">
        <v>217</v>
      </c>
      <c r="K15" s="51">
        <v>19427</v>
      </c>
      <c r="L15" s="51" t="s">
        <v>162</v>
      </c>
      <c r="M15" s="51" t="s">
        <v>101</v>
      </c>
      <c r="N15" s="51" t="s">
        <v>218</v>
      </c>
    </row>
    <row r="16" spans="1:14" s="52" customFormat="1" x14ac:dyDescent="0.2">
      <c r="A16" s="47" t="s">
        <v>219</v>
      </c>
      <c r="B16" s="48" t="s">
        <v>211</v>
      </c>
      <c r="C16" s="49">
        <v>3450</v>
      </c>
      <c r="D16" s="50" t="s">
        <v>73</v>
      </c>
      <c r="E16" s="50" t="s">
        <v>220</v>
      </c>
      <c r="F16" s="50" t="s">
        <v>221</v>
      </c>
      <c r="G16" s="50" t="s">
        <v>18</v>
      </c>
      <c r="H16" s="50" t="s">
        <v>19</v>
      </c>
      <c r="I16" s="50" t="s">
        <v>55</v>
      </c>
      <c r="J16" s="50" t="s">
        <v>59</v>
      </c>
      <c r="K16" s="51" t="s">
        <v>148</v>
      </c>
      <c r="L16" s="51" t="s">
        <v>162</v>
      </c>
      <c r="M16" s="51" t="s">
        <v>101</v>
      </c>
      <c r="N16" s="51" t="s">
        <v>115</v>
      </c>
    </row>
    <row r="17" spans="1:14" s="52" customFormat="1" x14ac:dyDescent="0.2">
      <c r="A17" s="47" t="s">
        <v>222</v>
      </c>
      <c r="B17" s="48" t="s">
        <v>223</v>
      </c>
      <c r="C17" s="49">
        <v>3450</v>
      </c>
      <c r="D17" s="50" t="s">
        <v>15</v>
      </c>
      <c r="E17" s="50" t="s">
        <v>16</v>
      </c>
      <c r="F17" s="50" t="s">
        <v>224</v>
      </c>
      <c r="G17" s="50" t="s">
        <v>18</v>
      </c>
      <c r="H17" s="50" t="s">
        <v>19</v>
      </c>
      <c r="I17" s="50" t="s">
        <v>225</v>
      </c>
      <c r="J17" s="50" t="s">
        <v>59</v>
      </c>
      <c r="K17" s="51">
        <v>19428</v>
      </c>
      <c r="L17" s="51" t="s">
        <v>162</v>
      </c>
      <c r="M17" s="51" t="s">
        <v>101</v>
      </c>
      <c r="N17" s="51" t="s">
        <v>226</v>
      </c>
    </row>
    <row r="19" spans="1:14" x14ac:dyDescent="0.2">
      <c r="C19" s="4"/>
    </row>
    <row r="24" spans="1:14" x14ac:dyDescent="0.2">
      <c r="A24" s="12" t="s">
        <v>120</v>
      </c>
      <c r="K24" s="53"/>
      <c r="L24" s="53"/>
      <c r="M24" s="53"/>
    </row>
    <row r="25" spans="1:14" ht="12.75" customHeight="1" x14ac:dyDescent="0.2">
      <c r="A25" s="13" t="s">
        <v>227</v>
      </c>
      <c r="B25" s="14"/>
      <c r="C25" s="54">
        <v>3450</v>
      </c>
      <c r="D25" s="16" t="s">
        <v>122</v>
      </c>
      <c r="E25" s="17"/>
      <c r="F25" s="17"/>
      <c r="G25" s="17"/>
      <c r="H25" s="18"/>
      <c r="I25" s="14" t="s">
        <v>123</v>
      </c>
      <c r="J25" s="55" t="s">
        <v>124</v>
      </c>
      <c r="K25" s="18">
        <v>19418</v>
      </c>
      <c r="L25" s="18"/>
      <c r="M25" s="18"/>
    </row>
    <row r="26" spans="1:14" x14ac:dyDescent="0.2">
      <c r="A26" s="56">
        <v>44201</v>
      </c>
      <c r="C26" s="54">
        <v>3243</v>
      </c>
      <c r="D26" s="16" t="s">
        <v>122</v>
      </c>
      <c r="E26" s="17"/>
      <c r="F26" s="17"/>
      <c r="G26" s="17"/>
      <c r="H26" s="18"/>
      <c r="I26" s="14" t="s">
        <v>123</v>
      </c>
      <c r="J26" s="55" t="s">
        <v>228</v>
      </c>
      <c r="K26" s="18">
        <v>19423</v>
      </c>
      <c r="L26" s="53"/>
      <c r="M26" s="53"/>
    </row>
    <row r="28" spans="1:14" s="60" customFormat="1" x14ac:dyDescent="0.2">
      <c r="A28" s="57"/>
      <c r="B28" s="57" t="s">
        <v>229</v>
      </c>
      <c r="C28" s="58">
        <f>SUM(C2:C26)</f>
        <v>56416</v>
      </c>
      <c r="D28" s="59"/>
      <c r="E28" s="59"/>
      <c r="F28" s="59"/>
      <c r="G28" s="59"/>
      <c r="H28" s="59"/>
      <c r="I28" s="59"/>
      <c r="J28" s="59"/>
    </row>
    <row r="29" spans="1:14" s="60" customFormat="1" x14ac:dyDescent="0.2">
      <c r="A29" s="57"/>
      <c r="B29" s="57"/>
      <c r="C29" s="61"/>
      <c r="D29" s="59"/>
      <c r="E29" s="59"/>
      <c r="F29" s="59"/>
      <c r="G29" s="59"/>
      <c r="H29" s="59"/>
      <c r="I29" s="59"/>
      <c r="J29" s="59"/>
    </row>
    <row r="30" spans="1:14" ht="20.25" customHeight="1" x14ac:dyDescent="0.2">
      <c r="A30" s="74"/>
      <c r="B30" s="74"/>
      <c r="C30" s="4"/>
    </row>
    <row r="32" spans="1:14" s="52" customFormat="1" x14ac:dyDescent="0.2">
      <c r="A32" s="47" t="s">
        <v>230</v>
      </c>
      <c r="B32" s="48" t="s">
        <v>160</v>
      </c>
      <c r="C32" s="49">
        <v>3881</v>
      </c>
      <c r="D32" s="50" t="s">
        <v>88</v>
      </c>
      <c r="E32" s="50" t="s">
        <v>89</v>
      </c>
      <c r="F32" s="50" t="s">
        <v>231</v>
      </c>
      <c r="G32" s="50" t="s">
        <v>18</v>
      </c>
      <c r="H32" s="50" t="s">
        <v>19</v>
      </c>
      <c r="I32" s="50" t="s">
        <v>55</v>
      </c>
      <c r="J32" s="50" t="s">
        <v>59</v>
      </c>
      <c r="K32" s="51">
        <v>19412</v>
      </c>
      <c r="L32" s="51" t="s">
        <v>162</v>
      </c>
      <c r="M32" s="51" t="s">
        <v>232</v>
      </c>
      <c r="N32" s="51" t="s">
        <v>233</v>
      </c>
    </row>
    <row r="36" spans="3:3" x14ac:dyDescent="0.2">
      <c r="C36" s="62"/>
    </row>
  </sheetData>
  <autoFilter ref="A1:N17"/>
  <mergeCells count="1">
    <mergeCell ref="A30:B30"/>
  </mergeCells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B21" sqref="B21"/>
    </sheetView>
  </sheetViews>
  <sheetFormatPr baseColWidth="10" defaultColWidth="11.42578125" defaultRowHeight="12.75" x14ac:dyDescent="0.2"/>
  <cols>
    <col min="1" max="1" width="44.28515625" style="25" customWidth="1"/>
    <col min="2" max="2" width="22.5703125" style="25" bestFit="1" customWidth="1"/>
    <col min="3" max="3" width="11.42578125" style="25"/>
    <col min="4" max="4" width="13" style="25" customWidth="1"/>
    <col min="5" max="5" width="4.140625" style="25" customWidth="1"/>
    <col min="6" max="6" width="22.7109375" style="25" customWidth="1"/>
    <col min="7" max="7" width="18.28515625" style="25" customWidth="1"/>
    <col min="8" max="8" width="20.28515625" style="25" customWidth="1"/>
    <col min="9" max="16384" width="11.42578125" style="25"/>
  </cols>
  <sheetData>
    <row r="1" spans="1:9" ht="15" x14ac:dyDescent="0.25">
      <c r="A1" s="23" t="s">
        <v>127</v>
      </c>
      <c r="B1" s="24"/>
    </row>
    <row r="2" spans="1:9" x14ac:dyDescent="0.2">
      <c r="A2" s="26" t="s">
        <v>234</v>
      </c>
    </row>
    <row r="3" spans="1:9" ht="15" x14ac:dyDescent="0.25">
      <c r="A3" s="27"/>
      <c r="B3" s="28"/>
    </row>
    <row r="4" spans="1:9" ht="15" x14ac:dyDescent="0.25">
      <c r="A4" s="29" t="s">
        <v>129</v>
      </c>
      <c r="B4" s="28" t="s">
        <v>130</v>
      </c>
      <c r="D4" s="28" t="s">
        <v>131</v>
      </c>
    </row>
    <row r="5" spans="1:9" x14ac:dyDescent="0.2">
      <c r="A5" s="26" t="s">
        <v>132</v>
      </c>
      <c r="B5" s="24">
        <f>'[1]ENERO '!C28</f>
        <v>56416</v>
      </c>
      <c r="D5" s="24">
        <f>'[1]ENERO '!C28</f>
        <v>56416</v>
      </c>
    </row>
    <row r="6" spans="1:9" x14ac:dyDescent="0.2">
      <c r="A6" s="26" t="s">
        <v>235</v>
      </c>
      <c r="B6" s="30">
        <f>'[1]ENERO '!C32</f>
        <v>3881</v>
      </c>
      <c r="D6" s="63">
        <f>'[1]ENERO '!C32</f>
        <v>3881</v>
      </c>
    </row>
    <row r="7" spans="1:9" x14ac:dyDescent="0.2">
      <c r="A7" s="25" t="s">
        <v>133</v>
      </c>
      <c r="B7" s="31">
        <f>SUM(B5:B6)</f>
        <v>60297</v>
      </c>
      <c r="D7" s="31">
        <f>SUM(D5:D6)</f>
        <v>60297</v>
      </c>
    </row>
    <row r="8" spans="1:9" ht="13.5" x14ac:dyDescent="0.25">
      <c r="A8" s="32"/>
    </row>
    <row r="9" spans="1:9" ht="13.5" x14ac:dyDescent="0.25">
      <c r="A9" s="32"/>
    </row>
    <row r="10" spans="1:9" ht="15" x14ac:dyDescent="0.25">
      <c r="A10" s="29" t="s">
        <v>134</v>
      </c>
    </row>
    <row r="11" spans="1:9" ht="15.75" thickBot="1" x14ac:dyDescent="0.3">
      <c r="A11" s="26" t="s">
        <v>152</v>
      </c>
      <c r="B11" s="28"/>
    </row>
    <row r="12" spans="1:9" ht="15" x14ac:dyDescent="0.25">
      <c r="A12" s="26" t="s">
        <v>136</v>
      </c>
      <c r="B12" s="33">
        <v>58920</v>
      </c>
      <c r="D12" s="33">
        <v>58920</v>
      </c>
      <c r="F12" s="34" t="s">
        <v>154</v>
      </c>
      <c r="G12" s="43" t="s">
        <v>155</v>
      </c>
      <c r="H12" s="44" t="s">
        <v>156</v>
      </c>
      <c r="I12" s="37"/>
    </row>
    <row r="13" spans="1:9" ht="15" x14ac:dyDescent="0.25">
      <c r="A13" s="37" t="s">
        <v>140</v>
      </c>
      <c r="B13" s="28">
        <f>+B12</f>
        <v>58920</v>
      </c>
      <c r="D13" s="28">
        <f>+D12</f>
        <v>58920</v>
      </c>
    </row>
    <row r="14" spans="1:9" ht="15" x14ac:dyDescent="0.25">
      <c r="A14" s="25" t="s">
        <v>141</v>
      </c>
      <c r="B14" s="28"/>
    </row>
    <row r="15" spans="1:9" x14ac:dyDescent="0.2">
      <c r="B15" s="24"/>
    </row>
    <row r="16" spans="1:9" x14ac:dyDescent="0.2">
      <c r="A16" s="25" t="s">
        <v>142</v>
      </c>
      <c r="B16" s="24">
        <f>B7-B13</f>
        <v>1377</v>
      </c>
      <c r="D16" s="24">
        <f>D7-D13</f>
        <v>1377</v>
      </c>
    </row>
    <row r="17" spans="1:9" ht="14.25" x14ac:dyDescent="0.2">
      <c r="A17" s="25" t="s">
        <v>143</v>
      </c>
      <c r="B17" s="24">
        <f>+B16/1.08</f>
        <v>1275</v>
      </c>
      <c r="D17" s="24">
        <f>+D16/1.08</f>
        <v>1275</v>
      </c>
      <c r="H17" s="24"/>
      <c r="I17" s="38"/>
    </row>
    <row r="18" spans="1:9" x14ac:dyDescent="0.2">
      <c r="A18" s="25" t="s">
        <v>144</v>
      </c>
      <c r="B18" s="30">
        <f>+B17*0.16</f>
        <v>204</v>
      </c>
      <c r="D18" s="30">
        <f>+D17*0.16</f>
        <v>204</v>
      </c>
    </row>
    <row r="19" spans="1:9" ht="15" x14ac:dyDescent="0.25">
      <c r="A19" s="25" t="s">
        <v>145</v>
      </c>
      <c r="B19" s="39">
        <f>+B17+B18</f>
        <v>1479</v>
      </c>
      <c r="D19" s="39">
        <f>+D17+D18</f>
        <v>1479</v>
      </c>
    </row>
    <row r="23" spans="1:9" x14ac:dyDescent="0.2">
      <c r="A23" s="37"/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8"/>
  <sheetViews>
    <sheetView topLeftCell="A13" workbookViewId="0">
      <selection activeCell="F40" sqref="F40"/>
    </sheetView>
  </sheetViews>
  <sheetFormatPr baseColWidth="10" defaultRowHeight="12.75" x14ac:dyDescent="0.2"/>
  <cols>
    <col min="11" max="11" width="28" customWidth="1"/>
    <col min="12" max="12" width="17.7109375" customWidth="1"/>
    <col min="13" max="13" width="14.140625" customWidth="1"/>
    <col min="15" max="15" width="25.85546875" customWidth="1"/>
  </cols>
  <sheetData>
    <row r="1" spans="1:15" ht="45.75" customHeight="1" x14ac:dyDescent="0.2">
      <c r="A1" s="45" t="s">
        <v>0</v>
      </c>
      <c r="B1" s="1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46" t="s">
        <v>97</v>
      </c>
      <c r="M1" s="46" t="s">
        <v>98</v>
      </c>
      <c r="N1" s="46" t="s">
        <v>157</v>
      </c>
      <c r="O1" s="46" t="s">
        <v>100</v>
      </c>
    </row>
    <row r="2" spans="1:15" x14ac:dyDescent="0.2">
      <c r="A2" s="64" t="s">
        <v>236</v>
      </c>
      <c r="B2" s="7" t="s">
        <v>237</v>
      </c>
      <c r="C2" s="65">
        <v>10800</v>
      </c>
      <c r="D2" s="9" t="s">
        <v>12</v>
      </c>
      <c r="E2" s="9" t="s">
        <v>15</v>
      </c>
      <c r="F2" s="9" t="s">
        <v>16</v>
      </c>
      <c r="G2" s="9" t="s">
        <v>238</v>
      </c>
      <c r="H2" s="9" t="s">
        <v>18</v>
      </c>
      <c r="I2" s="9" t="s">
        <v>19</v>
      </c>
      <c r="J2" s="9" t="s">
        <v>239</v>
      </c>
      <c r="K2" s="9" t="s">
        <v>240</v>
      </c>
      <c r="L2" s="21">
        <v>19429</v>
      </c>
      <c r="M2" s="21" t="s">
        <v>241</v>
      </c>
      <c r="N2" s="21" t="s">
        <v>132</v>
      </c>
      <c r="O2" s="66" t="s">
        <v>242</v>
      </c>
    </row>
    <row r="3" spans="1:15" x14ac:dyDescent="0.2">
      <c r="A3" s="64" t="s">
        <v>243</v>
      </c>
      <c r="B3" s="7" t="s">
        <v>237</v>
      </c>
      <c r="C3" s="65">
        <v>3243</v>
      </c>
      <c r="D3" s="9" t="s">
        <v>12</v>
      </c>
      <c r="E3" s="9" t="s">
        <v>15</v>
      </c>
      <c r="F3" s="9" t="s">
        <v>16</v>
      </c>
      <c r="G3" s="9" t="s">
        <v>244</v>
      </c>
      <c r="H3" s="9" t="s">
        <v>18</v>
      </c>
      <c r="I3" s="9" t="s">
        <v>19</v>
      </c>
      <c r="J3" s="9" t="s">
        <v>22</v>
      </c>
      <c r="K3" s="9" t="s">
        <v>245</v>
      </c>
      <c r="L3" s="21" t="s">
        <v>148</v>
      </c>
      <c r="M3" s="21" t="s">
        <v>241</v>
      </c>
      <c r="N3" s="21" t="s">
        <v>132</v>
      </c>
      <c r="O3" s="10" t="s">
        <v>246</v>
      </c>
    </row>
    <row r="4" spans="1:15" x14ac:dyDescent="0.2">
      <c r="A4" s="64" t="s">
        <v>247</v>
      </c>
      <c r="B4" s="7" t="s">
        <v>237</v>
      </c>
      <c r="C4" s="65">
        <v>3243</v>
      </c>
      <c r="D4" s="9" t="s">
        <v>12</v>
      </c>
      <c r="E4" s="9" t="s">
        <v>15</v>
      </c>
      <c r="F4" s="9" t="s">
        <v>248</v>
      </c>
      <c r="G4" s="9" t="s">
        <v>249</v>
      </c>
      <c r="H4" s="9" t="s">
        <v>18</v>
      </c>
      <c r="I4" s="9" t="s">
        <v>19</v>
      </c>
      <c r="J4" s="9" t="s">
        <v>250</v>
      </c>
      <c r="K4" s="9" t="s">
        <v>251</v>
      </c>
      <c r="L4" s="21" t="s">
        <v>148</v>
      </c>
      <c r="M4" s="21" t="s">
        <v>241</v>
      </c>
      <c r="N4" s="21" t="s">
        <v>132</v>
      </c>
      <c r="O4" s="10" t="s">
        <v>252</v>
      </c>
    </row>
    <row r="5" spans="1:15" x14ac:dyDescent="0.2">
      <c r="A5" s="64" t="s">
        <v>253</v>
      </c>
      <c r="B5" s="7" t="s">
        <v>254</v>
      </c>
      <c r="C5" s="65">
        <v>3243</v>
      </c>
      <c r="D5" s="9" t="s">
        <v>12</v>
      </c>
      <c r="E5" s="9" t="s">
        <v>255</v>
      </c>
      <c r="F5" s="9" t="s">
        <v>256</v>
      </c>
      <c r="G5" s="9" t="s">
        <v>257</v>
      </c>
      <c r="H5" s="9" t="s">
        <v>18</v>
      </c>
      <c r="I5" s="9" t="s">
        <v>19</v>
      </c>
      <c r="J5" s="9" t="s">
        <v>55</v>
      </c>
      <c r="K5" s="9" t="s">
        <v>59</v>
      </c>
      <c r="L5" s="21" t="s">
        <v>148</v>
      </c>
      <c r="M5" s="21" t="s">
        <v>241</v>
      </c>
      <c r="N5" s="21" t="s">
        <v>132</v>
      </c>
      <c r="O5" s="67" t="s">
        <v>258</v>
      </c>
    </row>
    <row r="6" spans="1:15" x14ac:dyDescent="0.2">
      <c r="A6" s="64" t="s">
        <v>259</v>
      </c>
      <c r="B6" s="7" t="s">
        <v>260</v>
      </c>
      <c r="C6" s="65">
        <v>3243</v>
      </c>
      <c r="D6" s="9" t="s">
        <v>12</v>
      </c>
      <c r="E6" s="9" t="s">
        <v>15</v>
      </c>
      <c r="F6" s="9" t="s">
        <v>16</v>
      </c>
      <c r="G6" s="9" t="s">
        <v>261</v>
      </c>
      <c r="H6" s="9" t="s">
        <v>18</v>
      </c>
      <c r="I6" s="9" t="s">
        <v>19</v>
      </c>
      <c r="J6" s="9" t="s">
        <v>262</v>
      </c>
      <c r="K6" s="9" t="s">
        <v>29</v>
      </c>
      <c r="L6" s="21">
        <v>19435</v>
      </c>
      <c r="M6" s="21" t="s">
        <v>241</v>
      </c>
      <c r="N6" s="21" t="s">
        <v>132</v>
      </c>
      <c r="O6" s="67" t="s">
        <v>263</v>
      </c>
    </row>
    <row r="7" spans="1:15" x14ac:dyDescent="0.2">
      <c r="A7" s="64" t="s">
        <v>264</v>
      </c>
      <c r="B7" s="7" t="s">
        <v>260</v>
      </c>
      <c r="C7" s="65">
        <v>2756.55</v>
      </c>
      <c r="D7" s="9" t="s">
        <v>12</v>
      </c>
      <c r="E7" s="9" t="s">
        <v>15</v>
      </c>
      <c r="F7" s="9" t="s">
        <v>16</v>
      </c>
      <c r="G7" s="9" t="s">
        <v>265</v>
      </c>
      <c r="H7" s="9" t="s">
        <v>18</v>
      </c>
      <c r="I7" s="9" t="s">
        <v>19</v>
      </c>
      <c r="J7" s="9" t="s">
        <v>266</v>
      </c>
      <c r="K7" s="9" t="s">
        <v>59</v>
      </c>
      <c r="L7" s="21">
        <v>19432</v>
      </c>
      <c r="M7" s="21" t="s">
        <v>241</v>
      </c>
      <c r="N7" s="21" t="s">
        <v>132</v>
      </c>
      <c r="O7" s="67" t="s">
        <v>267</v>
      </c>
    </row>
    <row r="8" spans="1:15" x14ac:dyDescent="0.2">
      <c r="A8" s="64" t="s">
        <v>268</v>
      </c>
      <c r="B8" s="7" t="s">
        <v>260</v>
      </c>
      <c r="C8" s="65">
        <v>486.45</v>
      </c>
      <c r="D8" s="9" t="s">
        <v>12</v>
      </c>
      <c r="E8" s="9" t="s">
        <v>68</v>
      </c>
      <c r="F8" s="9" t="s">
        <v>63</v>
      </c>
      <c r="G8" s="9" t="s">
        <v>269</v>
      </c>
      <c r="H8" s="9" t="s">
        <v>18</v>
      </c>
      <c r="I8" s="9" t="s">
        <v>19</v>
      </c>
      <c r="J8" s="9" t="s">
        <v>270</v>
      </c>
      <c r="K8" s="9" t="s">
        <v>59</v>
      </c>
      <c r="L8" s="21">
        <v>19431</v>
      </c>
      <c r="M8" s="21" t="s">
        <v>241</v>
      </c>
      <c r="N8" s="21" t="s">
        <v>132</v>
      </c>
      <c r="O8" s="67" t="s">
        <v>267</v>
      </c>
    </row>
    <row r="9" spans="1:15" x14ac:dyDescent="0.2">
      <c r="A9" s="64" t="s">
        <v>271</v>
      </c>
      <c r="B9" s="7" t="s">
        <v>272</v>
      </c>
      <c r="C9" s="65">
        <v>3243</v>
      </c>
      <c r="D9" s="9" t="s">
        <v>12</v>
      </c>
      <c r="E9" s="9" t="s">
        <v>15</v>
      </c>
      <c r="F9" s="9" t="s">
        <v>16</v>
      </c>
      <c r="G9" s="9" t="s">
        <v>273</v>
      </c>
      <c r="H9" s="9" t="s">
        <v>18</v>
      </c>
      <c r="I9" s="9" t="s">
        <v>19</v>
      </c>
      <c r="J9" s="9" t="s">
        <v>43</v>
      </c>
      <c r="K9" s="9" t="s">
        <v>45</v>
      </c>
      <c r="L9" s="21">
        <v>19436</v>
      </c>
      <c r="M9" s="21" t="s">
        <v>241</v>
      </c>
      <c r="N9" s="21" t="s">
        <v>132</v>
      </c>
      <c r="O9" s="67" t="s">
        <v>165</v>
      </c>
    </row>
    <row r="10" spans="1:15" x14ac:dyDescent="0.2">
      <c r="A10" s="64" t="s">
        <v>274</v>
      </c>
      <c r="B10" s="7" t="s">
        <v>272</v>
      </c>
      <c r="C10" s="65">
        <v>3243</v>
      </c>
      <c r="D10" s="9" t="s">
        <v>12</v>
      </c>
      <c r="E10" s="9" t="s">
        <v>15</v>
      </c>
      <c r="F10" s="9" t="s">
        <v>16</v>
      </c>
      <c r="G10" s="9" t="s">
        <v>275</v>
      </c>
      <c r="H10" s="9" t="s">
        <v>18</v>
      </c>
      <c r="I10" s="9" t="s">
        <v>19</v>
      </c>
      <c r="J10" s="9" t="s">
        <v>43</v>
      </c>
      <c r="K10" s="9" t="s">
        <v>48</v>
      </c>
      <c r="L10" s="21">
        <v>19437</v>
      </c>
      <c r="M10" s="21" t="s">
        <v>241</v>
      </c>
      <c r="N10" s="21" t="s">
        <v>132</v>
      </c>
      <c r="O10" s="67" t="s">
        <v>111</v>
      </c>
    </row>
    <row r="11" spans="1:15" x14ac:dyDescent="0.2">
      <c r="A11" s="64" t="s">
        <v>276</v>
      </c>
      <c r="B11" s="7" t="s">
        <v>272</v>
      </c>
      <c r="C11" s="65">
        <v>1</v>
      </c>
      <c r="D11" s="9" t="s">
        <v>12</v>
      </c>
      <c r="E11" s="9" t="s">
        <v>15</v>
      </c>
      <c r="F11" s="9" t="s">
        <v>16</v>
      </c>
      <c r="G11" s="9" t="s">
        <v>277</v>
      </c>
      <c r="H11" s="9" t="s">
        <v>18</v>
      </c>
      <c r="I11" s="9" t="s">
        <v>19</v>
      </c>
      <c r="J11" s="9" t="s">
        <v>278</v>
      </c>
      <c r="K11" s="9" t="s">
        <v>279</v>
      </c>
      <c r="L11" s="21" t="s">
        <v>148</v>
      </c>
      <c r="M11" s="21" t="s">
        <v>241</v>
      </c>
      <c r="N11" s="21" t="s">
        <v>132</v>
      </c>
      <c r="O11" s="10" t="s">
        <v>280</v>
      </c>
    </row>
    <row r="12" spans="1:15" x14ac:dyDescent="0.2">
      <c r="A12" s="64" t="s">
        <v>281</v>
      </c>
      <c r="B12" s="7" t="s">
        <v>272</v>
      </c>
      <c r="C12" s="65">
        <v>3243</v>
      </c>
      <c r="D12" s="9" t="s">
        <v>12</v>
      </c>
      <c r="E12" s="9" t="s">
        <v>15</v>
      </c>
      <c r="F12" s="9" t="s">
        <v>16</v>
      </c>
      <c r="G12" s="9" t="s">
        <v>282</v>
      </c>
      <c r="H12" s="9" t="s">
        <v>18</v>
      </c>
      <c r="I12" s="9" t="s">
        <v>19</v>
      </c>
      <c r="J12" s="9" t="s">
        <v>278</v>
      </c>
      <c r="K12" s="9" t="s">
        <v>283</v>
      </c>
      <c r="L12" s="21">
        <v>19430</v>
      </c>
      <c r="M12" s="21" t="s">
        <v>241</v>
      </c>
      <c r="N12" s="21" t="s">
        <v>132</v>
      </c>
      <c r="O12" s="67" t="s">
        <v>103</v>
      </c>
    </row>
    <row r="13" spans="1:15" x14ac:dyDescent="0.2">
      <c r="A13" s="64" t="s">
        <v>284</v>
      </c>
      <c r="B13" s="7" t="s">
        <v>272</v>
      </c>
      <c r="C13" s="65">
        <v>3243</v>
      </c>
      <c r="D13" s="9" t="s">
        <v>12</v>
      </c>
      <c r="E13" s="9" t="s">
        <v>15</v>
      </c>
      <c r="F13" s="9" t="s">
        <v>16</v>
      </c>
      <c r="G13" s="9" t="s">
        <v>285</v>
      </c>
      <c r="H13" s="9" t="s">
        <v>18</v>
      </c>
      <c r="I13" s="9" t="s">
        <v>19</v>
      </c>
      <c r="J13" s="9" t="s">
        <v>286</v>
      </c>
      <c r="K13" s="9" t="s">
        <v>182</v>
      </c>
      <c r="L13" s="21" t="s">
        <v>148</v>
      </c>
      <c r="M13" s="21" t="s">
        <v>241</v>
      </c>
      <c r="N13" s="21" t="s">
        <v>132</v>
      </c>
      <c r="O13" s="10" t="s">
        <v>287</v>
      </c>
    </row>
    <row r="14" spans="1:15" x14ac:dyDescent="0.2">
      <c r="A14" s="64" t="s">
        <v>288</v>
      </c>
      <c r="B14" s="7" t="s">
        <v>272</v>
      </c>
      <c r="C14" s="65">
        <v>3243</v>
      </c>
      <c r="D14" s="9" t="s">
        <v>12</v>
      </c>
      <c r="E14" s="9" t="s">
        <v>15</v>
      </c>
      <c r="F14" s="9" t="s">
        <v>248</v>
      </c>
      <c r="G14" s="9" t="s">
        <v>289</v>
      </c>
      <c r="H14" s="9" t="s">
        <v>18</v>
      </c>
      <c r="I14" s="9" t="s">
        <v>19</v>
      </c>
      <c r="J14" s="9" t="s">
        <v>278</v>
      </c>
      <c r="K14" s="9" t="s">
        <v>290</v>
      </c>
      <c r="L14" s="21">
        <v>19439</v>
      </c>
      <c r="M14" s="21" t="s">
        <v>241</v>
      </c>
      <c r="N14" s="21" t="s">
        <v>132</v>
      </c>
      <c r="O14" s="67" t="s">
        <v>291</v>
      </c>
    </row>
    <row r="15" spans="1:15" x14ac:dyDescent="0.2">
      <c r="A15" s="64" t="s">
        <v>292</v>
      </c>
      <c r="B15" s="7" t="s">
        <v>293</v>
      </c>
      <c r="C15" s="65">
        <v>3450</v>
      </c>
      <c r="D15" s="9" t="s">
        <v>12</v>
      </c>
      <c r="E15" s="9" t="s">
        <v>73</v>
      </c>
      <c r="F15" s="9" t="s">
        <v>74</v>
      </c>
      <c r="G15" s="9" t="s">
        <v>294</v>
      </c>
      <c r="H15" s="9" t="s">
        <v>18</v>
      </c>
      <c r="I15" s="9" t="s">
        <v>19</v>
      </c>
      <c r="J15" s="9" t="s">
        <v>55</v>
      </c>
      <c r="K15" s="9" t="s">
        <v>59</v>
      </c>
      <c r="L15" s="21">
        <v>19433</v>
      </c>
      <c r="M15" s="21" t="s">
        <v>241</v>
      </c>
      <c r="N15" s="21" t="s">
        <v>132</v>
      </c>
      <c r="O15" s="67" t="s">
        <v>295</v>
      </c>
    </row>
    <row r="16" spans="1:15" x14ac:dyDescent="0.2">
      <c r="A16" s="64" t="s">
        <v>296</v>
      </c>
      <c r="B16" s="7" t="s">
        <v>297</v>
      </c>
      <c r="C16" s="65">
        <v>3450</v>
      </c>
      <c r="D16" s="9" t="s">
        <v>12</v>
      </c>
      <c r="E16" s="9" t="s">
        <v>298</v>
      </c>
      <c r="F16" s="9" t="s">
        <v>220</v>
      </c>
      <c r="G16" s="9" t="s">
        <v>299</v>
      </c>
      <c r="H16" s="9" t="s">
        <v>18</v>
      </c>
      <c r="I16" s="9" t="s">
        <v>19</v>
      </c>
      <c r="J16" s="9" t="s">
        <v>55</v>
      </c>
      <c r="K16" s="9" t="s">
        <v>59</v>
      </c>
      <c r="L16" s="21">
        <v>19440</v>
      </c>
      <c r="M16" s="21" t="s">
        <v>241</v>
      </c>
      <c r="N16" s="21" t="s">
        <v>132</v>
      </c>
      <c r="O16" s="67" t="s">
        <v>300</v>
      </c>
    </row>
    <row r="17" spans="1:15" x14ac:dyDescent="0.2">
      <c r="A17" s="64" t="s">
        <v>301</v>
      </c>
      <c r="B17" s="7" t="s">
        <v>302</v>
      </c>
      <c r="C17" s="65">
        <v>3243</v>
      </c>
      <c r="D17" s="9" t="s">
        <v>12</v>
      </c>
      <c r="E17" s="9" t="s">
        <v>15</v>
      </c>
      <c r="F17" s="9" t="s">
        <v>16</v>
      </c>
      <c r="G17" s="9" t="s">
        <v>303</v>
      </c>
      <c r="H17" s="9" t="s">
        <v>18</v>
      </c>
      <c r="I17" s="9" t="s">
        <v>19</v>
      </c>
      <c r="J17" s="9" t="s">
        <v>304</v>
      </c>
      <c r="K17" s="9" t="s">
        <v>84</v>
      </c>
      <c r="L17" s="21" t="s">
        <v>148</v>
      </c>
      <c r="M17" s="21" t="s">
        <v>241</v>
      </c>
      <c r="N17" s="21" t="s">
        <v>132</v>
      </c>
      <c r="O17" s="10" t="s">
        <v>305</v>
      </c>
    </row>
    <row r="18" spans="1:15" x14ac:dyDescent="0.2">
      <c r="A18" s="68"/>
      <c r="B18" s="69"/>
      <c r="C18" s="15"/>
      <c r="D18" s="17"/>
      <c r="E18" s="17"/>
      <c r="F18" s="17"/>
      <c r="G18" s="17"/>
      <c r="H18" s="17"/>
      <c r="I18" s="17"/>
      <c r="J18" s="17"/>
      <c r="K18" s="17"/>
    </row>
    <row r="19" spans="1:15" x14ac:dyDescent="0.2">
      <c r="A19" s="19"/>
      <c r="C19" s="70"/>
      <c r="O19" s="71"/>
    </row>
    <row r="20" spans="1:15" x14ac:dyDescent="0.2">
      <c r="A20" s="19"/>
    </row>
    <row r="21" spans="1:15" x14ac:dyDescent="0.2">
      <c r="A21" s="19"/>
      <c r="C21" s="4"/>
    </row>
    <row r="22" spans="1:15" x14ac:dyDescent="0.2">
      <c r="A22" s="19"/>
      <c r="C22" s="4"/>
      <c r="D22" s="4"/>
      <c r="E22" s="4"/>
    </row>
    <row r="23" spans="1:15" x14ac:dyDescent="0.2">
      <c r="A23" s="19"/>
      <c r="C23" s="4"/>
      <c r="D23" s="4"/>
      <c r="E23" s="4"/>
    </row>
    <row r="24" spans="1:15" x14ac:dyDescent="0.2">
      <c r="A24" s="12" t="s">
        <v>120</v>
      </c>
      <c r="C24" s="4"/>
      <c r="D24" s="4"/>
      <c r="E24" s="4"/>
    </row>
    <row r="25" spans="1:15" ht="12.75" customHeight="1" x14ac:dyDescent="0.2">
      <c r="A25" s="13" t="s">
        <v>121</v>
      </c>
      <c r="B25" s="14"/>
      <c r="C25" s="15">
        <v>3450</v>
      </c>
      <c r="D25" s="16" t="s">
        <v>122</v>
      </c>
      <c r="E25" s="17"/>
      <c r="F25" s="17"/>
      <c r="G25" s="17"/>
      <c r="H25" s="18"/>
      <c r="I25" s="14" t="s">
        <v>123</v>
      </c>
      <c r="J25" s="16" t="s">
        <v>124</v>
      </c>
      <c r="K25" s="18"/>
      <c r="L25">
        <v>19438</v>
      </c>
      <c r="M25" s="18"/>
    </row>
    <row r="26" spans="1:15" x14ac:dyDescent="0.2">
      <c r="A26" s="19"/>
      <c r="C26" s="4"/>
      <c r="D26" s="4"/>
      <c r="E26" s="4"/>
    </row>
    <row r="27" spans="1:15" x14ac:dyDescent="0.2">
      <c r="A27" s="19"/>
      <c r="C27" s="4"/>
      <c r="D27" s="4"/>
      <c r="E27" s="4"/>
    </row>
    <row r="28" spans="1:15" x14ac:dyDescent="0.2">
      <c r="A28" s="75" t="s">
        <v>125</v>
      </c>
      <c r="B28" s="75"/>
      <c r="C28" s="20">
        <f>SUM(C2:C27)</f>
        <v>56824</v>
      </c>
      <c r="D28" s="4"/>
      <c r="E28" s="4"/>
    </row>
    <row r="29" spans="1:15" x14ac:dyDescent="0.2">
      <c r="A29" s="19"/>
      <c r="C29" s="4"/>
      <c r="D29" s="4"/>
      <c r="E29" s="4"/>
    </row>
    <row r="30" spans="1:15" x14ac:dyDescent="0.2">
      <c r="A30" s="19"/>
      <c r="C30" s="4"/>
      <c r="D30" s="4"/>
      <c r="E30" s="4"/>
    </row>
    <row r="31" spans="1:15" x14ac:dyDescent="0.2">
      <c r="A31" s="19"/>
      <c r="C31" s="4"/>
      <c r="D31" s="4"/>
      <c r="E31" s="4"/>
    </row>
    <row r="32" spans="1:15" x14ac:dyDescent="0.2">
      <c r="A32" s="19"/>
      <c r="C32" s="4"/>
      <c r="D32" s="4"/>
      <c r="E32" s="4"/>
    </row>
    <row r="33" spans="1:15" x14ac:dyDescent="0.2">
      <c r="A33" s="19"/>
      <c r="C33" s="4"/>
      <c r="D33" s="4"/>
      <c r="E33" s="4"/>
    </row>
    <row r="34" spans="1:15" x14ac:dyDescent="0.2">
      <c r="A34" s="72" t="s">
        <v>306</v>
      </c>
      <c r="C34" s="4"/>
      <c r="D34" s="4"/>
      <c r="E34" s="4"/>
    </row>
    <row r="35" spans="1:15" x14ac:dyDescent="0.2">
      <c r="A35" s="19"/>
      <c r="K35" t="s">
        <v>119</v>
      </c>
    </row>
    <row r="36" spans="1:15" x14ac:dyDescent="0.2">
      <c r="A36" s="64" t="s">
        <v>307</v>
      </c>
      <c r="B36" s="7" t="s">
        <v>308</v>
      </c>
      <c r="C36" s="8">
        <v>385</v>
      </c>
      <c r="D36" s="9" t="s">
        <v>12</v>
      </c>
      <c r="E36" s="9" t="s">
        <v>15</v>
      </c>
      <c r="F36" s="9" t="s">
        <v>16</v>
      </c>
      <c r="G36" s="9" t="s">
        <v>309</v>
      </c>
      <c r="H36" s="9" t="s">
        <v>18</v>
      </c>
      <c r="I36" s="9" t="s">
        <v>19</v>
      </c>
      <c r="J36" s="9" t="s">
        <v>310</v>
      </c>
      <c r="K36" s="9" t="s">
        <v>311</v>
      </c>
      <c r="L36" s="10">
        <v>19441</v>
      </c>
      <c r="M36" s="21" t="s">
        <v>312</v>
      </c>
      <c r="N36" s="21"/>
      <c r="O36" s="67" t="s">
        <v>313</v>
      </c>
    </row>
    <row r="38" spans="1:15" x14ac:dyDescent="0.2">
      <c r="C38" s="4"/>
    </row>
  </sheetData>
  <mergeCells count="1">
    <mergeCell ref="A28:B28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A24" sqref="A24"/>
    </sheetView>
  </sheetViews>
  <sheetFormatPr baseColWidth="10" defaultColWidth="11.42578125" defaultRowHeight="12.75" x14ac:dyDescent="0.2"/>
  <cols>
    <col min="1" max="1" width="44.28515625" style="25" customWidth="1"/>
    <col min="2" max="2" width="22.5703125" style="25" bestFit="1" customWidth="1"/>
    <col min="3" max="3" width="11.42578125" style="25"/>
    <col min="4" max="4" width="13" style="25" customWidth="1"/>
    <col min="5" max="5" width="4.140625" style="25" customWidth="1"/>
    <col min="6" max="6" width="27.85546875" style="25" customWidth="1"/>
    <col min="7" max="7" width="20.42578125" style="25" customWidth="1"/>
    <col min="8" max="8" width="24" style="25" customWidth="1"/>
    <col min="9" max="16384" width="11.42578125" style="25"/>
  </cols>
  <sheetData>
    <row r="1" spans="1:9" ht="15" x14ac:dyDescent="0.25">
      <c r="A1" s="23" t="s">
        <v>127</v>
      </c>
      <c r="B1" s="24"/>
    </row>
    <row r="2" spans="1:9" x14ac:dyDescent="0.2">
      <c r="A2" s="26" t="s">
        <v>128</v>
      </c>
    </row>
    <row r="3" spans="1:9" ht="15" x14ac:dyDescent="0.25">
      <c r="A3" s="27"/>
      <c r="B3" s="28"/>
    </row>
    <row r="4" spans="1:9" ht="15" x14ac:dyDescent="0.25">
      <c r="A4" s="29" t="s">
        <v>129</v>
      </c>
      <c r="B4" s="28" t="s">
        <v>130</v>
      </c>
      <c r="D4" s="28" t="s">
        <v>131</v>
      </c>
    </row>
    <row r="5" spans="1:9" x14ac:dyDescent="0.2">
      <c r="A5" s="26" t="s">
        <v>132</v>
      </c>
      <c r="B5" s="30">
        <f>[2]FEB!C28</f>
        <v>56824</v>
      </c>
      <c r="D5" s="30">
        <f>[2]FEB!C28</f>
        <v>56824</v>
      </c>
    </row>
    <row r="6" spans="1:9" x14ac:dyDescent="0.2">
      <c r="A6" s="25" t="s">
        <v>133</v>
      </c>
      <c r="B6" s="31">
        <f>SUM(B5:B5)</f>
        <v>56824</v>
      </c>
      <c r="D6" s="31">
        <f>SUM(D5:D5)</f>
        <v>56824</v>
      </c>
    </row>
    <row r="7" spans="1:9" ht="13.5" x14ac:dyDescent="0.25">
      <c r="A7" s="32"/>
    </row>
    <row r="8" spans="1:9" ht="13.5" x14ac:dyDescent="0.25">
      <c r="A8" s="32"/>
    </row>
    <row r="9" spans="1:9" ht="15" x14ac:dyDescent="0.25">
      <c r="A9" s="29" t="s">
        <v>134</v>
      </c>
    </row>
    <row r="10" spans="1:9" ht="15.75" thickBot="1" x14ac:dyDescent="0.3">
      <c r="A10" s="26" t="s">
        <v>135</v>
      </c>
      <c r="B10" s="28"/>
    </row>
    <row r="11" spans="1:9" ht="15" x14ac:dyDescent="0.25">
      <c r="A11" s="26" t="s">
        <v>136</v>
      </c>
      <c r="B11" s="33">
        <v>58920</v>
      </c>
      <c r="D11" s="33">
        <v>58920</v>
      </c>
      <c r="F11" s="34" t="s">
        <v>137</v>
      </c>
      <c r="G11" s="35" t="s">
        <v>138</v>
      </c>
      <c r="H11" s="36" t="s">
        <v>139</v>
      </c>
      <c r="I11" s="37"/>
    </row>
    <row r="12" spans="1:9" ht="15" x14ac:dyDescent="0.25">
      <c r="A12" s="37" t="s">
        <v>140</v>
      </c>
      <c r="B12" s="28">
        <f>+B11</f>
        <v>58920</v>
      </c>
      <c r="D12" s="28">
        <f>+D11</f>
        <v>58920</v>
      </c>
    </row>
    <row r="13" spans="1:9" ht="15" x14ac:dyDescent="0.25">
      <c r="A13" s="25" t="s">
        <v>141</v>
      </c>
      <c r="B13" s="28"/>
    </row>
    <row r="14" spans="1:9" x14ac:dyDescent="0.2">
      <c r="B14" s="24"/>
    </row>
    <row r="15" spans="1:9" x14ac:dyDescent="0.2">
      <c r="A15" s="25" t="s">
        <v>142</v>
      </c>
      <c r="B15" s="24">
        <f>B6-B12</f>
        <v>-2096</v>
      </c>
      <c r="D15" s="24">
        <f>D6-D12</f>
        <v>-2096</v>
      </c>
    </row>
    <row r="16" spans="1:9" ht="14.25" x14ac:dyDescent="0.2">
      <c r="A16" s="25" t="s">
        <v>143</v>
      </c>
      <c r="B16" s="24">
        <f>+B15/1.08</f>
        <v>-1940.7407407407406</v>
      </c>
      <c r="D16" s="24">
        <f>+D15/1.08</f>
        <v>-1940.7407407407406</v>
      </c>
      <c r="I16" s="38"/>
    </row>
    <row r="17" spans="1:4" x14ac:dyDescent="0.2">
      <c r="A17" s="25" t="s">
        <v>144</v>
      </c>
      <c r="B17" s="30">
        <f>+B16*0.16</f>
        <v>-310.51851851851853</v>
      </c>
      <c r="D17" s="30">
        <f>+D16*0.16</f>
        <v>-310.51851851851853</v>
      </c>
    </row>
    <row r="18" spans="1:4" ht="15" x14ac:dyDescent="0.25">
      <c r="A18" s="25" t="s">
        <v>145</v>
      </c>
      <c r="B18" s="39">
        <f>+B16+B17</f>
        <v>-2251.2592592592591</v>
      </c>
      <c r="D18" s="39">
        <f>+D16+D17</f>
        <v>-2251.2592592592591</v>
      </c>
    </row>
    <row r="22" spans="1:4" x14ac:dyDescent="0.2">
      <c r="A22" s="37"/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8"/>
  <sheetViews>
    <sheetView topLeftCell="A2" workbookViewId="0">
      <selection activeCell="I27" sqref="I27"/>
    </sheetView>
  </sheetViews>
  <sheetFormatPr baseColWidth="10" defaultRowHeight="12.75" x14ac:dyDescent="0.2"/>
  <cols>
    <col min="9" max="9" width="14" customWidth="1"/>
    <col min="11" max="11" width="28.5703125" customWidth="1"/>
    <col min="13" max="13" width="16.42578125" customWidth="1"/>
    <col min="15" max="15" width="38.140625" bestFit="1" customWidth="1"/>
  </cols>
  <sheetData>
    <row r="1" spans="1:15" ht="29.25" customHeight="1" x14ac:dyDescent="0.2">
      <c r="A1" s="5" t="s">
        <v>0</v>
      </c>
      <c r="B1" s="1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97</v>
      </c>
      <c r="M1" s="2" t="s">
        <v>98</v>
      </c>
      <c r="N1" s="2" t="s">
        <v>99</v>
      </c>
      <c r="O1" s="2" t="s">
        <v>100</v>
      </c>
    </row>
    <row r="2" spans="1:15" x14ac:dyDescent="0.2">
      <c r="A2" s="6" t="s">
        <v>11</v>
      </c>
      <c r="B2" s="11" t="s">
        <v>14</v>
      </c>
      <c r="C2" s="8">
        <v>6700</v>
      </c>
      <c r="D2" s="9" t="s">
        <v>12</v>
      </c>
      <c r="E2" s="9" t="s">
        <v>15</v>
      </c>
      <c r="F2" s="9" t="s">
        <v>16</v>
      </c>
      <c r="G2" s="9" t="s">
        <v>17</v>
      </c>
      <c r="H2" s="9" t="s">
        <v>18</v>
      </c>
      <c r="I2" s="9" t="s">
        <v>19</v>
      </c>
      <c r="J2" s="9" t="s">
        <v>13</v>
      </c>
      <c r="K2" s="9" t="s">
        <v>20</v>
      </c>
      <c r="L2" s="21">
        <v>19447</v>
      </c>
      <c r="M2" s="22" t="s">
        <v>102</v>
      </c>
      <c r="N2" s="22" t="s">
        <v>101</v>
      </c>
      <c r="O2" s="40" t="s">
        <v>105</v>
      </c>
    </row>
    <row r="3" spans="1:15" x14ac:dyDescent="0.2">
      <c r="A3" s="6" t="s">
        <v>21</v>
      </c>
      <c r="B3" s="7" t="s">
        <v>14</v>
      </c>
      <c r="C3" s="8">
        <v>3243</v>
      </c>
      <c r="D3" s="9" t="s">
        <v>12</v>
      </c>
      <c r="E3" s="9" t="s">
        <v>15</v>
      </c>
      <c r="F3" s="9" t="s">
        <v>16</v>
      </c>
      <c r="G3" s="9" t="s">
        <v>23</v>
      </c>
      <c r="H3" s="9" t="s">
        <v>18</v>
      </c>
      <c r="I3" s="9" t="s">
        <v>19</v>
      </c>
      <c r="J3" s="9" t="s">
        <v>22</v>
      </c>
      <c r="K3" s="9" t="s">
        <v>24</v>
      </c>
      <c r="L3" s="21" t="s">
        <v>148</v>
      </c>
      <c r="M3" s="22" t="s">
        <v>102</v>
      </c>
      <c r="N3" s="22" t="s">
        <v>101</v>
      </c>
      <c r="O3" s="40" t="s">
        <v>126</v>
      </c>
    </row>
    <row r="4" spans="1:15" x14ac:dyDescent="0.2">
      <c r="A4" s="6" t="s">
        <v>25</v>
      </c>
      <c r="B4" s="7" t="s">
        <v>27</v>
      </c>
      <c r="C4" s="8">
        <v>3243</v>
      </c>
      <c r="D4" s="9" t="s">
        <v>12</v>
      </c>
      <c r="E4" s="9" t="s">
        <v>15</v>
      </c>
      <c r="F4" s="9" t="s">
        <v>16</v>
      </c>
      <c r="G4" s="9" t="s">
        <v>28</v>
      </c>
      <c r="H4" s="9" t="s">
        <v>18</v>
      </c>
      <c r="I4" s="9" t="s">
        <v>19</v>
      </c>
      <c r="J4" s="9" t="s">
        <v>26</v>
      </c>
      <c r="K4" s="9" t="s">
        <v>29</v>
      </c>
      <c r="L4" s="21">
        <v>19445</v>
      </c>
      <c r="M4" s="22" t="s">
        <v>102</v>
      </c>
      <c r="N4" s="22" t="s">
        <v>101</v>
      </c>
      <c r="O4" s="40" t="s">
        <v>107</v>
      </c>
    </row>
    <row r="5" spans="1:15" x14ac:dyDescent="0.2">
      <c r="A5" s="6" t="s">
        <v>30</v>
      </c>
      <c r="B5" s="11" t="s">
        <v>27</v>
      </c>
      <c r="C5" s="8">
        <v>3243</v>
      </c>
      <c r="D5" s="9" t="s">
        <v>12</v>
      </c>
      <c r="E5" s="9" t="s">
        <v>15</v>
      </c>
      <c r="F5" s="9" t="s">
        <v>16</v>
      </c>
      <c r="G5" s="9" t="s">
        <v>32</v>
      </c>
      <c r="H5" s="9" t="s">
        <v>18</v>
      </c>
      <c r="I5" s="9" t="s">
        <v>19</v>
      </c>
      <c r="J5" s="9" t="s">
        <v>31</v>
      </c>
      <c r="K5" s="9" t="s">
        <v>33</v>
      </c>
      <c r="L5" s="21">
        <v>19442</v>
      </c>
      <c r="M5" s="22" t="s">
        <v>102</v>
      </c>
      <c r="N5" s="22" t="s">
        <v>101</v>
      </c>
      <c r="O5" s="40" t="s">
        <v>103</v>
      </c>
    </row>
    <row r="6" spans="1:15" x14ac:dyDescent="0.2">
      <c r="A6" s="6" t="s">
        <v>34</v>
      </c>
      <c r="B6" s="11" t="s">
        <v>27</v>
      </c>
      <c r="C6" s="8">
        <v>3245</v>
      </c>
      <c r="D6" s="9" t="s">
        <v>12</v>
      </c>
      <c r="E6" s="9" t="s">
        <v>15</v>
      </c>
      <c r="F6" s="9" t="s">
        <v>16</v>
      </c>
      <c r="G6" s="9" t="s">
        <v>35</v>
      </c>
      <c r="H6" s="9" t="s">
        <v>18</v>
      </c>
      <c r="I6" s="9" t="s">
        <v>19</v>
      </c>
      <c r="J6" s="9" t="s">
        <v>31</v>
      </c>
      <c r="K6" s="9" t="s">
        <v>36</v>
      </c>
      <c r="L6" s="21">
        <v>19444</v>
      </c>
      <c r="M6" s="22" t="s">
        <v>102</v>
      </c>
      <c r="N6" s="22" t="s">
        <v>101</v>
      </c>
      <c r="O6" s="40" t="s">
        <v>104</v>
      </c>
    </row>
    <row r="7" spans="1:15" x14ac:dyDescent="0.2">
      <c r="A7" s="6" t="s">
        <v>37</v>
      </c>
      <c r="B7" s="7" t="s">
        <v>39</v>
      </c>
      <c r="C7" s="8">
        <v>3600</v>
      </c>
      <c r="D7" s="9" t="s">
        <v>12</v>
      </c>
      <c r="E7" s="9" t="s">
        <v>15</v>
      </c>
      <c r="F7" s="9" t="s">
        <v>16</v>
      </c>
      <c r="G7" s="9" t="s">
        <v>40</v>
      </c>
      <c r="H7" s="9" t="s">
        <v>18</v>
      </c>
      <c r="I7" s="9" t="s">
        <v>19</v>
      </c>
      <c r="J7" s="9" t="s">
        <v>38</v>
      </c>
      <c r="K7" s="9" t="s">
        <v>41</v>
      </c>
      <c r="L7" s="21">
        <v>19443</v>
      </c>
      <c r="M7" s="22" t="s">
        <v>102</v>
      </c>
      <c r="N7" s="22" t="s">
        <v>101</v>
      </c>
      <c r="O7" s="40" t="s">
        <v>106</v>
      </c>
    </row>
    <row r="8" spans="1:15" x14ac:dyDescent="0.2">
      <c r="A8" s="6" t="s">
        <v>42</v>
      </c>
      <c r="B8" s="7" t="s">
        <v>39</v>
      </c>
      <c r="C8" s="8">
        <v>3243</v>
      </c>
      <c r="D8" s="9" t="s">
        <v>12</v>
      </c>
      <c r="E8" s="9" t="s">
        <v>15</v>
      </c>
      <c r="F8" s="9" t="s">
        <v>16</v>
      </c>
      <c r="G8" s="9" t="s">
        <v>44</v>
      </c>
      <c r="H8" s="9" t="s">
        <v>18</v>
      </c>
      <c r="I8" s="9" t="s">
        <v>19</v>
      </c>
      <c r="J8" s="9" t="s">
        <v>43</v>
      </c>
      <c r="K8" s="9" t="s">
        <v>45</v>
      </c>
      <c r="L8" s="21" t="s">
        <v>109</v>
      </c>
      <c r="M8" s="22" t="s">
        <v>102</v>
      </c>
      <c r="N8" s="22" t="s">
        <v>101</v>
      </c>
      <c r="O8" s="40" t="s">
        <v>110</v>
      </c>
    </row>
    <row r="9" spans="1:15" x14ac:dyDescent="0.2">
      <c r="A9" s="6" t="s">
        <v>46</v>
      </c>
      <c r="B9" s="7" t="s">
        <v>39</v>
      </c>
      <c r="C9" s="8">
        <v>3243</v>
      </c>
      <c r="D9" s="9" t="s">
        <v>12</v>
      </c>
      <c r="E9" s="9" t="s">
        <v>15</v>
      </c>
      <c r="F9" s="9" t="s">
        <v>16</v>
      </c>
      <c r="G9" s="9" t="s">
        <v>47</v>
      </c>
      <c r="H9" s="9" t="s">
        <v>18</v>
      </c>
      <c r="I9" s="9" t="s">
        <v>19</v>
      </c>
      <c r="J9" s="9" t="s">
        <v>43</v>
      </c>
      <c r="K9" s="9" t="s">
        <v>48</v>
      </c>
      <c r="L9" s="21">
        <v>19446</v>
      </c>
      <c r="M9" s="22" t="s">
        <v>102</v>
      </c>
      <c r="N9" s="22" t="s">
        <v>101</v>
      </c>
      <c r="O9" s="40" t="s">
        <v>111</v>
      </c>
    </row>
    <row r="10" spans="1:15" x14ac:dyDescent="0.2">
      <c r="A10" s="6" t="s">
        <v>49</v>
      </c>
      <c r="B10" s="7" t="s">
        <v>51</v>
      </c>
      <c r="C10" s="8">
        <v>3243</v>
      </c>
      <c r="D10" s="9" t="s">
        <v>12</v>
      </c>
      <c r="E10" s="9" t="s">
        <v>15</v>
      </c>
      <c r="F10" s="9" t="s">
        <v>16</v>
      </c>
      <c r="G10" s="9" t="s">
        <v>52</v>
      </c>
      <c r="H10" s="9" t="s">
        <v>18</v>
      </c>
      <c r="I10" s="9" t="s">
        <v>19</v>
      </c>
      <c r="J10" s="9" t="s">
        <v>50</v>
      </c>
      <c r="K10" s="9" t="s">
        <v>53</v>
      </c>
      <c r="L10" s="21">
        <v>19454</v>
      </c>
      <c r="M10" s="22" t="s">
        <v>102</v>
      </c>
      <c r="N10" s="22" t="s">
        <v>101</v>
      </c>
      <c r="O10" s="40" t="s">
        <v>114</v>
      </c>
    </row>
    <row r="11" spans="1:15" x14ac:dyDescent="0.2">
      <c r="A11" s="6" t="s">
        <v>54</v>
      </c>
      <c r="B11" s="7" t="s">
        <v>51</v>
      </c>
      <c r="C11" s="8">
        <v>3243</v>
      </c>
      <c r="D11" s="9" t="s">
        <v>12</v>
      </c>
      <c r="E11" s="9" t="s">
        <v>56</v>
      </c>
      <c r="F11" s="9" t="s">
        <v>57</v>
      </c>
      <c r="G11" s="9" t="s">
        <v>58</v>
      </c>
      <c r="H11" s="9" t="s">
        <v>18</v>
      </c>
      <c r="I11" s="9" t="s">
        <v>19</v>
      </c>
      <c r="J11" s="9" t="s">
        <v>55</v>
      </c>
      <c r="K11" s="9" t="s">
        <v>59</v>
      </c>
      <c r="L11" s="21">
        <v>19448</v>
      </c>
      <c r="M11" s="22" t="s">
        <v>102</v>
      </c>
      <c r="N11" s="22" t="s">
        <v>101</v>
      </c>
      <c r="O11" s="40" t="s">
        <v>108</v>
      </c>
    </row>
    <row r="12" spans="1:15" x14ac:dyDescent="0.2">
      <c r="A12" s="6" t="s">
        <v>60</v>
      </c>
      <c r="B12" s="7" t="s">
        <v>61</v>
      </c>
      <c r="C12" s="8">
        <v>3243</v>
      </c>
      <c r="D12" s="9" t="s">
        <v>12</v>
      </c>
      <c r="E12" s="9" t="s">
        <v>62</v>
      </c>
      <c r="F12" s="9" t="s">
        <v>63</v>
      </c>
      <c r="G12" s="9" t="s">
        <v>64</v>
      </c>
      <c r="H12" s="9" t="s">
        <v>18</v>
      </c>
      <c r="I12" s="9" t="s">
        <v>19</v>
      </c>
      <c r="J12" s="9" t="s">
        <v>55</v>
      </c>
      <c r="K12" s="9" t="s">
        <v>59</v>
      </c>
      <c r="L12" s="21">
        <v>19450</v>
      </c>
      <c r="M12" s="22" t="s">
        <v>102</v>
      </c>
      <c r="N12" s="22" t="s">
        <v>101</v>
      </c>
      <c r="O12" s="40" t="s">
        <v>112</v>
      </c>
    </row>
    <row r="13" spans="1:15" x14ac:dyDescent="0.2">
      <c r="A13" s="6" t="s">
        <v>65</v>
      </c>
      <c r="B13" s="7" t="s">
        <v>67</v>
      </c>
      <c r="C13" s="8">
        <v>3600</v>
      </c>
      <c r="D13" s="9" t="s">
        <v>12</v>
      </c>
      <c r="E13" s="9" t="s">
        <v>68</v>
      </c>
      <c r="F13" s="9" t="s">
        <v>69</v>
      </c>
      <c r="G13" s="9" t="s">
        <v>70</v>
      </c>
      <c r="H13" s="9" t="s">
        <v>18</v>
      </c>
      <c r="I13" s="9" t="s">
        <v>19</v>
      </c>
      <c r="J13" s="9" t="s">
        <v>66</v>
      </c>
      <c r="K13" s="9" t="s">
        <v>59</v>
      </c>
      <c r="L13" s="21">
        <v>19451</v>
      </c>
      <c r="M13" s="22" t="s">
        <v>102</v>
      </c>
      <c r="N13" s="22" t="s">
        <v>101</v>
      </c>
      <c r="O13" s="40" t="s">
        <v>113</v>
      </c>
    </row>
    <row r="14" spans="1:15" x14ac:dyDescent="0.2">
      <c r="A14" s="6" t="s">
        <v>71</v>
      </c>
      <c r="B14" s="7" t="s">
        <v>72</v>
      </c>
      <c r="C14" s="8">
        <v>3450</v>
      </c>
      <c r="D14" s="9" t="s">
        <v>12</v>
      </c>
      <c r="E14" s="9" t="s">
        <v>73</v>
      </c>
      <c r="F14" s="9" t="s">
        <v>74</v>
      </c>
      <c r="G14" s="9" t="s">
        <v>75</v>
      </c>
      <c r="H14" s="9" t="s">
        <v>18</v>
      </c>
      <c r="I14" s="9" t="s">
        <v>19</v>
      </c>
      <c r="J14" s="9" t="s">
        <v>55</v>
      </c>
      <c r="K14" s="9" t="s">
        <v>59</v>
      </c>
      <c r="L14" s="21" t="s">
        <v>148</v>
      </c>
      <c r="M14" s="22" t="s">
        <v>102</v>
      </c>
      <c r="N14" s="22" t="s">
        <v>101</v>
      </c>
      <c r="O14" s="40" t="s">
        <v>115</v>
      </c>
    </row>
    <row r="15" spans="1:15" x14ac:dyDescent="0.2">
      <c r="A15" s="6" t="s">
        <v>76</v>
      </c>
      <c r="B15" s="7" t="s">
        <v>78</v>
      </c>
      <c r="C15" s="8">
        <v>4500</v>
      </c>
      <c r="D15" s="9" t="s">
        <v>12</v>
      </c>
      <c r="E15" s="9" t="s">
        <v>15</v>
      </c>
      <c r="F15" s="9" t="s">
        <v>16</v>
      </c>
      <c r="G15" s="9" t="s">
        <v>79</v>
      </c>
      <c r="H15" s="9" t="s">
        <v>18</v>
      </c>
      <c r="I15" s="9" t="s">
        <v>19</v>
      </c>
      <c r="J15" s="9" t="s">
        <v>77</v>
      </c>
      <c r="K15" s="9" t="s">
        <v>59</v>
      </c>
      <c r="L15" s="21">
        <v>19455</v>
      </c>
      <c r="M15" s="22" t="s">
        <v>102</v>
      </c>
      <c r="N15" s="22" t="s">
        <v>101</v>
      </c>
      <c r="O15" s="40" t="s">
        <v>116</v>
      </c>
    </row>
    <row r="16" spans="1:15" x14ac:dyDescent="0.2">
      <c r="A16" s="6" t="s">
        <v>80</v>
      </c>
      <c r="B16" s="7" t="s">
        <v>82</v>
      </c>
      <c r="C16" s="8">
        <v>3243</v>
      </c>
      <c r="D16" s="9" t="s">
        <v>12</v>
      </c>
      <c r="E16" s="9" t="s">
        <v>15</v>
      </c>
      <c r="F16" s="9" t="s">
        <v>16</v>
      </c>
      <c r="G16" s="9" t="s">
        <v>83</v>
      </c>
      <c r="H16" s="9" t="s">
        <v>18</v>
      </c>
      <c r="I16" s="9" t="s">
        <v>19</v>
      </c>
      <c r="J16" s="9" t="s">
        <v>81</v>
      </c>
      <c r="K16" s="9" t="s">
        <v>84</v>
      </c>
      <c r="L16" s="21" t="s">
        <v>148</v>
      </c>
      <c r="M16" s="22" t="s">
        <v>102</v>
      </c>
      <c r="N16" s="22" t="s">
        <v>101</v>
      </c>
      <c r="O16" s="40" t="s">
        <v>149</v>
      </c>
    </row>
    <row r="17" spans="1:15" x14ac:dyDescent="0.2">
      <c r="A17" s="6" t="s">
        <v>85</v>
      </c>
      <c r="B17" s="7" t="s">
        <v>87</v>
      </c>
      <c r="C17" s="8">
        <v>3450</v>
      </c>
      <c r="D17" s="9" t="s">
        <v>12</v>
      </c>
      <c r="E17" s="9" t="s">
        <v>88</v>
      </c>
      <c r="F17" s="9" t="s">
        <v>89</v>
      </c>
      <c r="G17" s="9" t="s">
        <v>90</v>
      </c>
      <c r="H17" s="9" t="s">
        <v>18</v>
      </c>
      <c r="I17" s="9" t="s">
        <v>19</v>
      </c>
      <c r="J17" s="9" t="s">
        <v>86</v>
      </c>
      <c r="K17" s="9" t="s">
        <v>59</v>
      </c>
      <c r="L17" s="21">
        <v>19456</v>
      </c>
      <c r="M17" s="22" t="s">
        <v>102</v>
      </c>
      <c r="N17" s="22" t="s">
        <v>101</v>
      </c>
      <c r="O17" s="40" t="s">
        <v>117</v>
      </c>
    </row>
    <row r="18" spans="1:15" x14ac:dyDescent="0.2">
      <c r="A18" s="6" t="s">
        <v>91</v>
      </c>
      <c r="B18" s="7" t="s">
        <v>87</v>
      </c>
      <c r="C18" s="8">
        <v>3600</v>
      </c>
      <c r="D18" s="9" t="s">
        <v>12</v>
      </c>
      <c r="E18" s="9" t="s">
        <v>15</v>
      </c>
      <c r="F18" s="9" t="s">
        <v>16</v>
      </c>
      <c r="G18" s="9" t="s">
        <v>92</v>
      </c>
      <c r="H18" s="9" t="s">
        <v>18</v>
      </c>
      <c r="I18" s="9" t="s">
        <v>19</v>
      </c>
      <c r="J18" s="9" t="s">
        <v>43</v>
      </c>
      <c r="K18" s="9" t="s">
        <v>93</v>
      </c>
      <c r="L18" s="21">
        <v>19457</v>
      </c>
      <c r="M18" s="22" t="s">
        <v>102</v>
      </c>
      <c r="N18" s="22" t="s">
        <v>101</v>
      </c>
      <c r="O18" s="40" t="s">
        <v>118</v>
      </c>
    </row>
    <row r="19" spans="1:15" x14ac:dyDescent="0.2">
      <c r="A19" s="6" t="s">
        <v>94</v>
      </c>
      <c r="B19" s="7" t="s">
        <v>95</v>
      </c>
      <c r="C19" s="8">
        <v>3243</v>
      </c>
      <c r="D19" s="9" t="s">
        <v>12</v>
      </c>
      <c r="E19" s="9" t="s">
        <v>15</v>
      </c>
      <c r="F19" s="9" t="s">
        <v>16</v>
      </c>
      <c r="G19" s="9" t="s">
        <v>96</v>
      </c>
      <c r="H19" s="9" t="s">
        <v>18</v>
      </c>
      <c r="I19" s="9" t="s">
        <v>19</v>
      </c>
      <c r="J19" s="9" t="s">
        <v>22</v>
      </c>
      <c r="K19" s="9" t="s">
        <v>24</v>
      </c>
      <c r="L19" s="21" t="s">
        <v>148</v>
      </c>
      <c r="M19" s="22" t="s">
        <v>102</v>
      </c>
      <c r="N19" s="22" t="s">
        <v>101</v>
      </c>
      <c r="O19" s="40" t="s">
        <v>126</v>
      </c>
    </row>
    <row r="21" spans="1:15" ht="14.25" customHeight="1" x14ac:dyDescent="0.2"/>
    <row r="22" spans="1:15" x14ac:dyDescent="0.2">
      <c r="F22" t="s">
        <v>119</v>
      </c>
      <c r="I22" t="s">
        <v>119</v>
      </c>
    </row>
    <row r="24" spans="1:15" x14ac:dyDescent="0.2">
      <c r="A24" s="12" t="s">
        <v>120</v>
      </c>
      <c r="C24" s="4"/>
      <c r="D24" s="4"/>
      <c r="E24" s="4"/>
    </row>
    <row r="25" spans="1:15" ht="12.75" customHeight="1" x14ac:dyDescent="0.2">
      <c r="A25" s="13" t="s">
        <v>150</v>
      </c>
      <c r="B25" s="14"/>
      <c r="C25" s="15">
        <v>3450</v>
      </c>
      <c r="D25" s="16" t="s">
        <v>122</v>
      </c>
      <c r="E25" s="17"/>
      <c r="F25" s="17"/>
      <c r="G25" s="17"/>
      <c r="H25" s="18"/>
      <c r="I25" s="14" t="s">
        <v>123</v>
      </c>
      <c r="J25" s="16" t="s">
        <v>124</v>
      </c>
      <c r="K25" s="18"/>
      <c r="L25">
        <v>19452</v>
      </c>
      <c r="M25" s="18"/>
    </row>
    <row r="26" spans="1:15" x14ac:dyDescent="0.2">
      <c r="A26" s="19"/>
      <c r="C26" s="4"/>
      <c r="D26" s="4"/>
      <c r="E26" s="4"/>
    </row>
    <row r="27" spans="1:15" x14ac:dyDescent="0.2">
      <c r="A27" s="19"/>
      <c r="C27" s="4"/>
      <c r="D27" s="4"/>
      <c r="E27" s="4"/>
    </row>
    <row r="28" spans="1:15" x14ac:dyDescent="0.2">
      <c r="A28" s="75" t="s">
        <v>125</v>
      </c>
      <c r="B28" s="75"/>
      <c r="C28" s="20">
        <f>SUM(C2:C27)</f>
        <v>68025</v>
      </c>
      <c r="D28" s="4"/>
      <c r="E28" s="4"/>
    </row>
  </sheetData>
  <mergeCells count="1">
    <mergeCell ref="A28:B28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G11" sqref="G11"/>
    </sheetView>
  </sheetViews>
  <sheetFormatPr baseColWidth="10" defaultColWidth="11.42578125" defaultRowHeight="12.75" x14ac:dyDescent="0.2"/>
  <cols>
    <col min="1" max="1" width="44.28515625" style="25" customWidth="1"/>
    <col min="2" max="2" width="22.5703125" style="25" bestFit="1" customWidth="1"/>
    <col min="3" max="3" width="11.42578125" style="25"/>
    <col min="4" max="4" width="13" style="25" customWidth="1"/>
    <col min="5" max="5" width="4.140625" style="25" customWidth="1"/>
    <col min="6" max="6" width="27.85546875" style="25" customWidth="1"/>
    <col min="7" max="7" width="20.42578125" style="25" customWidth="1"/>
    <col min="8" max="8" width="24" style="25" customWidth="1"/>
    <col min="9" max="16384" width="11.42578125" style="25"/>
  </cols>
  <sheetData>
    <row r="1" spans="1:9" ht="15" x14ac:dyDescent="0.25">
      <c r="A1" s="23" t="s">
        <v>127</v>
      </c>
      <c r="B1" s="24"/>
    </row>
    <row r="2" spans="1:9" x14ac:dyDescent="0.2">
      <c r="A2" s="26" t="s">
        <v>146</v>
      </c>
    </row>
    <row r="3" spans="1:9" ht="15" x14ac:dyDescent="0.25">
      <c r="A3" s="27"/>
      <c r="B3" s="28"/>
    </row>
    <row r="4" spans="1:9" ht="15" x14ac:dyDescent="0.25">
      <c r="A4" s="29" t="s">
        <v>129</v>
      </c>
      <c r="B4" s="28" t="s">
        <v>130</v>
      </c>
      <c r="D4" s="28" t="s">
        <v>131</v>
      </c>
    </row>
    <row r="5" spans="1:9" x14ac:dyDescent="0.2">
      <c r="A5" s="26" t="s">
        <v>132</v>
      </c>
      <c r="B5" s="30">
        <f>MARZO!C28</f>
        <v>68025</v>
      </c>
      <c r="D5" s="30">
        <f>MARZO!C28</f>
        <v>68025</v>
      </c>
    </row>
    <row r="6" spans="1:9" x14ac:dyDescent="0.2">
      <c r="A6" s="25" t="s">
        <v>133</v>
      </c>
      <c r="B6" s="31">
        <f>SUM(B5:B5)</f>
        <v>68025</v>
      </c>
      <c r="D6" s="31">
        <f>SUM(D5:D5)</f>
        <v>68025</v>
      </c>
    </row>
    <row r="7" spans="1:9" ht="13.5" x14ac:dyDescent="0.25">
      <c r="A7" s="32"/>
    </row>
    <row r="8" spans="1:9" ht="13.5" x14ac:dyDescent="0.25">
      <c r="A8" s="32"/>
    </row>
    <row r="9" spans="1:9" ht="15" x14ac:dyDescent="0.25">
      <c r="A9" s="29" t="s">
        <v>134</v>
      </c>
    </row>
    <row r="10" spans="1:9" ht="15.75" thickBot="1" x14ac:dyDescent="0.3">
      <c r="A10" s="26" t="s">
        <v>147</v>
      </c>
      <c r="B10" s="28"/>
    </row>
    <row r="11" spans="1:9" ht="15" x14ac:dyDescent="0.25">
      <c r="A11" s="26" t="s">
        <v>136</v>
      </c>
      <c r="B11" s="33">
        <v>58920</v>
      </c>
      <c r="D11" s="33">
        <v>58920</v>
      </c>
      <c r="F11" s="34" t="s">
        <v>319</v>
      </c>
      <c r="G11" s="73" t="s">
        <v>318</v>
      </c>
      <c r="H11" s="36" t="s">
        <v>317</v>
      </c>
      <c r="I11" s="37"/>
    </row>
    <row r="12" spans="1:9" ht="15" x14ac:dyDescent="0.25">
      <c r="A12" s="37" t="s">
        <v>140</v>
      </c>
      <c r="B12" s="28">
        <f>+B11</f>
        <v>58920</v>
      </c>
      <c r="D12" s="28">
        <f>+D11</f>
        <v>58920</v>
      </c>
    </row>
    <row r="13" spans="1:9" ht="15" x14ac:dyDescent="0.25">
      <c r="A13" s="25" t="s">
        <v>141</v>
      </c>
      <c r="B13" s="28"/>
    </row>
    <row r="14" spans="1:9" x14ac:dyDescent="0.2">
      <c r="B14" s="24"/>
    </row>
    <row r="15" spans="1:9" x14ac:dyDescent="0.2">
      <c r="A15" s="25" t="s">
        <v>142</v>
      </c>
      <c r="B15" s="24">
        <f>B6-B12</f>
        <v>9105</v>
      </c>
      <c r="D15" s="24">
        <f>D6-D12</f>
        <v>9105</v>
      </c>
    </row>
    <row r="16" spans="1:9" ht="14.25" x14ac:dyDescent="0.2">
      <c r="A16" s="25" t="s">
        <v>143</v>
      </c>
      <c r="B16" s="24">
        <f>+B15/1.08</f>
        <v>8430.5555555555547</v>
      </c>
      <c r="D16" s="24">
        <f>+D15/1.08</f>
        <v>8430.5555555555547</v>
      </c>
      <c r="I16" s="38"/>
    </row>
    <row r="17" spans="1:4" x14ac:dyDescent="0.2">
      <c r="A17" s="25" t="s">
        <v>144</v>
      </c>
      <c r="B17" s="30">
        <f>+B16*0.16</f>
        <v>1348.8888888888887</v>
      </c>
      <c r="D17" s="30">
        <f>+D16*0.16</f>
        <v>1348.8888888888887</v>
      </c>
    </row>
    <row r="18" spans="1:4" ht="15" x14ac:dyDescent="0.25">
      <c r="A18" s="25" t="s">
        <v>145</v>
      </c>
      <c r="B18" s="39">
        <f>+B16+B17</f>
        <v>9779.4444444444434</v>
      </c>
      <c r="D18" s="39">
        <f>+D16+D17</f>
        <v>9779.4444444444434</v>
      </c>
    </row>
    <row r="22" spans="1:4" x14ac:dyDescent="0.2">
      <c r="A22" s="37"/>
    </row>
  </sheetData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F14" sqref="F14:H14"/>
    </sheetView>
  </sheetViews>
  <sheetFormatPr baseColWidth="10" defaultColWidth="11.42578125" defaultRowHeight="12.75" x14ac:dyDescent="0.2"/>
  <cols>
    <col min="1" max="1" width="44.28515625" style="25" customWidth="1"/>
    <col min="2" max="2" width="22.5703125" style="25" bestFit="1" customWidth="1"/>
    <col min="3" max="3" width="11.42578125" style="25"/>
    <col min="4" max="4" width="13" style="25" customWidth="1"/>
    <col min="5" max="5" width="4.140625" style="25" customWidth="1"/>
    <col min="6" max="6" width="27.85546875" style="25" customWidth="1"/>
    <col min="7" max="7" width="20.42578125" style="25" customWidth="1"/>
    <col min="8" max="8" width="24" style="25" customWidth="1"/>
    <col min="9" max="16384" width="11.42578125" style="25"/>
  </cols>
  <sheetData>
    <row r="1" spans="1:9" ht="15" x14ac:dyDescent="0.25">
      <c r="A1" s="23" t="s">
        <v>127</v>
      </c>
      <c r="B1" s="24"/>
    </row>
    <row r="2" spans="1:9" x14ac:dyDescent="0.2">
      <c r="A2" s="26" t="s">
        <v>151</v>
      </c>
    </row>
    <row r="3" spans="1:9" ht="15" x14ac:dyDescent="0.25">
      <c r="A3" s="27"/>
      <c r="B3" s="28"/>
    </row>
    <row r="4" spans="1:9" ht="15" x14ac:dyDescent="0.25">
      <c r="A4" s="29" t="s">
        <v>129</v>
      </c>
      <c r="B4" s="28" t="s">
        <v>130</v>
      </c>
      <c r="D4" s="28" t="s">
        <v>131</v>
      </c>
    </row>
    <row r="5" spans="1:9" x14ac:dyDescent="0.2">
      <c r="A5" s="26" t="s">
        <v>152</v>
      </c>
      <c r="B5" s="42">
        <v>60297</v>
      </c>
      <c r="D5" s="42">
        <v>60297</v>
      </c>
    </row>
    <row r="6" spans="1:9" x14ac:dyDescent="0.2">
      <c r="A6" s="26" t="s">
        <v>153</v>
      </c>
      <c r="B6" s="42">
        <v>56824</v>
      </c>
      <c r="D6" s="42">
        <v>56824</v>
      </c>
    </row>
    <row r="7" spans="1:9" x14ac:dyDescent="0.2">
      <c r="A7" s="26" t="s">
        <v>147</v>
      </c>
      <c r="B7" s="30">
        <f>MARZO!C28</f>
        <v>68025</v>
      </c>
      <c r="D7" s="30">
        <f>MARZO!C28</f>
        <v>68025</v>
      </c>
    </row>
    <row r="8" spans="1:9" x14ac:dyDescent="0.2">
      <c r="A8" s="25" t="s">
        <v>133</v>
      </c>
      <c r="B8" s="31">
        <f>SUM(B5:B7)</f>
        <v>185146</v>
      </c>
      <c r="D8" s="31">
        <f>SUM(D5:D7)</f>
        <v>185146</v>
      </c>
    </row>
    <row r="9" spans="1:9" ht="13.5" x14ac:dyDescent="0.25">
      <c r="A9" s="32"/>
    </row>
    <row r="10" spans="1:9" ht="13.5" x14ac:dyDescent="0.25">
      <c r="A10" s="32"/>
    </row>
    <row r="11" spans="1:9" ht="15.75" thickBot="1" x14ac:dyDescent="0.3">
      <c r="A11" s="29" t="s">
        <v>134</v>
      </c>
    </row>
    <row r="12" spans="1:9" ht="15.75" thickBot="1" x14ac:dyDescent="0.3">
      <c r="A12" s="26" t="s">
        <v>314</v>
      </c>
      <c r="B12" s="41">
        <v>58920</v>
      </c>
      <c r="D12" s="41">
        <v>58920</v>
      </c>
      <c r="F12" s="34" t="s">
        <v>154</v>
      </c>
      <c r="G12" s="43" t="s">
        <v>155</v>
      </c>
      <c r="H12" s="44" t="s">
        <v>156</v>
      </c>
    </row>
    <row r="13" spans="1:9" ht="15.75" thickBot="1" x14ac:dyDescent="0.3">
      <c r="A13" s="26" t="s">
        <v>315</v>
      </c>
      <c r="B13" s="41">
        <v>58920</v>
      </c>
      <c r="D13" s="41">
        <v>58920</v>
      </c>
      <c r="F13" s="34" t="s">
        <v>137</v>
      </c>
      <c r="G13" s="35" t="s">
        <v>138</v>
      </c>
      <c r="H13" s="36" t="s">
        <v>139</v>
      </c>
    </row>
    <row r="14" spans="1:9" ht="15" x14ac:dyDescent="0.25">
      <c r="A14" s="26" t="s">
        <v>316</v>
      </c>
      <c r="B14" s="33">
        <v>58920</v>
      </c>
      <c r="D14" s="33">
        <v>58920</v>
      </c>
      <c r="F14" s="34" t="s">
        <v>319</v>
      </c>
      <c r="G14" s="73" t="s">
        <v>318</v>
      </c>
      <c r="H14" s="36" t="s">
        <v>317</v>
      </c>
      <c r="I14" s="37"/>
    </row>
    <row r="15" spans="1:9" ht="15" x14ac:dyDescent="0.25">
      <c r="A15" s="37" t="s">
        <v>140</v>
      </c>
      <c r="B15" s="28">
        <f>SUM(B12:B14)</f>
        <v>176760</v>
      </c>
      <c r="D15" s="28">
        <f>SUM(D12:D14)</f>
        <v>176760</v>
      </c>
    </row>
    <row r="16" spans="1:9" ht="15" x14ac:dyDescent="0.25">
      <c r="A16" s="25" t="s">
        <v>141</v>
      </c>
      <c r="B16" s="28"/>
    </row>
    <row r="17" spans="1:9" x14ac:dyDescent="0.2">
      <c r="B17" s="24"/>
    </row>
    <row r="18" spans="1:9" x14ac:dyDescent="0.2">
      <c r="A18" s="25" t="s">
        <v>142</v>
      </c>
      <c r="B18" s="24">
        <f>B8-B15</f>
        <v>8386</v>
      </c>
      <c r="D18" s="24">
        <f>D8-D15</f>
        <v>8386</v>
      </c>
    </row>
    <row r="19" spans="1:9" ht="14.25" x14ac:dyDescent="0.2">
      <c r="A19" s="25" t="s">
        <v>143</v>
      </c>
      <c r="B19" s="24">
        <f>+B18/1.08</f>
        <v>7764.8148148148139</v>
      </c>
      <c r="D19" s="24">
        <f>+D18/1.08</f>
        <v>7764.8148148148139</v>
      </c>
      <c r="I19" s="38"/>
    </row>
    <row r="20" spans="1:9" x14ac:dyDescent="0.2">
      <c r="A20" s="25" t="s">
        <v>144</v>
      </c>
      <c r="B20" s="30">
        <f>+B19*0.16</f>
        <v>1242.3703703703702</v>
      </c>
      <c r="D20" s="30">
        <f>+D19*0.16</f>
        <v>1242.3703703703702</v>
      </c>
    </row>
    <row r="21" spans="1:9" ht="15" x14ac:dyDescent="0.25">
      <c r="A21" s="25" t="s">
        <v>145</v>
      </c>
      <c r="B21" s="39">
        <f>+B19+B20</f>
        <v>9007.1851851851843</v>
      </c>
      <c r="D21" s="39">
        <f>+D19+D20</f>
        <v>9007.1851851851843</v>
      </c>
    </row>
    <row r="25" spans="1:9" x14ac:dyDescent="0.2">
      <c r="A25" s="37"/>
    </row>
  </sheetData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ENERO </vt:lpstr>
      <vt:lpstr> RESUMEN ENERO  </vt:lpstr>
      <vt:lpstr>FEB</vt:lpstr>
      <vt:lpstr>FEB RESUMEN </vt:lpstr>
      <vt:lpstr>MARZO</vt:lpstr>
      <vt:lpstr>FRESUMEN MARZO</vt:lpstr>
      <vt:lpstr>RESUMEN GENERAL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Auxadmon</cp:lastModifiedBy>
  <dcterms:created xsi:type="dcterms:W3CDTF">2021-04-06T17:18:13Z</dcterms:created>
  <dcterms:modified xsi:type="dcterms:W3CDTF">2021-05-04T17:50:05Z</dcterms:modified>
</cp:coreProperties>
</file>