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405" windowHeight="10665"/>
  </bookViews>
  <sheets>
    <sheet name="OCT" sheetId="1" r:id="rId1"/>
    <sheet name="OCT RESUMEN " sheetId="3" r:id="rId2"/>
  </sheets>
  <definedNames>
    <definedName name="_xlnm._FilterDatabase" localSheetId="0" hidden="1">OCT!$A$1:$M$19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3" l="1"/>
  <c r="B13" i="3"/>
  <c r="C32" i="1"/>
  <c r="B5" i="3" s="1"/>
  <c r="B7" i="3" s="1"/>
  <c r="B16" i="3" s="1"/>
  <c r="B17" i="3" s="1"/>
  <c r="C48" i="1"/>
  <c r="D5" i="3" l="1"/>
  <c r="D7" i="3" s="1"/>
  <c r="D16" i="3" s="1"/>
  <c r="D17" i="3" s="1"/>
  <c r="D18" i="3" s="1"/>
  <c r="D19" i="3" s="1"/>
  <c r="B18" i="3"/>
  <c r="B19" i="3" s="1"/>
</calcChain>
</file>

<file path=xl/comments1.xml><?xml version="1.0" encoding="utf-8"?>
<comments xmlns="http://schemas.openxmlformats.org/spreadsheetml/2006/main">
  <authors>
    <author>90957229</author>
  </authors>
  <commentList>
    <comment ref="C1" authorId="0">
      <text>
        <r>
          <rPr>
            <sz val="8"/>
            <color indexed="81"/>
            <rFont val="Tahoma"/>
            <family val="2"/>
          </rPr>
          <t xml:space="preserve">Esta columna no viene en el layout
</t>
        </r>
      </text>
    </comment>
  </commentList>
</comments>
</file>

<file path=xl/sharedStrings.xml><?xml version="1.0" encoding="utf-8"?>
<sst xmlns="http://schemas.openxmlformats.org/spreadsheetml/2006/main" count="329" uniqueCount="174">
  <si>
    <t>SOLO PEGAR LINEAS QUE INICIEN CON 03 EN LA ZONA DE COLOR AZUL</t>
  </si>
  <si>
    <t>FECHA DE OPERACIÓN DEL MOVIMIENTO</t>
  </si>
  <si>
    <t xml:space="preserve">IMPORTE TOTAL DEL MOVIMIENTO </t>
  </si>
  <si>
    <t>SUCURSAL</t>
  </si>
  <si>
    <t>CAJA</t>
  </si>
  <si>
    <t>NUMERO DE AUTORIZACIÓN</t>
  </si>
  <si>
    <t>NUMERO DE LA CUENTA VIRTUAL</t>
  </si>
  <si>
    <t>ALIAS</t>
  </si>
  <si>
    <t>REFERENCIA NUMERICA</t>
  </si>
  <si>
    <t>REFERENCIA ALFANUMERICA</t>
  </si>
  <si>
    <t>FACTURA</t>
  </si>
  <si>
    <t>CONCEPTO</t>
  </si>
  <si>
    <t xml:space="preserve">MAESTRIA </t>
  </si>
  <si>
    <t xml:space="preserve">0384000021020020201002000000000032430084085900781797876505000007046478403301016GTO              0000210200MENSUALIDAD FABIOLA       </t>
  </si>
  <si>
    <t>20201002</t>
  </si>
  <si>
    <t>0859</t>
  </si>
  <si>
    <t>0078</t>
  </si>
  <si>
    <t>179787</t>
  </si>
  <si>
    <t>6505000007046478</t>
  </si>
  <si>
    <t xml:space="preserve">403301016GTO              </t>
  </si>
  <si>
    <t>0000210200</t>
  </si>
  <si>
    <t xml:space="preserve">MENSUALIDAD FABIOLA    </t>
  </si>
  <si>
    <t>MODULO</t>
  </si>
  <si>
    <t xml:space="preserve">0384000325651420201002000000000032430084085900729781346505000007046478403301016GTO              0003256514MARSTRIA DIEGO OCTUBRE    </t>
  </si>
  <si>
    <t>0072</t>
  </si>
  <si>
    <t>978134</t>
  </si>
  <si>
    <t>0003256514</t>
  </si>
  <si>
    <t xml:space="preserve">MARSTRIA DIEGO OCTUBRE </t>
  </si>
  <si>
    <t xml:space="preserve">0384000051020020201005000000000032430084085900781388276505000007046478403301016GTO              0000510200PABLO EUGENIO MANCERA A   </t>
  </si>
  <si>
    <t>20201005</t>
  </si>
  <si>
    <t>138827</t>
  </si>
  <si>
    <t>0000510200</t>
  </si>
  <si>
    <t>PABLO EUGENIO MANCERA A</t>
  </si>
  <si>
    <t xml:space="preserve">0384000403301020201005000000000032430084085900781731806505000007046478403301016GTO              0004033010403301016 FATIMA JUDITH   </t>
  </si>
  <si>
    <t>173180</t>
  </si>
  <si>
    <t>0004033010</t>
  </si>
  <si>
    <t>403301016 FATIMA JUDITH</t>
  </si>
  <si>
    <t xml:space="preserve">0384000005102020201005000000000032430084085900784008776505000007046478403301016GTO              0000051020REF.403301016GTO31        </t>
  </si>
  <si>
    <t>400877</t>
  </si>
  <si>
    <t>0000051020</t>
  </si>
  <si>
    <t xml:space="preserve">REF.403301016GTO31     </t>
  </si>
  <si>
    <t xml:space="preserve">0384000000000020201005000000000032430084700300874858466505000007046478403301016GTO              0000000000403301016GTO31            </t>
  </si>
  <si>
    <t>7003</t>
  </si>
  <si>
    <t>0087</t>
  </si>
  <si>
    <t>485846</t>
  </si>
  <si>
    <t>0000000000</t>
  </si>
  <si>
    <t xml:space="preserve">403301016GTO31         </t>
  </si>
  <si>
    <t xml:space="preserve">0384000005102020201005000000000032430084085900786159636505000007046478403301016GTO              0000051020403301016GTO31 DAVID RA   </t>
  </si>
  <si>
    <t>615963</t>
  </si>
  <si>
    <t>403301016GTO31 DAVID RA</t>
  </si>
  <si>
    <t xml:space="preserve">0384000403301020201005000000000032430084085900786177646505000007046478403301016GTO              0004033010403301016GTO31 DIEGO RA   </t>
  </si>
  <si>
    <t>617764</t>
  </si>
  <si>
    <t>403301016GTO31 DIEGO RA</t>
  </si>
  <si>
    <t xml:space="preserve">0384000905909120201005000000000032500084085900726325826505000007046478403301016GTO              0009059091MENSUALIDAD DANIELA SAN   </t>
  </si>
  <si>
    <t>632582</t>
  </si>
  <si>
    <t>0009059091</t>
  </si>
  <si>
    <t>MENSUALIDAD DANIELA SAN</t>
  </si>
  <si>
    <t xml:space="preserve">0384000807377320201009000000000003380084085900781056406505000007046478403301016GTO              0008073773CONSTANCIA JOSE CABRERA   </t>
  </si>
  <si>
    <t>20201009</t>
  </si>
  <si>
    <t>105640</t>
  </si>
  <si>
    <t>0008073773</t>
  </si>
  <si>
    <t>CONSTANCIA JOSE CABRERA</t>
  </si>
  <si>
    <t>CONSTANCIA</t>
  </si>
  <si>
    <t>MVIIBN</t>
  </si>
  <si>
    <t xml:space="preserve">0384000437472420201009000000000029325084085900786214126505000007046478403301016GTO              0004374724403301016GTO31            </t>
  </si>
  <si>
    <t>621412</t>
  </si>
  <si>
    <t>0004374724</t>
  </si>
  <si>
    <t xml:space="preserve">0384000009102020201009000000000034500084085900727409366505000007046478403301016GTO              0000091020403301016GTO31     </t>
  </si>
  <si>
    <t>740936</t>
  </si>
  <si>
    <t>0000091020</t>
  </si>
  <si>
    <t xml:space="preserve">403301016GTO31     </t>
  </si>
  <si>
    <t xml:space="preserve">0384000000000020201012000000000035000084065600028931776505000007046478403301016GTO              0000000000403301016GTO31            </t>
  </si>
  <si>
    <t>20201012</t>
  </si>
  <si>
    <t>0656</t>
  </si>
  <si>
    <t>0002</t>
  </si>
  <si>
    <t>893177</t>
  </si>
  <si>
    <t xml:space="preserve">0384000000000020201013000000000034500084405600058683856505000007046478403301016GTO              0000000000403301016GTO31            </t>
  </si>
  <si>
    <t>20201013</t>
  </si>
  <si>
    <t>4056</t>
  </si>
  <si>
    <t>0005</t>
  </si>
  <si>
    <t>868385</t>
  </si>
  <si>
    <t xml:space="preserve">0384403301016320201016000000000005175084051900710429336505000007046478403301016GTO              4033010163403301016GTO31            </t>
  </si>
  <si>
    <t>20201016</t>
  </si>
  <si>
    <t>0519</t>
  </si>
  <si>
    <t>0071</t>
  </si>
  <si>
    <t>042933</t>
  </si>
  <si>
    <t>4033010163</t>
  </si>
  <si>
    <t xml:space="preserve">0384000171020120201019000000000034500084051900621112416505000007046478403301016GTO              0001710201403301016GTO31            </t>
  </si>
  <si>
    <t>20201019</t>
  </si>
  <si>
    <t>0062</t>
  </si>
  <si>
    <t>111241</t>
  </si>
  <si>
    <t>0001710201</t>
  </si>
  <si>
    <t xml:space="preserve">0384000221020020201022000000000003850084085900787170536505000007046478403301016GTO              0002210200CONSTANCIA DANIELA SANC   </t>
  </si>
  <si>
    <t>20201022</t>
  </si>
  <si>
    <t>717053</t>
  </si>
  <si>
    <t>0002210200</t>
  </si>
  <si>
    <t>CONSTANCIA DANIELA SANC</t>
  </si>
  <si>
    <t>20201023</t>
  </si>
  <si>
    <t>228017</t>
  </si>
  <si>
    <t xml:space="preserve">colegiatura            </t>
  </si>
  <si>
    <t xml:space="preserve">0384000241020020201026000000000032430084085900783756306505000007046478403301016GTO              0002410200PABLO EUGENIO MANCERA A   </t>
  </si>
  <si>
    <t>20201026</t>
  </si>
  <si>
    <t>375630</t>
  </si>
  <si>
    <t>0002410200</t>
  </si>
  <si>
    <t xml:space="preserve">0384000027102020201027000000000034500084085900781068196505000007046478403301016GTO              0000271020403301016GTO31            </t>
  </si>
  <si>
    <t>20201027</t>
  </si>
  <si>
    <t>106819</t>
  </si>
  <si>
    <t>0000271020</t>
  </si>
  <si>
    <t xml:space="preserve">0384000271020020201027000000000065000084085900785084596505000007046478403301016GTO              0002710200RODRIGO SERVANDO RINCON   </t>
  </si>
  <si>
    <t>508459</t>
  </si>
  <si>
    <t>0002710200</t>
  </si>
  <si>
    <t>RODRIGO SERVANDO RINCON</t>
  </si>
  <si>
    <t>TITULACION</t>
  </si>
  <si>
    <t xml:space="preserve">0384000000000020201030000000000065000084056100070522186505000007046478403301016GTO              0000000000403301016GTO31            </t>
  </si>
  <si>
    <t>20201030</t>
  </si>
  <si>
    <t>0561</t>
  </si>
  <si>
    <t>0007</t>
  </si>
  <si>
    <t>052218</t>
  </si>
  <si>
    <t xml:space="preserve">0384000000000020201030000000000008450084056100070522236505000007046478403301016GTO              0000000000403301016GTO31            </t>
  </si>
  <si>
    <t>052223</t>
  </si>
  <si>
    <t>CERTIFICADO</t>
  </si>
  <si>
    <t xml:space="preserve">038400023143322020100900000000003450008408590078245509                                                                              </t>
  </si>
  <si>
    <t>0002314332</t>
  </si>
  <si>
    <t>245509</t>
  </si>
  <si>
    <t>ALUMNO</t>
  </si>
  <si>
    <t>MAC 15</t>
  </si>
  <si>
    <t>DEPOSITOS NO CONCIDERADOS</t>
  </si>
  <si>
    <t xml:space="preserve">SERVICIO ITC </t>
  </si>
  <si>
    <t>GARCIA SOTO LUZ FABIOLA</t>
  </si>
  <si>
    <t>MANCERA ALBA PABLO</t>
  </si>
  <si>
    <t>RAMIREZ VILLALVAZO DIEGO</t>
  </si>
  <si>
    <t>RAMIREZ GONZALEZ DAVID</t>
  </si>
  <si>
    <t xml:space="preserve">DEPOSITO EN CTA  CONCENTRADORA 715 </t>
  </si>
  <si>
    <t xml:space="preserve">MAC 15 </t>
  </si>
  <si>
    <t xml:space="preserve">BRAVO CARMONA DAVID </t>
  </si>
  <si>
    <t>07/10/2020</t>
  </si>
  <si>
    <t>RODRIGUEZ PALOMARES SAUL</t>
  </si>
  <si>
    <t>YOCUPICIO CHAVEZ ALDO ULISES</t>
  </si>
  <si>
    <t>ZAVALA RAMOS ALAN ISRAEL</t>
  </si>
  <si>
    <t xml:space="preserve">SANCHEZ GARCIA DANIELA </t>
  </si>
  <si>
    <t xml:space="preserve">MENDOZA MALAGON VICTOR </t>
  </si>
  <si>
    <t xml:space="preserve">CABRERA PEREZ JOSE </t>
  </si>
  <si>
    <t>GOMEZ RUIZ LUIS DANIEL</t>
  </si>
  <si>
    <t>DIAZ ACOSTA JORGE LUIS</t>
  </si>
  <si>
    <t>ARANDA RODRIGUEZ DIEGO</t>
  </si>
  <si>
    <t>LOPEZ GONZALEZ GUSTAVO</t>
  </si>
  <si>
    <t>ELORZA PEREZ ALEJANDRO</t>
  </si>
  <si>
    <t xml:space="preserve"> </t>
  </si>
  <si>
    <t>SERVANDO RINCON RODRIGO SERVANDO</t>
  </si>
  <si>
    <t>SUAREZ RAMIREZ HUGO</t>
  </si>
  <si>
    <t>MAC-15</t>
  </si>
  <si>
    <t>SALAS LANDEROS FATIMA JUDITH</t>
  </si>
  <si>
    <t>S/F</t>
  </si>
  <si>
    <t xml:space="preserve">TOTAL </t>
  </si>
  <si>
    <t>TOTAL GENERAL</t>
  </si>
  <si>
    <t>INSTITUTO TECNOLOGICO DE LA CONSTRUCCIÓN.</t>
  </si>
  <si>
    <t>DEPOSITOS MAESTRIAS</t>
  </si>
  <si>
    <t xml:space="preserve">TECNOLOGICO </t>
  </si>
  <si>
    <t xml:space="preserve">CMIC GTO </t>
  </si>
  <si>
    <t>TOTAL GENERAL DELEGACIÓN</t>
  </si>
  <si>
    <t>COSTOS MAESTRIAS</t>
  </si>
  <si>
    <t>MAC 15 (PROFESOR LOCAL VIRTUAL)</t>
  </si>
  <si>
    <t>TOTAL</t>
  </si>
  <si>
    <t xml:space="preserve">SALDO A LA DELEGACION </t>
  </si>
  <si>
    <t>REMANENTE NETO</t>
  </si>
  <si>
    <t>SUBTOTAL</t>
  </si>
  <si>
    <t xml:space="preserve">MAS IVA  </t>
  </si>
  <si>
    <t xml:space="preserve">IMPORTE A FACTURAR </t>
  </si>
  <si>
    <t>SEPTIEMBRE</t>
  </si>
  <si>
    <t>ANALISIS MAESTRIAS SEDE GUANAJUATO DE OCTUBRE 2020</t>
  </si>
  <si>
    <t>ADALBERT LEHMANN</t>
  </si>
  <si>
    <t>LOCAL Economia Administrativa</t>
  </si>
  <si>
    <t>25 SEP -17 OCT 2020</t>
  </si>
  <si>
    <t>ESPINOZA VARGAS JESUS IVAN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</si>
</sst>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8"/>
      <name val="Arial Unicode MS"/>
      <family val="2"/>
    </font>
    <font>
      <b/>
      <sz val="10"/>
      <color theme="1"/>
      <name val="Tw Cen MT Condensed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4" fillId="0" borderId="0"/>
    <xf numFmtId="44" fontId="2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49" fontId="4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2" fontId="0" fillId="0" borderId="0" xfId="0" applyNumberFormat="1"/>
    <xf numFmtId="0" fontId="0" fillId="0" borderId="0" xfId="0" applyNumberFormat="1"/>
    <xf numFmtId="0" fontId="6" fillId="0" borderId="0" xfId="0" applyFont="1" applyAlignment="1">
      <alignment horizontal="center" vertical="center"/>
    </xf>
    <xf numFmtId="49" fontId="2" fillId="0" borderId="0" xfId="0" applyNumberFormat="1" applyFont="1" applyFill="1" applyBorder="1"/>
    <xf numFmtId="2" fontId="2" fillId="0" borderId="0" xfId="0" applyNumberFormat="1" applyFont="1" applyFill="1" applyBorder="1"/>
    <xf numFmtId="0" fontId="2" fillId="0" borderId="0" xfId="0" applyNumberFormat="1" applyFont="1" applyFill="1" applyBorder="1"/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/>
    </xf>
    <xf numFmtId="44" fontId="6" fillId="5" borderId="0" xfId="1" applyFont="1" applyFill="1"/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49" fontId="0" fillId="4" borderId="1" xfId="0" applyNumberFormat="1" applyFill="1" applyBorder="1" applyAlignment="1">
      <alignment horizontal="left"/>
    </xf>
    <xf numFmtId="49" fontId="0" fillId="0" borderId="1" xfId="0" applyNumberFormat="1" applyBorder="1"/>
    <xf numFmtId="2" fontId="0" fillId="0" borderId="1" xfId="0" applyNumberFormat="1" applyBorder="1"/>
    <xf numFmtId="0" fontId="0" fillId="0" borderId="1" xfId="0" applyNumberForma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49" fontId="6" fillId="0" borderId="0" xfId="0" applyNumberFormat="1" applyFont="1" applyFill="1" applyBorder="1" applyAlignment="1">
      <alignment horizontal="left"/>
    </xf>
    <xf numFmtId="14" fontId="0" fillId="0" borderId="0" xfId="0" applyNumberFormat="1"/>
    <xf numFmtId="0" fontId="9" fillId="0" borderId="0" xfId="0" applyFont="1"/>
    <xf numFmtId="49" fontId="0" fillId="5" borderId="1" xfId="0" applyNumberFormat="1" applyFill="1" applyBorder="1" applyAlignment="1">
      <alignment horizontal="left"/>
    </xf>
    <xf numFmtId="49" fontId="0" fillId="5" borderId="1" xfId="0" applyNumberFormat="1" applyFill="1" applyBorder="1"/>
    <xf numFmtId="2" fontId="0" fillId="5" borderId="1" xfId="0" applyNumberFormat="1" applyFill="1" applyBorder="1"/>
    <xf numFmtId="0" fontId="0" fillId="5" borderId="1" xfId="0" applyNumberFormat="1" applyFill="1" applyBorder="1"/>
    <xf numFmtId="0" fontId="6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5" borderId="0" xfId="0" applyFill="1"/>
    <xf numFmtId="49" fontId="0" fillId="0" borderId="0" xfId="0" applyNumberFormat="1" applyFill="1" applyBorder="1" applyAlignment="1">
      <alignment horizontal="left"/>
    </xf>
    <xf numFmtId="0" fontId="0" fillId="0" borderId="0" xfId="0" applyNumberFormat="1" applyFill="1" applyBorder="1"/>
    <xf numFmtId="0" fontId="6" fillId="0" borderId="0" xfId="0" applyNumberFormat="1" applyFont="1" applyAlignment="1">
      <alignment horizontal="center" vertical="center"/>
    </xf>
    <xf numFmtId="0" fontId="0" fillId="5" borderId="0" xfId="0" applyNumberFormat="1" applyFill="1" applyBorder="1"/>
    <xf numFmtId="49" fontId="2" fillId="6" borderId="1" xfId="0" applyNumberFormat="1" applyFont="1" applyFill="1" applyBorder="1" applyAlignment="1">
      <alignment horizontal="left"/>
    </xf>
    <xf numFmtId="49" fontId="2" fillId="5" borderId="1" xfId="0" applyNumberFormat="1" applyFont="1" applyFill="1" applyBorder="1"/>
    <xf numFmtId="2" fontId="2" fillId="5" borderId="1" xfId="0" applyNumberFormat="1" applyFont="1" applyFill="1" applyBorder="1"/>
    <xf numFmtId="0" fontId="2" fillId="5" borderId="1" xfId="0" applyNumberFormat="1" applyFont="1" applyFill="1" applyBorder="1"/>
    <xf numFmtId="0" fontId="6" fillId="5" borderId="1" xfId="0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/>
    </xf>
    <xf numFmtId="44" fontId="6" fillId="0" borderId="0" xfId="1" applyFont="1" applyFill="1"/>
    <xf numFmtId="49" fontId="0" fillId="0" borderId="0" xfId="0" applyNumberFormat="1" applyFill="1" applyBorder="1"/>
    <xf numFmtId="49" fontId="2" fillId="0" borderId="0" xfId="0" applyNumberFormat="1" applyFont="1" applyFill="1" applyBorder="1" applyAlignment="1">
      <alignment horizontal="left"/>
    </xf>
    <xf numFmtId="0" fontId="8" fillId="0" borderId="0" xfId="2" applyFont="1"/>
    <xf numFmtId="4" fontId="2" fillId="0" borderId="0" xfId="2" applyNumberFormat="1"/>
    <xf numFmtId="0" fontId="2" fillId="0" borderId="0" xfId="2"/>
    <xf numFmtId="0" fontId="0" fillId="0" borderId="0" xfId="2" applyFont="1"/>
    <xf numFmtId="0" fontId="2" fillId="0" borderId="0" xfId="2" applyAlignment="1">
      <alignment horizontal="center"/>
    </xf>
    <xf numFmtId="4" fontId="8" fillId="0" borderId="0" xfId="2" applyNumberFormat="1" applyFont="1"/>
    <xf numFmtId="0" fontId="8" fillId="0" borderId="0" xfId="2" applyFont="1" applyAlignment="1">
      <alignment horizontal="center"/>
    </xf>
    <xf numFmtId="4" fontId="2" fillId="0" borderId="2" xfId="2" applyNumberFormat="1" applyBorder="1"/>
    <xf numFmtId="4" fontId="6" fillId="0" borderId="0" xfId="2" applyNumberFormat="1" applyFont="1"/>
    <xf numFmtId="49" fontId="10" fillId="0" borderId="0" xfId="3" applyNumberFormat="1" applyFont="1"/>
    <xf numFmtId="4" fontId="1" fillId="0" borderId="2" xfId="2" applyNumberFormat="1" applyFont="1" applyBorder="1"/>
    <xf numFmtId="44" fontId="5" fillId="0" borderId="1" xfId="4" applyFont="1" applyBorder="1"/>
    <xf numFmtId="0" fontId="11" fillId="0" borderId="3" xfId="0" applyFont="1" applyFill="1" applyBorder="1" applyAlignment="1" applyProtection="1">
      <alignment horizontal="left"/>
    </xf>
    <xf numFmtId="0" fontId="6" fillId="0" borderId="4" xfId="0" applyFont="1" applyBorder="1"/>
    <xf numFmtId="0" fontId="2" fillId="0" borderId="0" xfId="2" applyFont="1"/>
    <xf numFmtId="0" fontId="12" fillId="0" borderId="0" xfId="2" applyFont="1"/>
    <xf numFmtId="44" fontId="8" fillId="0" borderId="0" xfId="4" applyFont="1"/>
    <xf numFmtId="0" fontId="6" fillId="0" borderId="0" xfId="0" applyFont="1" applyAlignment="1">
      <alignment horizontal="center" wrapText="1"/>
    </xf>
  </cellXfs>
  <cellStyles count="6">
    <cellStyle name="Moneda" xfId="1" builtinId="4"/>
    <cellStyle name="Moneda 2" xfId="4"/>
    <cellStyle name="Normal" xfId="0" builtinId="0"/>
    <cellStyle name="Normal 2" xfId="2"/>
    <cellStyle name="Normal 3" xfId="3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8"/>
  <sheetViews>
    <sheetView tabSelected="1" zoomScale="84" zoomScaleNormal="84" workbookViewId="0">
      <selection activeCell="N28" sqref="N28"/>
    </sheetView>
  </sheetViews>
  <sheetFormatPr baseColWidth="10" defaultRowHeight="12.75" x14ac:dyDescent="0.2"/>
  <cols>
    <col min="2" max="2" width="10.42578125" customWidth="1"/>
    <col min="3" max="3" width="12.140625" customWidth="1"/>
    <col min="4" max="5" width="7.28515625" customWidth="1"/>
    <col min="6" max="6" width="9.85546875" customWidth="1"/>
    <col min="7" max="7" width="22" customWidth="1"/>
    <col min="8" max="8" width="14" customWidth="1"/>
    <col min="9" max="9" width="20" customWidth="1"/>
    <col min="10" max="10" width="26.7109375" customWidth="1"/>
    <col min="11" max="13" width="11.42578125" style="8"/>
    <col min="14" max="14" width="32.42578125" customWidth="1"/>
  </cols>
  <sheetData>
    <row r="1" spans="1:14" ht="29.25" customHeight="1" x14ac:dyDescent="0.2">
      <c r="A1" s="15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4" t="s">
        <v>11</v>
      </c>
      <c r="M1" s="4" t="s">
        <v>12</v>
      </c>
      <c r="N1" s="4" t="s">
        <v>124</v>
      </c>
    </row>
    <row r="2" spans="1:14" s="32" customFormat="1" x14ac:dyDescent="0.2">
      <c r="A2" s="26" t="s">
        <v>13</v>
      </c>
      <c r="B2" s="27" t="s">
        <v>14</v>
      </c>
      <c r="C2" s="28">
        <v>3243</v>
      </c>
      <c r="D2" s="29" t="s">
        <v>15</v>
      </c>
      <c r="E2" s="29" t="s">
        <v>16</v>
      </c>
      <c r="F2" s="29" t="s">
        <v>17</v>
      </c>
      <c r="G2" s="29" t="s">
        <v>18</v>
      </c>
      <c r="H2" s="29" t="s">
        <v>19</v>
      </c>
      <c r="I2" s="29" t="s">
        <v>20</v>
      </c>
      <c r="J2" s="29" t="s">
        <v>21</v>
      </c>
      <c r="K2" s="30">
        <v>17843</v>
      </c>
      <c r="L2" s="30" t="s">
        <v>22</v>
      </c>
      <c r="M2" s="30" t="s">
        <v>125</v>
      </c>
      <c r="N2" s="31" t="s">
        <v>128</v>
      </c>
    </row>
    <row r="3" spans="1:14" s="32" customFormat="1" x14ac:dyDescent="0.2">
      <c r="A3" s="26" t="s">
        <v>23</v>
      </c>
      <c r="B3" s="27" t="s">
        <v>14</v>
      </c>
      <c r="C3" s="28">
        <v>3243</v>
      </c>
      <c r="D3" s="29" t="s">
        <v>15</v>
      </c>
      <c r="E3" s="29" t="s">
        <v>24</v>
      </c>
      <c r="F3" s="29" t="s">
        <v>25</v>
      </c>
      <c r="G3" s="29" t="s">
        <v>18</v>
      </c>
      <c r="H3" s="29" t="s">
        <v>19</v>
      </c>
      <c r="I3" s="29" t="s">
        <v>26</v>
      </c>
      <c r="J3" s="29" t="s">
        <v>27</v>
      </c>
      <c r="K3" s="30">
        <v>18014</v>
      </c>
      <c r="L3" s="30" t="s">
        <v>22</v>
      </c>
      <c r="M3" s="30" t="s">
        <v>125</v>
      </c>
      <c r="N3" s="31" t="s">
        <v>144</v>
      </c>
    </row>
    <row r="4" spans="1:14" s="32" customFormat="1" x14ac:dyDescent="0.2">
      <c r="A4" s="26" t="s">
        <v>28</v>
      </c>
      <c r="B4" s="27" t="s">
        <v>29</v>
      </c>
      <c r="C4" s="28">
        <v>3243</v>
      </c>
      <c r="D4" s="29" t="s">
        <v>15</v>
      </c>
      <c r="E4" s="29" t="s">
        <v>16</v>
      </c>
      <c r="F4" s="29" t="s">
        <v>30</v>
      </c>
      <c r="G4" s="29" t="s">
        <v>18</v>
      </c>
      <c r="H4" s="29" t="s">
        <v>19</v>
      </c>
      <c r="I4" s="29" t="s">
        <v>31</v>
      </c>
      <c r="J4" s="29" t="s">
        <v>32</v>
      </c>
      <c r="K4" s="30">
        <v>17846</v>
      </c>
      <c r="L4" s="30" t="s">
        <v>22</v>
      </c>
      <c r="M4" s="30" t="s">
        <v>125</v>
      </c>
      <c r="N4" s="31" t="s">
        <v>129</v>
      </c>
    </row>
    <row r="5" spans="1:14" s="32" customFormat="1" x14ac:dyDescent="0.2">
      <c r="A5" s="26" t="s">
        <v>33</v>
      </c>
      <c r="B5" s="27" t="s">
        <v>29</v>
      </c>
      <c r="C5" s="28">
        <v>3243</v>
      </c>
      <c r="D5" s="29" t="s">
        <v>15</v>
      </c>
      <c r="E5" s="29" t="s">
        <v>16</v>
      </c>
      <c r="F5" s="29" t="s">
        <v>34</v>
      </c>
      <c r="G5" s="29" t="s">
        <v>18</v>
      </c>
      <c r="H5" s="29" t="s">
        <v>19</v>
      </c>
      <c r="I5" s="29" t="s">
        <v>35</v>
      </c>
      <c r="J5" s="29" t="s">
        <v>36</v>
      </c>
      <c r="K5" s="30" t="s">
        <v>152</v>
      </c>
      <c r="L5" s="30" t="s">
        <v>22</v>
      </c>
      <c r="M5" s="30" t="s">
        <v>150</v>
      </c>
      <c r="N5" s="31" t="s">
        <v>151</v>
      </c>
    </row>
    <row r="6" spans="1:14" s="32" customFormat="1" x14ac:dyDescent="0.2">
      <c r="A6" s="26" t="s">
        <v>37</v>
      </c>
      <c r="B6" s="27" t="s">
        <v>29</v>
      </c>
      <c r="C6" s="28">
        <v>3243</v>
      </c>
      <c r="D6" s="29" t="s">
        <v>15</v>
      </c>
      <c r="E6" s="29" t="s">
        <v>16</v>
      </c>
      <c r="F6" s="29" t="s">
        <v>38</v>
      </c>
      <c r="G6" s="29" t="s">
        <v>18</v>
      </c>
      <c r="H6" s="29" t="s">
        <v>19</v>
      </c>
      <c r="I6" s="29" t="s">
        <v>39</v>
      </c>
      <c r="J6" s="29" t="s">
        <v>40</v>
      </c>
      <c r="K6" s="30">
        <v>17922</v>
      </c>
      <c r="L6" s="30" t="s">
        <v>22</v>
      </c>
      <c r="M6" s="30" t="s">
        <v>125</v>
      </c>
      <c r="N6" s="31" t="s">
        <v>140</v>
      </c>
    </row>
    <row r="7" spans="1:14" s="32" customFormat="1" x14ac:dyDescent="0.2">
      <c r="A7" s="26" t="s">
        <v>41</v>
      </c>
      <c r="B7" s="27" t="s">
        <v>29</v>
      </c>
      <c r="C7" s="28">
        <v>3243</v>
      </c>
      <c r="D7" s="29" t="s">
        <v>42</v>
      </c>
      <c r="E7" s="29" t="s">
        <v>43</v>
      </c>
      <c r="F7" s="29" t="s">
        <v>44</v>
      </c>
      <c r="G7" s="29" t="s">
        <v>18</v>
      </c>
      <c r="H7" s="29" t="s">
        <v>19</v>
      </c>
      <c r="I7" s="29" t="s">
        <v>45</v>
      </c>
      <c r="J7" s="29" t="s">
        <v>46</v>
      </c>
      <c r="K7" s="30">
        <v>17882</v>
      </c>
      <c r="L7" s="30" t="s">
        <v>22</v>
      </c>
      <c r="M7" s="30" t="s">
        <v>125</v>
      </c>
      <c r="N7" s="31" t="s">
        <v>136</v>
      </c>
    </row>
    <row r="8" spans="1:14" s="32" customFormat="1" x14ac:dyDescent="0.2">
      <c r="A8" s="26" t="s">
        <v>47</v>
      </c>
      <c r="B8" s="27" t="s">
        <v>29</v>
      </c>
      <c r="C8" s="28">
        <v>3243</v>
      </c>
      <c r="D8" s="29" t="s">
        <v>15</v>
      </c>
      <c r="E8" s="29" t="s">
        <v>16</v>
      </c>
      <c r="F8" s="29" t="s">
        <v>48</v>
      </c>
      <c r="G8" s="29" t="s">
        <v>18</v>
      </c>
      <c r="H8" s="29" t="s">
        <v>19</v>
      </c>
      <c r="I8" s="29" t="s">
        <v>39</v>
      </c>
      <c r="J8" s="29" t="s">
        <v>49</v>
      </c>
      <c r="K8" s="30">
        <v>17861</v>
      </c>
      <c r="L8" s="30" t="s">
        <v>22</v>
      </c>
      <c r="M8" s="30" t="s">
        <v>125</v>
      </c>
      <c r="N8" s="31" t="s">
        <v>130</v>
      </c>
    </row>
    <row r="9" spans="1:14" s="32" customFormat="1" x14ac:dyDescent="0.2">
      <c r="A9" s="26" t="s">
        <v>50</v>
      </c>
      <c r="B9" s="27" t="s">
        <v>29</v>
      </c>
      <c r="C9" s="28">
        <v>3243</v>
      </c>
      <c r="D9" s="29" t="s">
        <v>15</v>
      </c>
      <c r="E9" s="29" t="s">
        <v>16</v>
      </c>
      <c r="F9" s="29" t="s">
        <v>51</v>
      </c>
      <c r="G9" s="29" t="s">
        <v>18</v>
      </c>
      <c r="H9" s="29" t="s">
        <v>19</v>
      </c>
      <c r="I9" s="29" t="s">
        <v>35</v>
      </c>
      <c r="J9" s="29" t="s">
        <v>52</v>
      </c>
      <c r="K9" s="30">
        <v>17862</v>
      </c>
      <c r="L9" s="30" t="s">
        <v>22</v>
      </c>
      <c r="M9" s="30" t="s">
        <v>125</v>
      </c>
      <c r="N9" s="31" t="s">
        <v>131</v>
      </c>
    </row>
    <row r="10" spans="1:14" s="32" customFormat="1" x14ac:dyDescent="0.2">
      <c r="A10" s="26" t="s">
        <v>53</v>
      </c>
      <c r="B10" s="27" t="s">
        <v>29</v>
      </c>
      <c r="C10" s="28">
        <v>3250</v>
      </c>
      <c r="D10" s="29" t="s">
        <v>15</v>
      </c>
      <c r="E10" s="29" t="s">
        <v>24</v>
      </c>
      <c r="F10" s="29" t="s">
        <v>54</v>
      </c>
      <c r="G10" s="29" t="s">
        <v>18</v>
      </c>
      <c r="H10" s="29" t="s">
        <v>19</v>
      </c>
      <c r="I10" s="29" t="s">
        <v>55</v>
      </c>
      <c r="J10" s="29" t="s">
        <v>56</v>
      </c>
      <c r="K10" s="30">
        <v>17923</v>
      </c>
      <c r="L10" s="30" t="s">
        <v>22</v>
      </c>
      <c r="M10" s="30" t="s">
        <v>125</v>
      </c>
      <c r="N10" s="31" t="s">
        <v>139</v>
      </c>
    </row>
    <row r="11" spans="1:14" s="32" customFormat="1" x14ac:dyDescent="0.2">
      <c r="A11" s="26" t="s">
        <v>64</v>
      </c>
      <c r="B11" s="27" t="s">
        <v>58</v>
      </c>
      <c r="C11" s="28">
        <v>2932.5</v>
      </c>
      <c r="D11" s="29" t="s">
        <v>15</v>
      </c>
      <c r="E11" s="29" t="s">
        <v>16</v>
      </c>
      <c r="F11" s="29" t="s">
        <v>65</v>
      </c>
      <c r="G11" s="29" t="s">
        <v>18</v>
      </c>
      <c r="H11" s="29" t="s">
        <v>19</v>
      </c>
      <c r="I11" s="29" t="s">
        <v>66</v>
      </c>
      <c r="J11" s="29" t="s">
        <v>46</v>
      </c>
      <c r="K11" s="30">
        <v>17968</v>
      </c>
      <c r="L11" s="30" t="s">
        <v>22</v>
      </c>
      <c r="M11" s="30" t="s">
        <v>125</v>
      </c>
      <c r="N11" s="31" t="s">
        <v>143</v>
      </c>
    </row>
    <row r="12" spans="1:14" s="32" customFormat="1" x14ac:dyDescent="0.2">
      <c r="A12" s="26" t="s">
        <v>67</v>
      </c>
      <c r="B12" s="27" t="s">
        <v>58</v>
      </c>
      <c r="C12" s="28">
        <v>3450</v>
      </c>
      <c r="D12" s="29" t="s">
        <v>15</v>
      </c>
      <c r="E12" s="29" t="s">
        <v>24</v>
      </c>
      <c r="F12" s="29" t="s">
        <v>68</v>
      </c>
      <c r="G12" s="29" t="s">
        <v>18</v>
      </c>
      <c r="H12" s="29" t="s">
        <v>19</v>
      </c>
      <c r="I12" s="29" t="s">
        <v>69</v>
      </c>
      <c r="J12" s="29" t="s">
        <v>70</v>
      </c>
      <c r="K12" s="30">
        <v>17934</v>
      </c>
      <c r="L12" s="30" t="s">
        <v>22</v>
      </c>
      <c r="M12" s="30" t="s">
        <v>125</v>
      </c>
      <c r="N12" s="31" t="s">
        <v>138</v>
      </c>
    </row>
    <row r="13" spans="1:14" s="32" customFormat="1" x14ac:dyDescent="0.2">
      <c r="A13" s="26" t="s">
        <v>71</v>
      </c>
      <c r="B13" s="27" t="s">
        <v>72</v>
      </c>
      <c r="C13" s="28">
        <v>3500</v>
      </c>
      <c r="D13" s="29" t="s">
        <v>73</v>
      </c>
      <c r="E13" s="29" t="s">
        <v>74</v>
      </c>
      <c r="F13" s="29" t="s">
        <v>75</v>
      </c>
      <c r="G13" s="29" t="s">
        <v>18</v>
      </c>
      <c r="H13" s="29" t="s">
        <v>19</v>
      </c>
      <c r="I13" s="29" t="s">
        <v>45</v>
      </c>
      <c r="J13" s="29" t="s">
        <v>46</v>
      </c>
      <c r="K13" s="31" t="s">
        <v>152</v>
      </c>
      <c r="L13" s="30" t="s">
        <v>22</v>
      </c>
      <c r="M13" s="30" t="s">
        <v>125</v>
      </c>
      <c r="N13" s="31" t="s">
        <v>173</v>
      </c>
    </row>
    <row r="14" spans="1:14" s="32" customFormat="1" x14ac:dyDescent="0.2">
      <c r="A14" s="26" t="s">
        <v>76</v>
      </c>
      <c r="B14" s="27" t="s">
        <v>77</v>
      </c>
      <c r="C14" s="28">
        <v>3450</v>
      </c>
      <c r="D14" s="29" t="s">
        <v>78</v>
      </c>
      <c r="E14" s="29" t="s">
        <v>79</v>
      </c>
      <c r="F14" s="29" t="s">
        <v>80</v>
      </c>
      <c r="G14" s="29" t="s">
        <v>18</v>
      </c>
      <c r="H14" s="29" t="s">
        <v>19</v>
      </c>
      <c r="I14" s="29" t="s">
        <v>45</v>
      </c>
      <c r="J14" s="29" t="s">
        <v>46</v>
      </c>
      <c r="K14" s="30">
        <v>17957</v>
      </c>
      <c r="L14" s="30" t="s">
        <v>22</v>
      </c>
      <c r="M14" s="30" t="s">
        <v>125</v>
      </c>
      <c r="N14" s="31" t="s">
        <v>142</v>
      </c>
    </row>
    <row r="15" spans="1:14" s="32" customFormat="1" x14ac:dyDescent="0.2">
      <c r="A15" s="26" t="s">
        <v>81</v>
      </c>
      <c r="B15" s="27" t="s">
        <v>82</v>
      </c>
      <c r="C15" s="28">
        <v>517.5</v>
      </c>
      <c r="D15" s="29" t="s">
        <v>83</v>
      </c>
      <c r="E15" s="29" t="s">
        <v>84</v>
      </c>
      <c r="F15" s="29" t="s">
        <v>85</v>
      </c>
      <c r="G15" s="29" t="s">
        <v>18</v>
      </c>
      <c r="H15" s="29" t="s">
        <v>19</v>
      </c>
      <c r="I15" s="29" t="s">
        <v>86</v>
      </c>
      <c r="J15" s="29" t="s">
        <v>46</v>
      </c>
      <c r="K15" s="30">
        <v>17967</v>
      </c>
      <c r="L15" s="30" t="s">
        <v>22</v>
      </c>
      <c r="M15" s="30" t="s">
        <v>125</v>
      </c>
      <c r="N15" s="31" t="s">
        <v>143</v>
      </c>
    </row>
    <row r="16" spans="1:14" s="32" customFormat="1" x14ac:dyDescent="0.2">
      <c r="A16" s="26" t="s">
        <v>87</v>
      </c>
      <c r="B16" s="27" t="s">
        <v>88</v>
      </c>
      <c r="C16" s="28">
        <v>3450</v>
      </c>
      <c r="D16" s="29" t="s">
        <v>83</v>
      </c>
      <c r="E16" s="29" t="s">
        <v>89</v>
      </c>
      <c r="F16" s="29" t="s">
        <v>90</v>
      </c>
      <c r="G16" s="29" t="s">
        <v>18</v>
      </c>
      <c r="H16" s="29" t="s">
        <v>19</v>
      </c>
      <c r="I16" s="29" t="s">
        <v>91</v>
      </c>
      <c r="J16" s="29" t="s">
        <v>46</v>
      </c>
      <c r="K16" s="30">
        <v>18025</v>
      </c>
      <c r="L16" s="30" t="s">
        <v>22</v>
      </c>
      <c r="M16" s="30" t="s">
        <v>125</v>
      </c>
      <c r="N16" s="31" t="s">
        <v>145</v>
      </c>
    </row>
    <row r="17" spans="1:14" s="32" customFormat="1" x14ac:dyDescent="0.2">
      <c r="A17" s="26" t="s">
        <v>147</v>
      </c>
      <c r="B17" s="27" t="s">
        <v>97</v>
      </c>
      <c r="C17" s="28">
        <v>7200</v>
      </c>
      <c r="D17" s="29" t="s">
        <v>15</v>
      </c>
      <c r="E17" s="29" t="s">
        <v>16</v>
      </c>
      <c r="F17" s="29" t="s">
        <v>98</v>
      </c>
      <c r="G17" s="29" t="s">
        <v>18</v>
      </c>
      <c r="H17" s="29" t="s">
        <v>19</v>
      </c>
      <c r="I17" s="29" t="s">
        <v>35</v>
      </c>
      <c r="J17" s="29" t="s">
        <v>99</v>
      </c>
      <c r="K17" s="30">
        <v>18092</v>
      </c>
      <c r="L17" s="30" t="s">
        <v>22</v>
      </c>
      <c r="M17" s="30" t="s">
        <v>125</v>
      </c>
      <c r="N17" s="31" t="s">
        <v>146</v>
      </c>
    </row>
    <row r="18" spans="1:14" s="32" customFormat="1" x14ac:dyDescent="0.2">
      <c r="A18" s="26" t="s">
        <v>100</v>
      </c>
      <c r="B18" s="27" t="s">
        <v>101</v>
      </c>
      <c r="C18" s="28">
        <v>3243</v>
      </c>
      <c r="D18" s="29" t="s">
        <v>15</v>
      </c>
      <c r="E18" s="29" t="s">
        <v>16</v>
      </c>
      <c r="F18" s="29" t="s">
        <v>102</v>
      </c>
      <c r="G18" s="29" t="s">
        <v>18</v>
      </c>
      <c r="H18" s="29" t="s">
        <v>19</v>
      </c>
      <c r="I18" s="29" t="s">
        <v>103</v>
      </c>
      <c r="J18" s="29" t="s">
        <v>32</v>
      </c>
      <c r="K18" s="31" t="s">
        <v>152</v>
      </c>
      <c r="L18" s="31" t="s">
        <v>22</v>
      </c>
      <c r="M18" s="30" t="s">
        <v>125</v>
      </c>
      <c r="N18" s="31" t="s">
        <v>129</v>
      </c>
    </row>
    <row r="19" spans="1:14" s="32" customFormat="1" x14ac:dyDescent="0.2">
      <c r="A19" s="26" t="s">
        <v>104</v>
      </c>
      <c r="B19" s="27" t="s">
        <v>105</v>
      </c>
      <c r="C19" s="28">
        <v>3450</v>
      </c>
      <c r="D19" s="29" t="s">
        <v>15</v>
      </c>
      <c r="E19" s="29" t="s">
        <v>16</v>
      </c>
      <c r="F19" s="29" t="s">
        <v>106</v>
      </c>
      <c r="G19" s="29" t="s">
        <v>18</v>
      </c>
      <c r="H19" s="29" t="s">
        <v>19</v>
      </c>
      <c r="I19" s="29" t="s">
        <v>107</v>
      </c>
      <c r="J19" s="29" t="s">
        <v>46</v>
      </c>
      <c r="K19" s="30">
        <v>18161</v>
      </c>
      <c r="L19" s="30" t="s">
        <v>22</v>
      </c>
      <c r="M19" s="30" t="s">
        <v>125</v>
      </c>
      <c r="N19" s="31" t="s">
        <v>138</v>
      </c>
    </row>
    <row r="20" spans="1:14" s="32" customFormat="1" x14ac:dyDescent="0.2">
      <c r="A20" s="37" t="s">
        <v>121</v>
      </c>
      <c r="B20" s="38" t="s">
        <v>58</v>
      </c>
      <c r="C20" s="39">
        <v>3450</v>
      </c>
      <c r="D20" s="40" t="s">
        <v>15</v>
      </c>
      <c r="E20" s="40" t="s">
        <v>16</v>
      </c>
      <c r="F20" s="40" t="s">
        <v>123</v>
      </c>
      <c r="G20" s="31"/>
      <c r="H20" s="31"/>
      <c r="I20" s="38" t="s">
        <v>122</v>
      </c>
      <c r="J20" s="31"/>
      <c r="K20" s="41">
        <v>17896</v>
      </c>
      <c r="L20" s="41" t="s">
        <v>22</v>
      </c>
      <c r="M20" s="30" t="s">
        <v>125</v>
      </c>
      <c r="N20" s="42" t="s">
        <v>137</v>
      </c>
    </row>
    <row r="21" spans="1:14" x14ac:dyDescent="0.2">
      <c r="A21" s="45"/>
      <c r="B21" s="9"/>
      <c r="C21" s="10"/>
      <c r="D21" s="11"/>
      <c r="E21" s="11"/>
      <c r="F21" s="11"/>
      <c r="I21" s="9"/>
      <c r="K21" s="12"/>
      <c r="L21" s="12"/>
      <c r="M21" s="12"/>
      <c r="N21" s="13"/>
    </row>
    <row r="22" spans="1:14" x14ac:dyDescent="0.2">
      <c r="C22" s="43"/>
      <c r="E22" s="8"/>
      <c r="F22" s="8"/>
      <c r="G22" s="8"/>
      <c r="K22"/>
      <c r="L22"/>
      <c r="M22"/>
    </row>
    <row r="23" spans="1:14" x14ac:dyDescent="0.2">
      <c r="C23" s="6"/>
      <c r="H23" s="8"/>
      <c r="I23" s="8"/>
      <c r="J23" s="8"/>
      <c r="K23"/>
      <c r="L23"/>
      <c r="M23"/>
    </row>
    <row r="24" spans="1:14" x14ac:dyDescent="0.2">
      <c r="I24" s="8"/>
      <c r="J24" s="8"/>
      <c r="L24"/>
      <c r="M24"/>
    </row>
    <row r="25" spans="1:14" x14ac:dyDescent="0.2">
      <c r="I25" s="8"/>
      <c r="J25" s="8"/>
      <c r="L25"/>
      <c r="M25"/>
    </row>
    <row r="26" spans="1:14" x14ac:dyDescent="0.2">
      <c r="I26" s="8"/>
      <c r="J26" s="8"/>
      <c r="L26"/>
      <c r="M26"/>
    </row>
    <row r="27" spans="1:14" x14ac:dyDescent="0.2">
      <c r="A27" s="23" t="s">
        <v>126</v>
      </c>
    </row>
    <row r="28" spans="1:14" ht="12.75" customHeight="1" x14ac:dyDescent="0.2">
      <c r="A28" s="33" t="s">
        <v>135</v>
      </c>
      <c r="B28" s="5"/>
      <c r="C28" s="6">
        <v>3243</v>
      </c>
      <c r="D28" s="34" t="s">
        <v>132</v>
      </c>
      <c r="E28" s="7"/>
      <c r="F28" s="7"/>
      <c r="G28" s="7"/>
      <c r="H28" s="35"/>
      <c r="I28" s="5" t="s">
        <v>133</v>
      </c>
      <c r="J28" s="36" t="s">
        <v>134</v>
      </c>
      <c r="K28" s="35">
        <v>17881</v>
      </c>
      <c r="L28" s="35"/>
      <c r="M28" s="35"/>
    </row>
    <row r="29" spans="1:14" x14ac:dyDescent="0.2">
      <c r="A29" s="24">
        <v>44112</v>
      </c>
      <c r="C29" s="6">
        <v>1097</v>
      </c>
      <c r="D29" s="34" t="s">
        <v>132</v>
      </c>
      <c r="E29" s="7"/>
      <c r="F29" s="7"/>
      <c r="G29" s="7"/>
      <c r="H29" s="35"/>
      <c r="I29" s="5" t="s">
        <v>133</v>
      </c>
      <c r="J29" s="36" t="s">
        <v>134</v>
      </c>
      <c r="K29" s="35">
        <v>17895</v>
      </c>
    </row>
    <row r="32" spans="1:14" x14ac:dyDescent="0.2">
      <c r="A32" s="63" t="s">
        <v>154</v>
      </c>
      <c r="B32" s="63"/>
      <c r="C32" s="14">
        <f>SUM(C2:C29)</f>
        <v>68177</v>
      </c>
    </row>
    <row r="34" spans="1:14" x14ac:dyDescent="0.2">
      <c r="C34" s="6"/>
    </row>
    <row r="36" spans="1:14" x14ac:dyDescent="0.2">
      <c r="C36" s="6"/>
    </row>
    <row r="41" spans="1:14" ht="15.75" x14ac:dyDescent="0.25">
      <c r="A41" s="25" t="s">
        <v>127</v>
      </c>
    </row>
    <row r="42" spans="1:14" x14ac:dyDescent="0.2">
      <c r="A42" s="17" t="s">
        <v>57</v>
      </c>
      <c r="B42" s="18" t="s">
        <v>58</v>
      </c>
      <c r="C42" s="19">
        <v>338</v>
      </c>
      <c r="D42" s="20" t="s">
        <v>15</v>
      </c>
      <c r="E42" s="20" t="s">
        <v>16</v>
      </c>
      <c r="F42" s="20" t="s">
        <v>59</v>
      </c>
      <c r="G42" s="20" t="s">
        <v>18</v>
      </c>
      <c r="H42" s="20" t="s">
        <v>19</v>
      </c>
      <c r="I42" s="20" t="s">
        <v>60</v>
      </c>
      <c r="J42" s="20" t="s">
        <v>61</v>
      </c>
      <c r="K42" s="21">
        <v>17954</v>
      </c>
      <c r="L42" s="21" t="s">
        <v>62</v>
      </c>
      <c r="M42" s="21" t="s">
        <v>63</v>
      </c>
      <c r="N42" s="16" t="s">
        <v>141</v>
      </c>
    </row>
    <row r="43" spans="1:14" x14ac:dyDescent="0.2">
      <c r="A43" s="17" t="s">
        <v>108</v>
      </c>
      <c r="B43" s="18" t="s">
        <v>105</v>
      </c>
      <c r="C43" s="19">
        <v>6500</v>
      </c>
      <c r="D43" s="20" t="s">
        <v>15</v>
      </c>
      <c r="E43" s="20" t="s">
        <v>16</v>
      </c>
      <c r="F43" s="20" t="s">
        <v>109</v>
      </c>
      <c r="G43" s="20" t="s">
        <v>18</v>
      </c>
      <c r="H43" s="20" t="s">
        <v>19</v>
      </c>
      <c r="I43" s="20" t="s">
        <v>110</v>
      </c>
      <c r="J43" s="20" t="s">
        <v>111</v>
      </c>
      <c r="K43" s="22">
        <v>18273</v>
      </c>
      <c r="L43" s="22" t="s">
        <v>112</v>
      </c>
      <c r="M43" s="21" t="s">
        <v>125</v>
      </c>
      <c r="N43" s="16" t="s">
        <v>148</v>
      </c>
    </row>
    <row r="44" spans="1:14" x14ac:dyDescent="0.2">
      <c r="A44" s="17" t="s">
        <v>118</v>
      </c>
      <c r="B44" s="18" t="s">
        <v>114</v>
      </c>
      <c r="C44" s="19">
        <v>845</v>
      </c>
      <c r="D44" s="20" t="s">
        <v>115</v>
      </c>
      <c r="E44" s="20" t="s">
        <v>116</v>
      </c>
      <c r="F44" s="20" t="s">
        <v>119</v>
      </c>
      <c r="G44" s="20" t="s">
        <v>18</v>
      </c>
      <c r="H44" s="20" t="s">
        <v>19</v>
      </c>
      <c r="I44" s="20" t="s">
        <v>45</v>
      </c>
      <c r="J44" s="20" t="s">
        <v>46</v>
      </c>
      <c r="K44" s="22">
        <v>18278</v>
      </c>
      <c r="L44" s="22" t="s">
        <v>120</v>
      </c>
      <c r="M44" s="21" t="s">
        <v>125</v>
      </c>
      <c r="N44" s="16" t="s">
        <v>149</v>
      </c>
    </row>
    <row r="45" spans="1:14" x14ac:dyDescent="0.2">
      <c r="A45" s="17" t="s">
        <v>113</v>
      </c>
      <c r="B45" s="18" t="s">
        <v>114</v>
      </c>
      <c r="C45" s="19">
        <v>6500</v>
      </c>
      <c r="D45" s="20" t="s">
        <v>115</v>
      </c>
      <c r="E45" s="20" t="s">
        <v>116</v>
      </c>
      <c r="F45" s="20" t="s">
        <v>117</v>
      </c>
      <c r="G45" s="20" t="s">
        <v>18</v>
      </c>
      <c r="H45" s="20" t="s">
        <v>19</v>
      </c>
      <c r="I45" s="20" t="s">
        <v>45</v>
      </c>
      <c r="J45" s="20" t="s">
        <v>46</v>
      </c>
      <c r="K45" s="22">
        <v>18279</v>
      </c>
      <c r="L45" s="22" t="s">
        <v>112</v>
      </c>
      <c r="M45" s="21" t="s">
        <v>125</v>
      </c>
      <c r="N45" s="16" t="s">
        <v>149</v>
      </c>
    </row>
    <row r="46" spans="1:14" x14ac:dyDescent="0.2">
      <c r="A46" s="17" t="s">
        <v>92</v>
      </c>
      <c r="B46" s="18" t="s">
        <v>93</v>
      </c>
      <c r="C46" s="19">
        <v>385</v>
      </c>
      <c r="D46" s="20" t="s">
        <v>15</v>
      </c>
      <c r="E46" s="20" t="s">
        <v>16</v>
      </c>
      <c r="F46" s="20" t="s">
        <v>94</v>
      </c>
      <c r="G46" s="20" t="s">
        <v>18</v>
      </c>
      <c r="H46" s="20" t="s">
        <v>19</v>
      </c>
      <c r="I46" s="20" t="s">
        <v>95</v>
      </c>
      <c r="J46" s="20" t="s">
        <v>96</v>
      </c>
      <c r="K46" s="16"/>
      <c r="L46" s="16"/>
      <c r="M46" s="16"/>
      <c r="N46" s="16"/>
    </row>
    <row r="47" spans="1:14" ht="7.5" customHeight="1" x14ac:dyDescent="0.2"/>
    <row r="48" spans="1:14" x14ac:dyDescent="0.2">
      <c r="B48" s="44" t="s">
        <v>153</v>
      </c>
      <c r="C48" s="43">
        <f>SUM(C42:C47)</f>
        <v>14568</v>
      </c>
    </row>
  </sheetData>
  <autoFilter ref="A1:M19"/>
  <mergeCells count="1">
    <mergeCell ref="A32:B32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G19" sqref="G19"/>
    </sheetView>
  </sheetViews>
  <sheetFormatPr baseColWidth="10" defaultColWidth="11.42578125" defaultRowHeight="12.75" x14ac:dyDescent="0.2"/>
  <cols>
    <col min="1" max="1" width="44.28515625" style="48" customWidth="1"/>
    <col min="2" max="2" width="22.5703125" style="48" bestFit="1" customWidth="1"/>
    <col min="3" max="3" width="11.42578125" style="48"/>
    <col min="4" max="4" width="13" style="48" customWidth="1"/>
    <col min="5" max="5" width="4.140625" style="48" customWidth="1"/>
    <col min="6" max="6" width="22.7109375" style="48" customWidth="1"/>
    <col min="7" max="7" width="18.28515625" style="48" customWidth="1"/>
    <col min="8" max="8" width="20.28515625" style="48" customWidth="1"/>
    <col min="9" max="16384" width="11.42578125" style="48"/>
  </cols>
  <sheetData>
    <row r="1" spans="1:9" ht="15" x14ac:dyDescent="0.25">
      <c r="A1" s="46" t="s">
        <v>155</v>
      </c>
      <c r="B1" s="47"/>
    </row>
    <row r="2" spans="1:9" x14ac:dyDescent="0.2">
      <c r="A2" s="49" t="s">
        <v>169</v>
      </c>
    </row>
    <row r="3" spans="1:9" ht="15" x14ac:dyDescent="0.25">
      <c r="A3" s="50"/>
      <c r="B3" s="51"/>
    </row>
    <row r="4" spans="1:9" ht="15" x14ac:dyDescent="0.25">
      <c r="A4" s="52" t="s">
        <v>156</v>
      </c>
      <c r="B4" s="51" t="s">
        <v>157</v>
      </c>
      <c r="D4" s="51" t="s">
        <v>158</v>
      </c>
    </row>
    <row r="5" spans="1:9" x14ac:dyDescent="0.2">
      <c r="A5" s="49" t="s">
        <v>125</v>
      </c>
      <c r="B5" s="47">
        <f>OCT!C32</f>
        <v>68177</v>
      </c>
      <c r="D5" s="47">
        <f>OCT!C32</f>
        <v>68177</v>
      </c>
    </row>
    <row r="6" spans="1:9" x14ac:dyDescent="0.2">
      <c r="B6" s="47"/>
    </row>
    <row r="7" spans="1:9" x14ac:dyDescent="0.2">
      <c r="A7" s="48" t="s">
        <v>159</v>
      </c>
      <c r="B7" s="54">
        <f>+B5</f>
        <v>68177</v>
      </c>
      <c r="D7" s="54">
        <f>D5</f>
        <v>68177</v>
      </c>
    </row>
    <row r="8" spans="1:9" ht="13.5" x14ac:dyDescent="0.25">
      <c r="A8" s="55"/>
    </row>
    <row r="9" spans="1:9" ht="13.5" x14ac:dyDescent="0.25">
      <c r="A9" s="55"/>
    </row>
    <row r="10" spans="1:9" ht="15" x14ac:dyDescent="0.25">
      <c r="A10" s="52" t="s">
        <v>160</v>
      </c>
    </row>
    <row r="11" spans="1:9" ht="15.75" thickBot="1" x14ac:dyDescent="0.3">
      <c r="A11" s="49" t="s">
        <v>168</v>
      </c>
      <c r="B11" s="51"/>
    </row>
    <row r="12" spans="1:9" ht="15" x14ac:dyDescent="0.25">
      <c r="A12" s="49" t="s">
        <v>161</v>
      </c>
      <c r="B12" s="56">
        <v>58920</v>
      </c>
      <c r="D12" s="56">
        <v>58920</v>
      </c>
      <c r="F12" s="57" t="s">
        <v>171</v>
      </c>
      <c r="G12" s="58" t="s">
        <v>170</v>
      </c>
      <c r="H12" s="59" t="s">
        <v>172</v>
      </c>
      <c r="I12" s="60"/>
    </row>
    <row r="13" spans="1:9" ht="15" x14ac:dyDescent="0.25">
      <c r="A13" s="60" t="s">
        <v>162</v>
      </c>
      <c r="B13" s="51">
        <f>+B12</f>
        <v>58920</v>
      </c>
      <c r="D13" s="51">
        <f>+D12</f>
        <v>58920</v>
      </c>
    </row>
    <row r="14" spans="1:9" ht="15" x14ac:dyDescent="0.25">
      <c r="A14" s="48" t="s">
        <v>163</v>
      </c>
      <c r="B14" s="51"/>
    </row>
    <row r="15" spans="1:9" x14ac:dyDescent="0.2">
      <c r="B15" s="47"/>
    </row>
    <row r="16" spans="1:9" x14ac:dyDescent="0.2">
      <c r="A16" s="48" t="s">
        <v>164</v>
      </c>
      <c r="B16" s="47">
        <f>B7-B13</f>
        <v>9257</v>
      </c>
      <c r="D16" s="47">
        <f>D7-D13</f>
        <v>9257</v>
      </c>
    </row>
    <row r="17" spans="1:9" ht="14.25" x14ac:dyDescent="0.2">
      <c r="A17" s="48" t="s">
        <v>165</v>
      </c>
      <c r="B17" s="47">
        <f>+B16/1.08</f>
        <v>8571.2962962962956</v>
      </c>
      <c r="D17" s="47">
        <f>+D16/1.08</f>
        <v>8571.2962962962956</v>
      </c>
      <c r="H17" s="47"/>
      <c r="I17" s="61"/>
    </row>
    <row r="18" spans="1:9" x14ac:dyDescent="0.2">
      <c r="A18" s="48" t="s">
        <v>166</v>
      </c>
      <c r="B18" s="53">
        <f>+B17*0.16</f>
        <v>1371.4074074074074</v>
      </c>
      <c r="D18" s="53">
        <f>+D17*0.16</f>
        <v>1371.4074074074074</v>
      </c>
    </row>
    <row r="19" spans="1:9" ht="15" x14ac:dyDescent="0.25">
      <c r="A19" s="48" t="s">
        <v>167</v>
      </c>
      <c r="B19" s="62">
        <f>+B17+B18</f>
        <v>9942.7037037037026</v>
      </c>
      <c r="D19" s="62">
        <f>+D17+D18</f>
        <v>9942.7037037037026</v>
      </c>
    </row>
    <row r="23" spans="1:9" x14ac:dyDescent="0.2">
      <c r="A23" s="60"/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OCT</vt:lpstr>
      <vt:lpstr>OCT RESUMEN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Auxadmon</cp:lastModifiedBy>
  <cp:lastPrinted>2020-11-13T15:57:59Z</cp:lastPrinted>
  <dcterms:created xsi:type="dcterms:W3CDTF">2020-11-12T20:41:15Z</dcterms:created>
  <dcterms:modified xsi:type="dcterms:W3CDTF">2020-11-30T16:28:17Z</dcterms:modified>
</cp:coreProperties>
</file>