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190" yWindow="0" windowWidth="20730" windowHeight="11760" activeTab="4"/>
  </bookViews>
  <sheets>
    <sheet name="NOVIEMBRE" sheetId="1" r:id="rId1"/>
    <sheet name="DICIEMBRE" sheetId="4" r:id="rId2"/>
    <sheet name="TITULACION" sheetId="5" r:id="rId3"/>
    <sheet name="RESUMEN TITULACION " sheetId="6" r:id="rId4"/>
    <sheet name="RESUMEN " sheetId="2" r:id="rId5"/>
    <sheet name="Hoja1" sheetId="3" r:id="rId6"/>
  </sheets>
  <externalReferences>
    <externalReference r:id="rId7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6" l="1"/>
  <c r="C5" i="6"/>
  <c r="C7" i="6" s="1"/>
  <c r="C19" i="5"/>
  <c r="C8" i="5"/>
  <c r="C7" i="5"/>
  <c r="B26" i="2" l="1"/>
  <c r="C27" i="4" l="1"/>
  <c r="D14" i="2" l="1"/>
  <c r="B14" i="2"/>
  <c r="D6" i="2"/>
  <c r="B6" i="2"/>
  <c r="C22" i="1" l="1"/>
  <c r="D5" i="2" l="1"/>
  <c r="B5" i="2"/>
  <c r="B7" i="2" l="1"/>
  <c r="B17" i="2" s="1"/>
  <c r="B18" i="2" s="1"/>
  <c r="B19" i="2" s="1"/>
  <c r="B20" i="2" s="1"/>
  <c r="D7" i="2"/>
  <c r="D17" i="2" s="1"/>
  <c r="D18" i="2" s="1"/>
  <c r="D19" i="2" s="1"/>
  <c r="D20" i="2" s="1"/>
</calcChain>
</file>

<file path=xl/comments1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29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2.xml><?xml version="1.0" encoding="utf-8"?>
<comments xmlns="http://schemas.openxmlformats.org/spreadsheetml/2006/main">
  <authors>
    <author>90957229</author>
  </authors>
  <commentList>
    <comment ref="C1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comments3.xml><?xml version="1.0" encoding="utf-8"?>
<comments xmlns="http://schemas.openxmlformats.org/spreadsheetml/2006/main">
  <authors>
    <author>90957229</author>
  </authors>
  <commentList>
    <comment ref="C3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  <comment ref="C16" authorId="0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<sst xmlns="http://schemas.openxmlformats.org/spreadsheetml/2006/main" count="617" uniqueCount="248">
  <si>
    <t>SOLO PEGAR LINEAS QUE INICIEN CON 03 EN LA ZONA DE COLOR AZUL</t>
  </si>
  <si>
    <t>FECHA DE OPERACIÓN DEL MOVIMIENTO</t>
  </si>
  <si>
    <t xml:space="preserve">IMPORTE TOTAL DEL MOVIMIENTO 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</si>
  <si>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</si>
  <si>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</si>
  <si>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</si>
  <si>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</si>
  <si>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</si>
  <si>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</si>
  <si>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</si>
  <si>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>FACTURA</t>
  </si>
  <si>
    <t>CONCEPTO</t>
  </si>
  <si>
    <t xml:space="preserve">MAESTRIA </t>
  </si>
  <si>
    <t xml:space="preserve">0384000003112020201103000000000032430084085900781785706505000007046478403301016GTO              0000031120REF.403301016GTO31        </t>
  </si>
  <si>
    <t>20201103</t>
  </si>
  <si>
    <t>0859</t>
  </si>
  <si>
    <t>0078</t>
  </si>
  <si>
    <t>178570</t>
  </si>
  <si>
    <t>6505000007046478</t>
  </si>
  <si>
    <t xml:space="preserve">403301016GTO              </t>
  </si>
  <si>
    <t>0000031120</t>
  </si>
  <si>
    <t xml:space="preserve">REF.403301016GTO31     </t>
  </si>
  <si>
    <t xml:space="preserve">0384000403301020201103000000000065000084085900782878276505000007046478403301016GTO              0004033010ENRIQUEZ PRIETO ZIF RIC   </t>
  </si>
  <si>
    <t>287827</t>
  </si>
  <si>
    <t>0004033010</t>
  </si>
  <si>
    <t>ENRIQUEZ PRIETO ZIF RIC</t>
  </si>
  <si>
    <t xml:space="preserve">0384000000000020201103000000000032430084032700057180126505000007046478403301016GTO              0000000000403301016GTO31            </t>
  </si>
  <si>
    <t>0327</t>
  </si>
  <si>
    <t>0005</t>
  </si>
  <si>
    <t>718012</t>
  </si>
  <si>
    <t>0000000000</t>
  </si>
  <si>
    <t xml:space="preserve">403301016GTO31         </t>
  </si>
  <si>
    <t xml:space="preserve">0384000089820220201103000000000032430084085900784573676505000007046478403301016GTO              0000898202MASTRIA DIEGO NOVIEMBRE   </t>
  </si>
  <si>
    <t>457367</t>
  </si>
  <si>
    <t>0000898202</t>
  </si>
  <si>
    <t>MASTRIA DIEGO NOVIEMBRE</t>
  </si>
  <si>
    <t xml:space="preserve">0384000205850820201104000000000027565584085900783277376505000007046478403301016GTO              0002058508403301016GTO31            </t>
  </si>
  <si>
    <t>20201104</t>
  </si>
  <si>
    <t>327737</t>
  </si>
  <si>
    <t>0002058508</t>
  </si>
  <si>
    <t xml:space="preserve">0384403301016320201104000000000004864584051900712166566505000007046478403301016GTO              4033010163403301016GTO31            </t>
  </si>
  <si>
    <t>0519</t>
  </si>
  <si>
    <t>0071</t>
  </si>
  <si>
    <t>216656</t>
  </si>
  <si>
    <t>4033010163</t>
  </si>
  <si>
    <t xml:space="preserve">0384000000000020201105000000000032430084405600728798656505000007046478403301016GTO              0000000000403301016GTO31            </t>
  </si>
  <si>
    <t>20201105</t>
  </si>
  <si>
    <t>4056</t>
  </si>
  <si>
    <t>0072</t>
  </si>
  <si>
    <t>879865</t>
  </si>
  <si>
    <t xml:space="preserve">0384000403301020201105000000000032430084085900728258056505000007046478403301016GTO              0004033010403301016GTO31 DIEGO RA   </t>
  </si>
  <si>
    <t>825805</t>
  </si>
  <si>
    <t>403301016GTO31 DIEGO RA</t>
  </si>
  <si>
    <t xml:space="preserve">0384000403301020201105000000000032430084085900728274586505000007046478403301016GTO              0004033010403301016GTO31 DAVID RA   </t>
  </si>
  <si>
    <t>827458</t>
  </si>
  <si>
    <t>403301016GTO31 DAVID RA</t>
  </si>
  <si>
    <t xml:space="preserve">0384000071120020201109000000000032250084085900786545636505000007046478403301016GTO              0000711200LUZ FABIOLA GARCIA SOTO   </t>
  </si>
  <si>
    <t>20201109</t>
  </si>
  <si>
    <t>654563</t>
  </si>
  <si>
    <t>0000711200</t>
  </si>
  <si>
    <t>LUZ FABIOLA GARCIA SOTO</t>
  </si>
  <si>
    <t xml:space="preserve">0384000009112020201109000000000032430084085900720311046505000007046478403301016GTO              0000091120MAESTRIA                  </t>
  </si>
  <si>
    <t>031104</t>
  </si>
  <si>
    <t>0000091120</t>
  </si>
  <si>
    <t xml:space="preserve">MAESTRIA               </t>
  </si>
  <si>
    <t xml:space="preserve">0384000101120020201111000000000034500084085900780122176505000007046478403301016GTO              0001011200DANIELA SANCHEZ MENSUAL   </t>
  </si>
  <si>
    <t>20201111</t>
  </si>
  <si>
    <t>012217</t>
  </si>
  <si>
    <t>0001011200</t>
  </si>
  <si>
    <t>DANIELA SANCHEZ MENSUAL</t>
  </si>
  <si>
    <t xml:space="preserve">0384000000000020201111000000000034500084065600039065376505000007046478403301016GTO              0000000000403301016GTO31            </t>
  </si>
  <si>
    <t>0656</t>
  </si>
  <si>
    <t>0003</t>
  </si>
  <si>
    <t>906537</t>
  </si>
  <si>
    <t xml:space="preserve">0384000330101620201111000000000032430084085900787173586505000007046478403301016GTO              0003301016FATIMA JUDITH SALAS LAN   </t>
  </si>
  <si>
    <t>717358</t>
  </si>
  <si>
    <t>0003301016</t>
  </si>
  <si>
    <t>FATIMA JUDITH SALAS LAN</t>
  </si>
  <si>
    <t xml:space="preserve">0384000121120020201112000000000002070084085900785008906505000007046478403301016GTO              0001211200CARGOS MES DE NOVIEMBRE   </t>
  </si>
  <si>
    <t>20201112</t>
  </si>
  <si>
    <t>500890</t>
  </si>
  <si>
    <t>0001211200</t>
  </si>
  <si>
    <t>CARGOS MES DE NOVIEMBRE</t>
  </si>
  <si>
    <t xml:space="preserve">0384000000000020201113000000000034500084082800017082926505000007046478403301016GTO              0000000000403301016GTO31            </t>
  </si>
  <si>
    <t>20201113</t>
  </si>
  <si>
    <t>0828</t>
  </si>
  <si>
    <t>0001</t>
  </si>
  <si>
    <t>708292</t>
  </si>
  <si>
    <t xml:space="preserve">0384000171120120201117000000000034500084051900621303996505000007046478403301016GTO              0001711201403301016GTO31            </t>
  </si>
  <si>
    <t>20201117</t>
  </si>
  <si>
    <t>0062</t>
  </si>
  <si>
    <t>130399</t>
  </si>
  <si>
    <t>0001711201</t>
  </si>
  <si>
    <t xml:space="preserve">0384000251120020201125000000000032430084085900789128596505000007046478403301016GTO              0002511200PABLO EUGENIO MANCERA A   </t>
  </si>
  <si>
    <t>20201125</t>
  </si>
  <si>
    <t>912859</t>
  </si>
  <si>
    <t>0002511200</t>
  </si>
  <si>
    <t>PABLO EUGENIO MANCERA A</t>
  </si>
  <si>
    <t xml:space="preserve">0384000277376020201130000000000027565584085900786183896505000007046478403301016GTO              0002773760403301016GTO31            </t>
  </si>
  <si>
    <t>20201130</t>
  </si>
  <si>
    <t>618389</t>
  </si>
  <si>
    <t>0002773760</t>
  </si>
  <si>
    <t xml:space="preserve">038400024033452020110900000000003450008408590078687266                                                                              </t>
  </si>
  <si>
    <t>0002403345</t>
  </si>
  <si>
    <t>687266</t>
  </si>
  <si>
    <t xml:space="preserve">GUANAJUATO </t>
  </si>
  <si>
    <t xml:space="preserve">ALUMNO </t>
  </si>
  <si>
    <t>MAC-15</t>
  </si>
  <si>
    <t>MODULO</t>
  </si>
  <si>
    <t>INSTITUTO TECNOLOGICO DE LA CONSTRUCCIÓN.</t>
  </si>
  <si>
    <t>DEPOSITOS MAESTRIAS</t>
  </si>
  <si>
    <t xml:space="preserve">TECNOLOGICO </t>
  </si>
  <si>
    <t xml:space="preserve">CMIC GTO </t>
  </si>
  <si>
    <t>TOTAL GENERAL DELEGACIÓN</t>
  </si>
  <si>
    <t>COSTOS MAESTRIAS</t>
  </si>
  <si>
    <t>MAC 15 (PROFESOR LOCAL VIRTUAL)</t>
  </si>
  <si>
    <t>TOTAL</t>
  </si>
  <si>
    <t xml:space="preserve">SALDO A LA DELEGACION </t>
  </si>
  <si>
    <t>REMANENTE NETO</t>
  </si>
  <si>
    <t>SUBTOTAL</t>
  </si>
  <si>
    <t xml:space="preserve">MAS IVA  </t>
  </si>
  <si>
    <t xml:space="preserve">IMPORTE A FACTURAR </t>
  </si>
  <si>
    <t xml:space="preserve">ESPINOZA VARGAS JESUS IVAN </t>
  </si>
  <si>
    <t>YOCUPICIO CHAVEZ ALDO ULISES</t>
  </si>
  <si>
    <t xml:space="preserve">SERVICIOS ITC </t>
  </si>
  <si>
    <t xml:space="preserve">ENRIQUEZ PRIETO ZIF RICARDO </t>
  </si>
  <si>
    <t>RAMIREZ VILLALVAZO DIEGO</t>
  </si>
  <si>
    <t xml:space="preserve">GOMEZ RUIZ LUIS DANIEL </t>
  </si>
  <si>
    <t>RAMIREZ GONZALEZ DAVID</t>
  </si>
  <si>
    <t xml:space="preserve">DIAZ ACOSTA JORGE LUIS </t>
  </si>
  <si>
    <t xml:space="preserve">ARANDA RODRIGUEZ DIEGO </t>
  </si>
  <si>
    <t xml:space="preserve">GARCIA SOTO LUZ FABIOLA </t>
  </si>
  <si>
    <t xml:space="preserve">BRAVO CARMONA DAVID </t>
  </si>
  <si>
    <t>SALAS LANDEROS FATIMA JUDITH</t>
  </si>
  <si>
    <t>MENDOZA MALAGON OLEGARIO</t>
  </si>
  <si>
    <t xml:space="preserve">SANCHEZ GARCIA DANIELA PATRICIA </t>
  </si>
  <si>
    <t>LOPEZ GONZALEZ GUSTAVO</t>
  </si>
  <si>
    <t>RODRIGUEZ PALOMAREZ SAUL OMAR</t>
  </si>
  <si>
    <t>VAZQUEZ MARQUEZ DIANA</t>
  </si>
  <si>
    <t>S/F</t>
  </si>
  <si>
    <t>MANCERA ALBA PABLO EUGENIO</t>
  </si>
  <si>
    <t xml:space="preserve">TOTAL </t>
  </si>
  <si>
    <t>LOCAL ADMINISTRACIÓN DE RECURSOS HUMANOS</t>
  </si>
  <si>
    <t xml:space="preserve">FEDERICO PONS MIRELES </t>
  </si>
  <si>
    <t>25 OCT - 14 NOV 2020</t>
  </si>
  <si>
    <t>TITULACION</t>
  </si>
  <si>
    <t>MGP-7</t>
  </si>
  <si>
    <t xml:space="preserve">0384403301016320201202000000000004864584051900710784876505000007046478403301016GTO              4033010163403301016GTO31            </t>
  </si>
  <si>
    <t>20201202</t>
  </si>
  <si>
    <t>078487</t>
  </si>
  <si>
    <t xml:space="preserve">0384000000001020201202000000000032430084085900787522666505000007046478403301016GTO              0000000010MAESTRIA DIEGO            </t>
  </si>
  <si>
    <t>752266</t>
  </si>
  <si>
    <t>0000000010</t>
  </si>
  <si>
    <t xml:space="preserve">MAESTRIA DIEGO         </t>
  </si>
  <si>
    <t xml:space="preserve">0384000000000020201204000000000032430084082800037166376505000007046478403301016GTO              0000000000403301016GTO31            </t>
  </si>
  <si>
    <t>20201204</t>
  </si>
  <si>
    <t>716637</t>
  </si>
  <si>
    <t xml:space="preserve">0384000000000020201204000000000032430084405600718944446505000007046478403301016GTO              0000000000403301016GTO31            </t>
  </si>
  <si>
    <t>894444</t>
  </si>
  <si>
    <t xml:space="preserve">0384000403301020201204000000000032430084085900783284676505000007046478403301016GTO              0004033010403301016GTO31 DAVID RA   </t>
  </si>
  <si>
    <t>328467</t>
  </si>
  <si>
    <t xml:space="preserve">0384000403301020201204000000000032430084085900783327266505000007046478403301016GTO              0004033010403301016GTO31 DIEGO RA   </t>
  </si>
  <si>
    <t>332726</t>
  </si>
  <si>
    <t xml:space="preserve">0384000004122020201204000000000034500084085900784080326505000007046478403301016GTO              0000041220403301016GTO31            </t>
  </si>
  <si>
    <t>408032</t>
  </si>
  <si>
    <t>0000041220</t>
  </si>
  <si>
    <t xml:space="preserve">0384000000000020201207000000000032430084700300873875286505000007046478403301016GTO              0000000000403301016GTO31            </t>
  </si>
  <si>
    <t>20201207</t>
  </si>
  <si>
    <t>7003</t>
  </si>
  <si>
    <t>0087</t>
  </si>
  <si>
    <t>387528</t>
  </si>
  <si>
    <t xml:space="preserve">0384000007122020201207000000000032430084085900788156496505000007046478403301016GTO              0000071220REF.403301016GTO31        </t>
  </si>
  <si>
    <t>815649</t>
  </si>
  <si>
    <t>0000071220</t>
  </si>
  <si>
    <t xml:space="preserve">0384000796280120201208000000000032430084085900783914216505000007046478403301016GTO              0007962801403301016 FATIMA JUDITH   </t>
  </si>
  <si>
    <t>20201208</t>
  </si>
  <si>
    <t>391421</t>
  </si>
  <si>
    <t>0007962801</t>
  </si>
  <si>
    <t>403301016 FATIMA JUDITH</t>
  </si>
  <si>
    <t xml:space="preserve">0384000101220020201210000000000032250084085900784848756505000007046478403301016GTO              0001012200FABIOLA GARCIA            </t>
  </si>
  <si>
    <t>20201210</t>
  </si>
  <si>
    <t>484875</t>
  </si>
  <si>
    <t>0001012200</t>
  </si>
  <si>
    <t xml:space="preserve">FABIOLA GARCIA         </t>
  </si>
  <si>
    <t xml:space="preserve">0384000010122020201210000000000002070084085900788573916505000007046478403301016GTO              0000101220REF.403301016GTO31        </t>
  </si>
  <si>
    <t>857391</t>
  </si>
  <si>
    <t>0000101220</t>
  </si>
  <si>
    <t xml:space="preserve">0384000121220420201214000000000034500084051900620119966505000007046478403301016GTO              0001212204403301016GTO31            </t>
  </si>
  <si>
    <t>20201214</t>
  </si>
  <si>
    <t>011996</t>
  </si>
  <si>
    <t>0001212204</t>
  </si>
  <si>
    <t xml:space="preserve">0384000000000020201222000000000034500084065600719241926505000007046478403301016GTO              0000000000403301016GTO31            </t>
  </si>
  <si>
    <t>20201222</t>
  </si>
  <si>
    <t>924192</t>
  </si>
  <si>
    <t xml:space="preserve">0384000024122020201224000000000035000084085900784417706505000007046478403301016GTO              0000241220403301016GTO31            </t>
  </si>
  <si>
    <t>20201224</t>
  </si>
  <si>
    <t>441770</t>
  </si>
  <si>
    <t>0000241220</t>
  </si>
  <si>
    <t xml:space="preserve">0384000330101620201228000000000032430084085900780486466505000007046478403301016GTO              0003301016403301016 FATIMA JUDITH   </t>
  </si>
  <si>
    <t>20201228</t>
  </si>
  <si>
    <t>048646</t>
  </si>
  <si>
    <t xml:space="preserve">0384000028122020201228000000000032430084085900781777566505000007046478403301016GTO              0000281220REF.403301016GTO31        </t>
  </si>
  <si>
    <t>177756</t>
  </si>
  <si>
    <t>0000281220</t>
  </si>
  <si>
    <t xml:space="preserve">0384000311220020201231000000000034500084085900789608506505000007046478403301016GTO              0003112200MENSUALIDAD DANIELA SAN   </t>
  </si>
  <si>
    <t>20201231</t>
  </si>
  <si>
    <t>960850</t>
  </si>
  <si>
    <t>0003112200</t>
  </si>
  <si>
    <t>MENSUALIDAD DANIELA SAN</t>
  </si>
  <si>
    <t>DIAZ ACOSTA JORGE LUIS</t>
  </si>
  <si>
    <t xml:space="preserve">ZAVALA RAMOS ALAN ISRAEL </t>
  </si>
  <si>
    <t>GOMEZ RUIZ LUIS DANIEL</t>
  </si>
  <si>
    <t>RODRIGUEZ PALOMARES SAUL OMAR</t>
  </si>
  <si>
    <t>MENDOZA MALAGON VICTOR OLEGARIO</t>
  </si>
  <si>
    <t>GARCIA SOTO LUZ FABIOLA</t>
  </si>
  <si>
    <t>DEPOSITOS NO CONCIDERADOS</t>
  </si>
  <si>
    <t xml:space="preserve">DEPOSITO EN CTA  CONCENTRADORA 715 </t>
  </si>
  <si>
    <t xml:space="preserve">MAC 15 </t>
  </si>
  <si>
    <t>04/12/2020</t>
  </si>
  <si>
    <t>ARANDA RODRIGUEZ DIEGO</t>
  </si>
  <si>
    <t>SANCHEZ GARCIA DANIELA PATRICIA</t>
  </si>
  <si>
    <t>ANALISIS MAESTRIAS SEDE GUANAJUATO DE NOVIEMBRE Y DICIEMBRE 2020</t>
  </si>
  <si>
    <t xml:space="preserve">MAC 15 NOVIEMBRE </t>
  </si>
  <si>
    <t>LOCAL ADMINISTRACIÓN DE EMPRESAS</t>
  </si>
  <si>
    <t>20 NOV - 12 DIC 2020</t>
  </si>
  <si>
    <t>11/12/2020</t>
  </si>
  <si>
    <t>MIGUEL CERVANTES</t>
  </si>
  <si>
    <t>MAC 15 DICIEMBRE</t>
  </si>
  <si>
    <t xml:space="preserve">TITULACION OCT Y NOV </t>
  </si>
  <si>
    <t xml:space="preserve">TOTAL A FACTURAR </t>
  </si>
  <si>
    <t xml:space="preserve">OCTUBRE </t>
  </si>
  <si>
    <t xml:space="preserve">0384000271020020201027000000000065000084085900785084596505000007046478403301016GTO              0002710200RODRIGO SERVANDO RINCON   </t>
  </si>
  <si>
    <t>20201027</t>
  </si>
  <si>
    <t>508459</t>
  </si>
  <si>
    <t>0002710200</t>
  </si>
  <si>
    <t>RODRIGO SERVANDO RINCON</t>
  </si>
  <si>
    <t>SERVANDO RINCON RODRIGO SERVANDO</t>
  </si>
  <si>
    <t xml:space="preserve">0384000000000020201030000000000065000084056100070522186505000007046478403301016GTO              0000000000403301016GTO31            </t>
  </si>
  <si>
    <t>20201030</t>
  </si>
  <si>
    <t>0561</t>
  </si>
  <si>
    <t>0007</t>
  </si>
  <si>
    <t>052218</t>
  </si>
  <si>
    <t>SUAREZ RAMIREZ HUGO</t>
  </si>
  <si>
    <t xml:space="preserve">TOTAL CMIC GTO </t>
  </si>
  <si>
    <t xml:space="preserve">NOVIEMBRE </t>
  </si>
  <si>
    <t xml:space="preserve">TOTAL CMIC GTO  </t>
  </si>
  <si>
    <t>ANALISIS MAESTRIAS SEDE GUANAJUATO DE OCTUBRE Y NOVIEMBRE 2020</t>
  </si>
  <si>
    <t xml:space="preserve">DEPOSITOS MAESTRIAS TITULACION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</si>
</sst>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8"/>
      <name val="Arial Unicode MS"/>
      <family val="2"/>
    </font>
    <font>
      <b/>
      <sz val="10"/>
      <color theme="1"/>
      <name val="Tw Cen MT Condensed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49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4" fontId="6" fillId="5" borderId="0" xfId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/>
    </xf>
    <xf numFmtId="49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9" fillId="0" borderId="0" xfId="2" applyFont="1"/>
    <xf numFmtId="4" fontId="7" fillId="0" borderId="0" xfId="2" applyNumberFormat="1"/>
    <xf numFmtId="0" fontId="7" fillId="0" borderId="0" xfId="2"/>
    <xf numFmtId="0" fontId="0" fillId="0" borderId="0" xfId="2" applyFont="1"/>
    <xf numFmtId="0" fontId="7" fillId="0" borderId="0" xfId="2" applyAlignment="1">
      <alignment horizontal="center"/>
    </xf>
    <xf numFmtId="4" fontId="9" fillId="0" borderId="0" xfId="2" applyNumberFormat="1" applyFont="1"/>
    <xf numFmtId="0" fontId="9" fillId="0" borderId="0" xfId="2" applyFont="1" applyAlignment="1">
      <alignment horizontal="center"/>
    </xf>
    <xf numFmtId="4" fontId="6" fillId="0" borderId="0" xfId="2" applyNumberFormat="1" applyFont="1"/>
    <xf numFmtId="49" fontId="10" fillId="0" borderId="0" xfId="3" applyNumberFormat="1" applyFont="1"/>
    <xf numFmtId="4" fontId="1" fillId="0" borderId="2" xfId="2" applyNumberFormat="1" applyFont="1" applyBorder="1"/>
    <xf numFmtId="44" fontId="5" fillId="0" borderId="1" xfId="4" applyFont="1" applyBorder="1"/>
    <xf numFmtId="0" fontId="11" fillId="0" borderId="3" xfId="2" applyFont="1" applyFill="1" applyBorder="1" applyAlignment="1" applyProtection="1">
      <alignment horizontal="left"/>
    </xf>
    <xf numFmtId="0" fontId="6" fillId="0" borderId="4" xfId="2" applyFont="1" applyBorder="1"/>
    <xf numFmtId="0" fontId="7" fillId="0" borderId="0" xfId="2" applyFont="1"/>
    <xf numFmtId="0" fontId="12" fillId="0" borderId="0" xfId="2" applyFont="1"/>
    <xf numFmtId="4" fontId="7" fillId="0" borderId="2" xfId="2" applyNumberFormat="1" applyBorder="1"/>
    <xf numFmtId="44" fontId="9" fillId="0" borderId="0" xfId="4" applyFont="1"/>
    <xf numFmtId="0" fontId="7" fillId="0" borderId="1" xfId="0" applyFont="1" applyBorder="1"/>
    <xf numFmtId="49" fontId="0" fillId="5" borderId="1" xfId="0" applyNumberFormat="1" applyFill="1" applyBorder="1" applyAlignment="1">
      <alignment horizontal="left"/>
    </xf>
    <xf numFmtId="49" fontId="0" fillId="5" borderId="1" xfId="0" applyNumberFormat="1" applyFill="1" applyBorder="1"/>
    <xf numFmtId="2" fontId="0" fillId="5" borderId="1" xfId="0" applyNumberFormat="1" applyFill="1" applyBorder="1"/>
    <xf numFmtId="0" fontId="0" fillId="5" borderId="1" xfId="0" applyNumberFormat="1" applyFill="1" applyBorder="1"/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0" fontId="7" fillId="5" borderId="1" xfId="0" applyFont="1" applyFill="1" applyBorder="1"/>
    <xf numFmtId="0" fontId="0" fillId="5" borderId="0" xfId="0" applyFill="1"/>
    <xf numFmtId="49" fontId="0" fillId="6" borderId="1" xfId="0" applyNumberFormat="1" applyFont="1" applyFill="1" applyBorder="1" applyAlignment="1">
      <alignment horizontal="left"/>
    </xf>
    <xf numFmtId="49" fontId="0" fillId="5" borderId="1" xfId="0" applyNumberFormat="1" applyFont="1" applyFill="1" applyBorder="1"/>
    <xf numFmtId="2" fontId="0" fillId="5" borderId="1" xfId="0" applyNumberFormat="1" applyFont="1" applyFill="1" applyBorder="1"/>
    <xf numFmtId="0" fontId="0" fillId="5" borderId="1" xfId="0" applyNumberFormat="1" applyFont="1" applyFill="1" applyBorder="1"/>
    <xf numFmtId="0" fontId="0" fillId="5" borderId="1" xfId="0" applyFill="1" applyBorder="1"/>
    <xf numFmtId="0" fontId="13" fillId="0" borderId="0" xfId="0" applyFont="1"/>
    <xf numFmtId="49" fontId="7" fillId="6" borderId="1" xfId="0" applyNumberFormat="1" applyFont="1" applyFill="1" applyBorder="1" applyAlignment="1">
      <alignment horizontal="left"/>
    </xf>
    <xf numFmtId="49" fontId="7" fillId="5" borderId="1" xfId="0" applyNumberFormat="1" applyFont="1" applyFill="1" applyBorder="1"/>
    <xf numFmtId="2" fontId="7" fillId="5" borderId="1" xfId="0" applyNumberFormat="1" applyFont="1" applyFill="1" applyBorder="1"/>
    <xf numFmtId="0" fontId="7" fillId="5" borderId="1" xfId="0" applyNumberFormat="1" applyFont="1" applyFill="1" applyBorder="1"/>
    <xf numFmtId="0" fontId="7" fillId="5" borderId="0" xfId="0" applyFont="1" applyFill="1" applyBorder="1"/>
    <xf numFmtId="0" fontId="0" fillId="5" borderId="0" xfId="0" applyFont="1" applyFill="1" applyBorder="1"/>
    <xf numFmtId="49" fontId="0" fillId="5" borderId="0" xfId="0" applyNumberFormat="1" applyFont="1" applyFill="1" applyBorder="1"/>
    <xf numFmtId="49" fontId="3" fillId="2" borderId="1" xfId="2" applyNumberFormat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2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 wrapText="1"/>
    </xf>
    <xf numFmtId="49" fontId="7" fillId="5" borderId="1" xfId="2" applyNumberFormat="1" applyFill="1" applyBorder="1" applyAlignment="1">
      <alignment horizontal="left"/>
    </xf>
    <xf numFmtId="49" fontId="7" fillId="5" borderId="1" xfId="2" applyNumberFormat="1" applyFill="1" applyBorder="1"/>
    <xf numFmtId="2" fontId="7" fillId="5" borderId="1" xfId="2" applyNumberFormat="1" applyFill="1" applyBorder="1"/>
    <xf numFmtId="0" fontId="7" fillId="5" borderId="1" xfId="2" applyNumberFormat="1" applyFill="1" applyBorder="1"/>
    <xf numFmtId="0" fontId="7" fillId="5" borderId="1" xfId="2" applyFill="1" applyBorder="1"/>
    <xf numFmtId="0" fontId="7" fillId="5" borderId="0" xfId="2" applyFill="1"/>
    <xf numFmtId="49" fontId="6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 applyFill="1" applyBorder="1"/>
    <xf numFmtId="0" fontId="0" fillId="0" borderId="0" xfId="0" applyNumberFormat="1"/>
    <xf numFmtId="0" fontId="6" fillId="0" borderId="0" xfId="0" applyNumberFormat="1" applyFont="1" applyAlignment="1">
      <alignment horizontal="center" vertical="center"/>
    </xf>
    <xf numFmtId="0" fontId="0" fillId="5" borderId="0" xfId="0" applyNumberFormat="1" applyFill="1" applyBorder="1"/>
    <xf numFmtId="4" fontId="1" fillId="0" borderId="0" xfId="2" applyNumberFormat="1" applyFont="1" applyBorder="1"/>
    <xf numFmtId="44" fontId="7" fillId="0" borderId="0" xfId="2" applyNumberFormat="1"/>
    <xf numFmtId="2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7" fillId="5" borderId="0" xfId="2" applyNumberFormat="1" applyFill="1"/>
  </cellXfs>
  <cellStyles count="6">
    <cellStyle name="Moneda" xfId="1" builtinId="4"/>
    <cellStyle name="Moneda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%20TITUL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ACION"/>
      <sheetName val="RESUMEN TITULACION "/>
      <sheetName val="Hoja1"/>
    </sheetNames>
    <sheetDataSet>
      <sheetData sheetId="0">
        <row r="8">
          <cell r="C8">
            <v>4200</v>
          </cell>
        </row>
        <row r="19">
          <cell r="C19">
            <v>2100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P34"/>
  <sheetViews>
    <sheetView workbookViewId="0">
      <selection activeCell="D24" sqref="D24"/>
    </sheetView>
  </sheetViews>
  <sheetFormatPr baseColWidth="10" defaultRowHeight="12.75" x14ac:dyDescent="0.2"/>
  <cols>
    <col min="4" max="4" width="7" customWidth="1"/>
    <col min="5" max="5" width="7.7109375" customWidth="1"/>
    <col min="6" max="6" width="9.5703125" customWidth="1"/>
    <col min="10" max="10" width="27.42578125" customWidth="1"/>
    <col min="14" max="14" width="31.7109375" customWidth="1"/>
  </cols>
  <sheetData>
    <row r="1" spans="1:14" ht="29.25" customHeight="1" x14ac:dyDescent="0.2">
      <c r="A1" s="7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106</v>
      </c>
    </row>
    <row r="2" spans="1:14" s="41" customFormat="1" x14ac:dyDescent="0.2">
      <c r="A2" s="34" t="s">
        <v>13</v>
      </c>
      <c r="B2" s="35" t="s">
        <v>14</v>
      </c>
      <c r="C2" s="36">
        <v>3243</v>
      </c>
      <c r="D2" s="37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37" t="s">
        <v>20</v>
      </c>
      <c r="J2" s="37" t="s">
        <v>21</v>
      </c>
      <c r="K2" s="38">
        <v>18527</v>
      </c>
      <c r="L2" s="13" t="s">
        <v>108</v>
      </c>
      <c r="M2" s="39" t="s">
        <v>107</v>
      </c>
      <c r="N2" s="40" t="s">
        <v>134</v>
      </c>
    </row>
    <row r="3" spans="1:14" s="41" customFormat="1" x14ac:dyDescent="0.2">
      <c r="A3" s="34" t="s">
        <v>26</v>
      </c>
      <c r="B3" s="35" t="s">
        <v>14</v>
      </c>
      <c r="C3" s="36">
        <v>3243</v>
      </c>
      <c r="D3" s="37" t="s">
        <v>27</v>
      </c>
      <c r="E3" s="37" t="s">
        <v>28</v>
      </c>
      <c r="F3" s="37" t="s">
        <v>29</v>
      </c>
      <c r="G3" s="37" t="s">
        <v>18</v>
      </c>
      <c r="H3" s="37" t="s">
        <v>19</v>
      </c>
      <c r="I3" s="37" t="s">
        <v>30</v>
      </c>
      <c r="J3" s="37" t="s">
        <v>31</v>
      </c>
      <c r="K3" s="38">
        <v>18363</v>
      </c>
      <c r="L3" s="13" t="s">
        <v>108</v>
      </c>
      <c r="M3" s="39" t="s">
        <v>107</v>
      </c>
      <c r="N3" s="40" t="s">
        <v>138</v>
      </c>
    </row>
    <row r="4" spans="1:14" s="41" customFormat="1" x14ac:dyDescent="0.2">
      <c r="A4" s="34" t="s">
        <v>32</v>
      </c>
      <c r="B4" s="35" t="s">
        <v>14</v>
      </c>
      <c r="C4" s="36">
        <v>3243</v>
      </c>
      <c r="D4" s="37" t="s">
        <v>15</v>
      </c>
      <c r="E4" s="37" t="s">
        <v>16</v>
      </c>
      <c r="F4" s="37" t="s">
        <v>33</v>
      </c>
      <c r="G4" s="37" t="s">
        <v>18</v>
      </c>
      <c r="H4" s="37" t="s">
        <v>19</v>
      </c>
      <c r="I4" s="37" t="s">
        <v>34</v>
      </c>
      <c r="J4" s="37" t="s">
        <v>35</v>
      </c>
      <c r="K4" s="38">
        <v>18430</v>
      </c>
      <c r="L4" s="13" t="s">
        <v>108</v>
      </c>
      <c r="M4" s="39" t="s">
        <v>107</v>
      </c>
      <c r="N4" s="40" t="s">
        <v>130</v>
      </c>
    </row>
    <row r="5" spans="1:14" s="41" customFormat="1" x14ac:dyDescent="0.2">
      <c r="A5" s="34" t="s">
        <v>36</v>
      </c>
      <c r="B5" s="35" t="s">
        <v>37</v>
      </c>
      <c r="C5" s="36">
        <v>2756.55</v>
      </c>
      <c r="D5" s="37" t="s">
        <v>15</v>
      </c>
      <c r="E5" s="37" t="s">
        <v>16</v>
      </c>
      <c r="F5" s="37" t="s">
        <v>38</v>
      </c>
      <c r="G5" s="37" t="s">
        <v>18</v>
      </c>
      <c r="H5" s="37" t="s">
        <v>19</v>
      </c>
      <c r="I5" s="37" t="s">
        <v>39</v>
      </c>
      <c r="J5" s="37" t="s">
        <v>31</v>
      </c>
      <c r="K5" s="38">
        <v>18359</v>
      </c>
      <c r="L5" s="13" t="s">
        <v>108</v>
      </c>
      <c r="M5" s="39" t="s">
        <v>107</v>
      </c>
      <c r="N5" s="40" t="s">
        <v>129</v>
      </c>
    </row>
    <row r="6" spans="1:14" s="41" customFormat="1" x14ac:dyDescent="0.2">
      <c r="A6" s="34" t="s">
        <v>40</v>
      </c>
      <c r="B6" s="35" t="s">
        <v>37</v>
      </c>
      <c r="C6" s="36">
        <v>486.45</v>
      </c>
      <c r="D6" s="37" t="s">
        <v>41</v>
      </c>
      <c r="E6" s="37" t="s">
        <v>42</v>
      </c>
      <c r="F6" s="37" t="s">
        <v>43</v>
      </c>
      <c r="G6" s="37" t="s">
        <v>18</v>
      </c>
      <c r="H6" s="37" t="s">
        <v>19</v>
      </c>
      <c r="I6" s="37" t="s">
        <v>44</v>
      </c>
      <c r="J6" s="37" t="s">
        <v>31</v>
      </c>
      <c r="K6" s="38">
        <v>18360</v>
      </c>
      <c r="L6" s="13" t="s">
        <v>108</v>
      </c>
      <c r="M6" s="39" t="s">
        <v>107</v>
      </c>
      <c r="N6" s="40" t="s">
        <v>129</v>
      </c>
    </row>
    <row r="7" spans="1:14" s="41" customFormat="1" x14ac:dyDescent="0.2">
      <c r="A7" s="34" t="s">
        <v>45</v>
      </c>
      <c r="B7" s="35" t="s">
        <v>46</v>
      </c>
      <c r="C7" s="36">
        <v>3243</v>
      </c>
      <c r="D7" s="37" t="s">
        <v>47</v>
      </c>
      <c r="E7" s="37" t="s">
        <v>48</v>
      </c>
      <c r="F7" s="37" t="s">
        <v>49</v>
      </c>
      <c r="G7" s="37" t="s">
        <v>18</v>
      </c>
      <c r="H7" s="37" t="s">
        <v>19</v>
      </c>
      <c r="I7" s="37" t="s">
        <v>30</v>
      </c>
      <c r="J7" s="37" t="s">
        <v>31</v>
      </c>
      <c r="K7" s="38">
        <v>18364</v>
      </c>
      <c r="L7" s="13" t="s">
        <v>108</v>
      </c>
      <c r="M7" s="39" t="s">
        <v>107</v>
      </c>
      <c r="N7" s="40" t="s">
        <v>127</v>
      </c>
    </row>
    <row r="8" spans="1:14" s="41" customFormat="1" x14ac:dyDescent="0.2">
      <c r="A8" s="34" t="s">
        <v>50</v>
      </c>
      <c r="B8" s="35" t="s">
        <v>46</v>
      </c>
      <c r="C8" s="36">
        <v>3243</v>
      </c>
      <c r="D8" s="37" t="s">
        <v>15</v>
      </c>
      <c r="E8" s="37" t="s">
        <v>48</v>
      </c>
      <c r="F8" s="37" t="s">
        <v>51</v>
      </c>
      <c r="G8" s="37" t="s">
        <v>18</v>
      </c>
      <c r="H8" s="37" t="s">
        <v>19</v>
      </c>
      <c r="I8" s="37" t="s">
        <v>24</v>
      </c>
      <c r="J8" s="37" t="s">
        <v>52</v>
      </c>
      <c r="K8" s="38">
        <v>18362</v>
      </c>
      <c r="L8" s="13" t="s">
        <v>108</v>
      </c>
      <c r="M8" s="39" t="s">
        <v>107</v>
      </c>
      <c r="N8" s="40" t="s">
        <v>126</v>
      </c>
    </row>
    <row r="9" spans="1:14" s="41" customFormat="1" x14ac:dyDescent="0.2">
      <c r="A9" s="34" t="s">
        <v>53</v>
      </c>
      <c r="B9" s="35" t="s">
        <v>46</v>
      </c>
      <c r="C9" s="36">
        <v>3243</v>
      </c>
      <c r="D9" s="37" t="s">
        <v>15</v>
      </c>
      <c r="E9" s="37" t="s">
        <v>48</v>
      </c>
      <c r="F9" s="37" t="s">
        <v>54</v>
      </c>
      <c r="G9" s="37" t="s">
        <v>18</v>
      </c>
      <c r="H9" s="37" t="s">
        <v>19</v>
      </c>
      <c r="I9" s="37" t="s">
        <v>24</v>
      </c>
      <c r="J9" s="37" t="s">
        <v>55</v>
      </c>
      <c r="K9" s="38">
        <v>18361</v>
      </c>
      <c r="L9" s="13" t="s">
        <v>108</v>
      </c>
      <c r="M9" s="39" t="s">
        <v>107</v>
      </c>
      <c r="N9" s="40" t="s">
        <v>128</v>
      </c>
    </row>
    <row r="10" spans="1:14" s="41" customFormat="1" x14ac:dyDescent="0.2">
      <c r="A10" s="34" t="s">
        <v>56</v>
      </c>
      <c r="B10" s="35" t="s">
        <v>57</v>
      </c>
      <c r="C10" s="36">
        <v>3225</v>
      </c>
      <c r="D10" s="37" t="s">
        <v>15</v>
      </c>
      <c r="E10" s="37" t="s">
        <v>16</v>
      </c>
      <c r="F10" s="37" t="s">
        <v>58</v>
      </c>
      <c r="G10" s="37" t="s">
        <v>18</v>
      </c>
      <c r="H10" s="37" t="s">
        <v>19</v>
      </c>
      <c r="I10" s="37" t="s">
        <v>59</v>
      </c>
      <c r="J10" s="37" t="s">
        <v>60</v>
      </c>
      <c r="K10" s="38">
        <v>18431</v>
      </c>
      <c r="L10" s="13" t="s">
        <v>108</v>
      </c>
      <c r="M10" s="39" t="s">
        <v>107</v>
      </c>
      <c r="N10" s="40" t="s">
        <v>131</v>
      </c>
    </row>
    <row r="11" spans="1:14" s="41" customFormat="1" x14ac:dyDescent="0.2">
      <c r="A11" s="34" t="s">
        <v>61</v>
      </c>
      <c r="B11" s="35" t="s">
        <v>57</v>
      </c>
      <c r="C11" s="36">
        <v>3243</v>
      </c>
      <c r="D11" s="37" t="s">
        <v>15</v>
      </c>
      <c r="E11" s="37" t="s">
        <v>48</v>
      </c>
      <c r="F11" s="37" t="s">
        <v>62</v>
      </c>
      <c r="G11" s="37" t="s">
        <v>18</v>
      </c>
      <c r="H11" s="37" t="s">
        <v>19</v>
      </c>
      <c r="I11" s="37" t="s">
        <v>63</v>
      </c>
      <c r="J11" s="37" t="s">
        <v>64</v>
      </c>
      <c r="K11" s="38">
        <v>18445</v>
      </c>
      <c r="L11" s="13" t="s">
        <v>108</v>
      </c>
      <c r="M11" s="39" t="s">
        <v>107</v>
      </c>
      <c r="N11" s="40" t="s">
        <v>132</v>
      </c>
    </row>
    <row r="12" spans="1:14" s="41" customFormat="1" x14ac:dyDescent="0.2">
      <c r="A12" s="34" t="s">
        <v>65</v>
      </c>
      <c r="B12" s="35" t="s">
        <v>66</v>
      </c>
      <c r="C12" s="36">
        <v>3450</v>
      </c>
      <c r="D12" s="37" t="s">
        <v>15</v>
      </c>
      <c r="E12" s="37" t="s">
        <v>16</v>
      </c>
      <c r="F12" s="37" t="s">
        <v>67</v>
      </c>
      <c r="G12" s="37" t="s">
        <v>18</v>
      </c>
      <c r="H12" s="37" t="s">
        <v>19</v>
      </c>
      <c r="I12" s="37" t="s">
        <v>68</v>
      </c>
      <c r="J12" s="37" t="s">
        <v>69</v>
      </c>
      <c r="K12" s="38">
        <v>18526</v>
      </c>
      <c r="L12" s="13" t="s">
        <v>108</v>
      </c>
      <c r="M12" s="39" t="s">
        <v>107</v>
      </c>
      <c r="N12" s="40" t="s">
        <v>135</v>
      </c>
    </row>
    <row r="13" spans="1:14" s="41" customFormat="1" x14ac:dyDescent="0.2">
      <c r="A13" s="34" t="s">
        <v>70</v>
      </c>
      <c r="B13" s="35" t="s">
        <v>66</v>
      </c>
      <c r="C13" s="36">
        <v>3450</v>
      </c>
      <c r="D13" s="37" t="s">
        <v>71</v>
      </c>
      <c r="E13" s="37" t="s">
        <v>72</v>
      </c>
      <c r="F13" s="37" t="s">
        <v>73</v>
      </c>
      <c r="G13" s="37" t="s">
        <v>18</v>
      </c>
      <c r="H13" s="37" t="s">
        <v>19</v>
      </c>
      <c r="I13" s="37" t="s">
        <v>30</v>
      </c>
      <c r="J13" s="37" t="s">
        <v>31</v>
      </c>
      <c r="K13" s="38">
        <v>18745</v>
      </c>
      <c r="L13" s="13" t="s">
        <v>108</v>
      </c>
      <c r="M13" s="39" t="s">
        <v>107</v>
      </c>
      <c r="N13" s="40" t="s">
        <v>122</v>
      </c>
    </row>
    <row r="14" spans="1:14" s="41" customFormat="1" x14ac:dyDescent="0.2">
      <c r="A14" s="34" t="s">
        <v>74</v>
      </c>
      <c r="B14" s="35" t="s">
        <v>66</v>
      </c>
      <c r="C14" s="36">
        <v>3243</v>
      </c>
      <c r="D14" s="37" t="s">
        <v>15</v>
      </c>
      <c r="E14" s="37" t="s">
        <v>16</v>
      </c>
      <c r="F14" s="37" t="s">
        <v>75</v>
      </c>
      <c r="G14" s="37" t="s">
        <v>18</v>
      </c>
      <c r="H14" s="37" t="s">
        <v>19</v>
      </c>
      <c r="I14" s="37" t="s">
        <v>76</v>
      </c>
      <c r="J14" s="37" t="s">
        <v>77</v>
      </c>
      <c r="K14" s="38">
        <v>18483</v>
      </c>
      <c r="L14" s="13" t="s">
        <v>108</v>
      </c>
      <c r="M14" s="39" t="s">
        <v>107</v>
      </c>
      <c r="N14" s="40" t="s">
        <v>133</v>
      </c>
    </row>
    <row r="15" spans="1:14" s="41" customFormat="1" x14ac:dyDescent="0.2">
      <c r="A15" s="34" t="s">
        <v>78</v>
      </c>
      <c r="B15" s="35" t="s">
        <v>79</v>
      </c>
      <c r="C15" s="36">
        <v>207</v>
      </c>
      <c r="D15" s="37" t="s">
        <v>15</v>
      </c>
      <c r="E15" s="37" t="s">
        <v>16</v>
      </c>
      <c r="F15" s="37" t="s">
        <v>80</v>
      </c>
      <c r="G15" s="37" t="s">
        <v>18</v>
      </c>
      <c r="H15" s="37" t="s">
        <v>19</v>
      </c>
      <c r="I15" s="37" t="s">
        <v>81</v>
      </c>
      <c r="J15" s="37" t="s">
        <v>82</v>
      </c>
      <c r="K15" s="38">
        <v>18505</v>
      </c>
      <c r="L15" s="13" t="s">
        <v>108</v>
      </c>
      <c r="M15" s="39" t="s">
        <v>107</v>
      </c>
      <c r="N15" s="40" t="s">
        <v>133</v>
      </c>
    </row>
    <row r="16" spans="1:14" s="41" customFormat="1" x14ac:dyDescent="0.2">
      <c r="A16" s="34" t="s">
        <v>83</v>
      </c>
      <c r="B16" s="35" t="s">
        <v>84</v>
      </c>
      <c r="C16" s="36">
        <v>3450</v>
      </c>
      <c r="D16" s="37" t="s">
        <v>85</v>
      </c>
      <c r="E16" s="37" t="s">
        <v>86</v>
      </c>
      <c r="F16" s="37" t="s">
        <v>87</v>
      </c>
      <c r="G16" s="37" t="s">
        <v>18</v>
      </c>
      <c r="H16" s="37" t="s">
        <v>19</v>
      </c>
      <c r="I16" s="37" t="s">
        <v>30</v>
      </c>
      <c r="J16" s="37" t="s">
        <v>31</v>
      </c>
      <c r="K16" s="38">
        <v>18524</v>
      </c>
      <c r="L16" s="13" t="s">
        <v>108</v>
      </c>
      <c r="M16" s="39" t="s">
        <v>107</v>
      </c>
      <c r="N16" s="40" t="s">
        <v>137</v>
      </c>
    </row>
    <row r="17" spans="1:250" s="41" customFormat="1" x14ac:dyDescent="0.2">
      <c r="A17" s="34" t="s">
        <v>88</v>
      </c>
      <c r="B17" s="35" t="s">
        <v>89</v>
      </c>
      <c r="C17" s="36">
        <v>3450</v>
      </c>
      <c r="D17" s="37" t="s">
        <v>41</v>
      </c>
      <c r="E17" s="37" t="s">
        <v>90</v>
      </c>
      <c r="F17" s="37" t="s">
        <v>91</v>
      </c>
      <c r="G17" s="37" t="s">
        <v>18</v>
      </c>
      <c r="H17" s="37" t="s">
        <v>19</v>
      </c>
      <c r="I17" s="37" t="s">
        <v>92</v>
      </c>
      <c r="J17" s="37" t="s">
        <v>31</v>
      </c>
      <c r="K17" s="38">
        <v>18525</v>
      </c>
      <c r="L17" s="13" t="s">
        <v>108</v>
      </c>
      <c r="M17" s="39" t="s">
        <v>107</v>
      </c>
      <c r="N17" s="40" t="s">
        <v>136</v>
      </c>
    </row>
    <row r="18" spans="1:250" s="41" customFormat="1" x14ac:dyDescent="0.2">
      <c r="A18" s="42" t="s">
        <v>93</v>
      </c>
      <c r="B18" s="43" t="s">
        <v>94</v>
      </c>
      <c r="C18" s="44">
        <v>3243</v>
      </c>
      <c r="D18" s="45" t="s">
        <v>15</v>
      </c>
      <c r="E18" s="45" t="s">
        <v>16</v>
      </c>
      <c r="F18" s="45" t="s">
        <v>95</v>
      </c>
      <c r="G18" s="45" t="s">
        <v>18</v>
      </c>
      <c r="H18" s="45" t="s">
        <v>19</v>
      </c>
      <c r="I18" s="45" t="s">
        <v>96</v>
      </c>
      <c r="J18" s="45" t="s">
        <v>97</v>
      </c>
      <c r="K18" s="38" t="s">
        <v>139</v>
      </c>
      <c r="L18" s="13" t="s">
        <v>108</v>
      </c>
      <c r="M18" s="39" t="s">
        <v>107</v>
      </c>
      <c r="N18" s="40" t="s">
        <v>140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</row>
    <row r="19" spans="1:250" s="52" customFormat="1" x14ac:dyDescent="0.2">
      <c r="A19" s="48" t="s">
        <v>98</v>
      </c>
      <c r="B19" s="49" t="s">
        <v>99</v>
      </c>
      <c r="C19" s="50">
        <v>2756.55</v>
      </c>
      <c r="D19" s="51" t="s">
        <v>15</v>
      </c>
      <c r="E19" s="51" t="s">
        <v>16</v>
      </c>
      <c r="F19" s="51" t="s">
        <v>100</v>
      </c>
      <c r="G19" s="51" t="s">
        <v>18</v>
      </c>
      <c r="H19" s="51" t="s">
        <v>19</v>
      </c>
      <c r="I19" s="51" t="s">
        <v>101</v>
      </c>
      <c r="J19" s="51" t="s">
        <v>31</v>
      </c>
      <c r="K19" s="38">
        <v>18825</v>
      </c>
      <c r="L19" s="13" t="s">
        <v>108</v>
      </c>
      <c r="M19" s="39" t="s">
        <v>107</v>
      </c>
      <c r="N19" s="40" t="s">
        <v>129</v>
      </c>
    </row>
    <row r="20" spans="1:250" s="41" customFormat="1" x14ac:dyDescent="0.2">
      <c r="A20" s="42" t="s">
        <v>102</v>
      </c>
      <c r="B20" s="43" t="s">
        <v>57</v>
      </c>
      <c r="C20" s="44">
        <v>3450</v>
      </c>
      <c r="D20" s="45" t="s">
        <v>15</v>
      </c>
      <c r="E20" s="45" t="s">
        <v>16</v>
      </c>
      <c r="F20" s="45" t="s">
        <v>104</v>
      </c>
      <c r="G20" s="46"/>
      <c r="H20" s="38" t="s">
        <v>105</v>
      </c>
      <c r="I20" s="46"/>
      <c r="J20" s="43" t="s">
        <v>103</v>
      </c>
      <c r="K20" s="38">
        <v>18739</v>
      </c>
      <c r="L20" s="13" t="s">
        <v>108</v>
      </c>
      <c r="M20" s="39" t="s">
        <v>107</v>
      </c>
      <c r="N20" s="40" t="s">
        <v>123</v>
      </c>
    </row>
    <row r="22" spans="1:250" x14ac:dyDescent="0.2">
      <c r="B22" s="54" t="s">
        <v>141</v>
      </c>
      <c r="C22" s="6">
        <f>SUM(C2:C21)</f>
        <v>55868.55</v>
      </c>
    </row>
    <row r="28" spans="1:250" x14ac:dyDescent="0.2">
      <c r="A28" s="47" t="s">
        <v>124</v>
      </c>
    </row>
    <row r="29" spans="1:250" ht="29.25" customHeight="1" x14ac:dyDescent="0.2">
      <c r="A29" s="7" t="s">
        <v>0</v>
      </c>
      <c r="B29" s="1" t="s">
        <v>1</v>
      </c>
      <c r="C29" s="2" t="s">
        <v>2</v>
      </c>
      <c r="D29" s="3" t="s">
        <v>3</v>
      </c>
      <c r="E29" s="3" t="s">
        <v>4</v>
      </c>
      <c r="F29" s="3" t="s">
        <v>5</v>
      </c>
      <c r="G29" s="3" t="s">
        <v>6</v>
      </c>
      <c r="H29" s="3" t="s">
        <v>7</v>
      </c>
      <c r="I29" s="3" t="s">
        <v>8</v>
      </c>
      <c r="J29" s="3" t="s">
        <v>9</v>
      </c>
      <c r="K29" s="4" t="s">
        <v>10</v>
      </c>
      <c r="L29" s="4" t="s">
        <v>11</v>
      </c>
      <c r="M29" s="4" t="s">
        <v>12</v>
      </c>
      <c r="N29" s="4" t="s">
        <v>106</v>
      </c>
    </row>
    <row r="30" spans="1:250" x14ac:dyDescent="0.2">
      <c r="A30" s="8" t="s">
        <v>22</v>
      </c>
      <c r="B30" s="9" t="s">
        <v>14</v>
      </c>
      <c r="C30" s="10">
        <v>6500</v>
      </c>
      <c r="D30" s="11" t="s">
        <v>15</v>
      </c>
      <c r="E30" s="11" t="s">
        <v>16</v>
      </c>
      <c r="F30" s="11" t="s">
        <v>23</v>
      </c>
      <c r="G30" s="11" t="s">
        <v>18</v>
      </c>
      <c r="H30" s="11" t="s">
        <v>19</v>
      </c>
      <c r="I30" s="11" t="s">
        <v>24</v>
      </c>
      <c r="J30" s="11" t="s">
        <v>25</v>
      </c>
      <c r="K30" s="12">
        <v>18303</v>
      </c>
      <c r="L30" s="14" t="s">
        <v>145</v>
      </c>
      <c r="M30" s="15" t="s">
        <v>146</v>
      </c>
      <c r="N30" s="33" t="s">
        <v>125</v>
      </c>
    </row>
    <row r="34" spans="3:3" x14ac:dyDescent="0.2">
      <c r="C34" s="5"/>
    </row>
  </sheetData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workbookViewId="0">
      <selection activeCell="J32" sqref="J32"/>
    </sheetView>
  </sheetViews>
  <sheetFormatPr baseColWidth="10" defaultRowHeight="12.75" x14ac:dyDescent="0.2"/>
  <cols>
    <col min="1" max="3" width="11.42578125" style="18"/>
    <col min="4" max="4" width="8.5703125" style="18" customWidth="1"/>
    <col min="5" max="5" width="8.42578125" style="18" customWidth="1"/>
    <col min="6" max="6" width="9.5703125" style="18" customWidth="1"/>
    <col min="7" max="9" width="11.42578125" style="18"/>
    <col min="10" max="10" width="27.5703125" style="18" bestFit="1" customWidth="1"/>
    <col min="11" max="13" width="11.42578125" style="18"/>
    <col min="14" max="14" width="30" style="18" customWidth="1"/>
    <col min="15" max="16384" width="11.42578125" style="18"/>
  </cols>
  <sheetData>
    <row r="1" spans="1:14" ht="29.25" customHeight="1" x14ac:dyDescent="0.2">
      <c r="A1" s="55" t="s">
        <v>0</v>
      </c>
      <c r="B1" s="56" t="s">
        <v>1</v>
      </c>
      <c r="C1" s="57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4" t="s">
        <v>10</v>
      </c>
      <c r="L1" s="4" t="s">
        <v>11</v>
      </c>
      <c r="M1" s="4" t="s">
        <v>12</v>
      </c>
      <c r="N1" s="4" t="s">
        <v>106</v>
      </c>
    </row>
    <row r="2" spans="1:14" s="64" customFormat="1" x14ac:dyDescent="0.2">
      <c r="A2" s="59" t="s">
        <v>147</v>
      </c>
      <c r="B2" s="60" t="s">
        <v>148</v>
      </c>
      <c r="C2" s="61">
        <v>486.45</v>
      </c>
      <c r="D2" s="62" t="s">
        <v>41</v>
      </c>
      <c r="E2" s="62" t="s">
        <v>42</v>
      </c>
      <c r="F2" s="62" t="s">
        <v>149</v>
      </c>
      <c r="G2" s="62" t="s">
        <v>18</v>
      </c>
      <c r="H2" s="62" t="s">
        <v>19</v>
      </c>
      <c r="I2" s="62" t="s">
        <v>44</v>
      </c>
      <c r="J2" s="62" t="s">
        <v>31</v>
      </c>
      <c r="K2" s="63">
        <v>18835</v>
      </c>
      <c r="L2" s="13" t="s">
        <v>108</v>
      </c>
      <c r="M2" s="39" t="s">
        <v>107</v>
      </c>
      <c r="N2" s="63" t="s">
        <v>209</v>
      </c>
    </row>
    <row r="3" spans="1:14" s="64" customFormat="1" x14ac:dyDescent="0.2">
      <c r="A3" s="59" t="s">
        <v>150</v>
      </c>
      <c r="B3" s="60" t="s">
        <v>148</v>
      </c>
      <c r="C3" s="61">
        <v>3243</v>
      </c>
      <c r="D3" s="62" t="s">
        <v>15</v>
      </c>
      <c r="E3" s="62" t="s">
        <v>16</v>
      </c>
      <c r="F3" s="62" t="s">
        <v>151</v>
      </c>
      <c r="G3" s="62" t="s">
        <v>18</v>
      </c>
      <c r="H3" s="62" t="s">
        <v>19</v>
      </c>
      <c r="I3" s="62" t="s">
        <v>152</v>
      </c>
      <c r="J3" s="62" t="s">
        <v>153</v>
      </c>
      <c r="K3" s="63">
        <v>18997</v>
      </c>
      <c r="L3" s="13" t="s">
        <v>108</v>
      </c>
      <c r="M3" s="39" t="s">
        <v>107</v>
      </c>
      <c r="N3" s="63" t="s">
        <v>219</v>
      </c>
    </row>
    <row r="4" spans="1:14" s="64" customFormat="1" x14ac:dyDescent="0.2">
      <c r="A4" s="59" t="s">
        <v>154</v>
      </c>
      <c r="B4" s="60" t="s">
        <v>155</v>
      </c>
      <c r="C4" s="61">
        <v>3243</v>
      </c>
      <c r="D4" s="62" t="s">
        <v>85</v>
      </c>
      <c r="E4" s="62" t="s">
        <v>72</v>
      </c>
      <c r="F4" s="62" t="s">
        <v>156</v>
      </c>
      <c r="G4" s="62" t="s">
        <v>18</v>
      </c>
      <c r="H4" s="62" t="s">
        <v>19</v>
      </c>
      <c r="I4" s="62" t="s">
        <v>30</v>
      </c>
      <c r="J4" s="62" t="s">
        <v>31</v>
      </c>
      <c r="K4" s="63">
        <v>18868</v>
      </c>
      <c r="L4" s="13" t="s">
        <v>108</v>
      </c>
      <c r="M4" s="39" t="s">
        <v>107</v>
      </c>
      <c r="N4" s="63" t="s">
        <v>212</v>
      </c>
    </row>
    <row r="5" spans="1:14" s="64" customFormat="1" x14ac:dyDescent="0.2">
      <c r="A5" s="59" t="s">
        <v>157</v>
      </c>
      <c r="B5" s="60" t="s">
        <v>155</v>
      </c>
      <c r="C5" s="61">
        <v>3243</v>
      </c>
      <c r="D5" s="62" t="s">
        <v>47</v>
      </c>
      <c r="E5" s="62" t="s">
        <v>42</v>
      </c>
      <c r="F5" s="62" t="s">
        <v>158</v>
      </c>
      <c r="G5" s="62" t="s">
        <v>18</v>
      </c>
      <c r="H5" s="62" t="s">
        <v>19</v>
      </c>
      <c r="I5" s="62" t="s">
        <v>30</v>
      </c>
      <c r="J5" s="62" t="s">
        <v>31</v>
      </c>
      <c r="K5" s="63">
        <v>18857</v>
      </c>
      <c r="L5" s="13" t="s">
        <v>108</v>
      </c>
      <c r="M5" s="39" t="s">
        <v>107</v>
      </c>
      <c r="N5" s="63" t="s">
        <v>211</v>
      </c>
    </row>
    <row r="6" spans="1:14" s="64" customFormat="1" x14ac:dyDescent="0.2">
      <c r="A6" s="59" t="s">
        <v>159</v>
      </c>
      <c r="B6" s="60" t="s">
        <v>155</v>
      </c>
      <c r="C6" s="61">
        <v>3243</v>
      </c>
      <c r="D6" s="62" t="s">
        <v>15</v>
      </c>
      <c r="E6" s="62" t="s">
        <v>16</v>
      </c>
      <c r="F6" s="62" t="s">
        <v>160</v>
      </c>
      <c r="G6" s="62" t="s">
        <v>18</v>
      </c>
      <c r="H6" s="62" t="s">
        <v>19</v>
      </c>
      <c r="I6" s="62" t="s">
        <v>24</v>
      </c>
      <c r="J6" s="62" t="s">
        <v>55</v>
      </c>
      <c r="K6" s="63">
        <v>18866</v>
      </c>
      <c r="L6" s="13" t="s">
        <v>108</v>
      </c>
      <c r="M6" s="39" t="s">
        <v>107</v>
      </c>
      <c r="N6" s="63" t="s">
        <v>128</v>
      </c>
    </row>
    <row r="7" spans="1:14" s="64" customFormat="1" x14ac:dyDescent="0.2">
      <c r="A7" s="59" t="s">
        <v>161</v>
      </c>
      <c r="B7" s="60" t="s">
        <v>155</v>
      </c>
      <c r="C7" s="61">
        <v>3243</v>
      </c>
      <c r="D7" s="62" t="s">
        <v>15</v>
      </c>
      <c r="E7" s="62" t="s">
        <v>16</v>
      </c>
      <c r="F7" s="62" t="s">
        <v>162</v>
      </c>
      <c r="G7" s="62" t="s">
        <v>18</v>
      </c>
      <c r="H7" s="62" t="s">
        <v>19</v>
      </c>
      <c r="I7" s="62" t="s">
        <v>24</v>
      </c>
      <c r="J7" s="62" t="s">
        <v>52</v>
      </c>
      <c r="K7" s="63">
        <v>18867</v>
      </c>
      <c r="L7" s="13" t="s">
        <v>108</v>
      </c>
      <c r="M7" s="39" t="s">
        <v>107</v>
      </c>
      <c r="N7" s="63" t="s">
        <v>126</v>
      </c>
    </row>
    <row r="8" spans="1:14" s="64" customFormat="1" x14ac:dyDescent="0.2">
      <c r="A8" s="59" t="s">
        <v>163</v>
      </c>
      <c r="B8" s="60" t="s">
        <v>155</v>
      </c>
      <c r="C8" s="61">
        <v>3450</v>
      </c>
      <c r="D8" s="62" t="s">
        <v>15</v>
      </c>
      <c r="E8" s="62" t="s">
        <v>16</v>
      </c>
      <c r="F8" s="62" t="s">
        <v>164</v>
      </c>
      <c r="G8" s="62" t="s">
        <v>18</v>
      </c>
      <c r="H8" s="62" t="s">
        <v>19</v>
      </c>
      <c r="I8" s="62" t="s">
        <v>165</v>
      </c>
      <c r="J8" s="62" t="s">
        <v>31</v>
      </c>
      <c r="K8" s="63">
        <v>18870</v>
      </c>
      <c r="L8" s="13" t="s">
        <v>108</v>
      </c>
      <c r="M8" s="39" t="s">
        <v>107</v>
      </c>
      <c r="N8" s="63" t="s">
        <v>210</v>
      </c>
    </row>
    <row r="9" spans="1:14" s="64" customFormat="1" x14ac:dyDescent="0.2">
      <c r="A9" s="59" t="s">
        <v>166</v>
      </c>
      <c r="B9" s="60" t="s">
        <v>167</v>
      </c>
      <c r="C9" s="61">
        <v>3243</v>
      </c>
      <c r="D9" s="62" t="s">
        <v>168</v>
      </c>
      <c r="E9" s="62" t="s">
        <v>169</v>
      </c>
      <c r="F9" s="62" t="s">
        <v>170</v>
      </c>
      <c r="G9" s="62" t="s">
        <v>18</v>
      </c>
      <c r="H9" s="62" t="s">
        <v>19</v>
      </c>
      <c r="I9" s="62" t="s">
        <v>30</v>
      </c>
      <c r="J9" s="62" t="s">
        <v>31</v>
      </c>
      <c r="K9" s="63">
        <v>18869</v>
      </c>
      <c r="L9" s="13" t="s">
        <v>108</v>
      </c>
      <c r="M9" s="39" t="s">
        <v>107</v>
      </c>
      <c r="N9" s="63" t="s">
        <v>138</v>
      </c>
    </row>
    <row r="10" spans="1:14" s="64" customFormat="1" x14ac:dyDescent="0.2">
      <c r="A10" s="59" t="s">
        <v>171</v>
      </c>
      <c r="B10" s="60" t="s">
        <v>167</v>
      </c>
      <c r="C10" s="61">
        <v>3243</v>
      </c>
      <c r="D10" s="62" t="s">
        <v>15</v>
      </c>
      <c r="E10" s="62" t="s">
        <v>16</v>
      </c>
      <c r="F10" s="62" t="s">
        <v>172</v>
      </c>
      <c r="G10" s="62" t="s">
        <v>18</v>
      </c>
      <c r="H10" s="62" t="s">
        <v>19</v>
      </c>
      <c r="I10" s="62" t="s">
        <v>173</v>
      </c>
      <c r="J10" s="62" t="s">
        <v>21</v>
      </c>
      <c r="K10" s="63">
        <v>18906</v>
      </c>
      <c r="L10" s="13" t="s">
        <v>108</v>
      </c>
      <c r="M10" s="39" t="s">
        <v>107</v>
      </c>
      <c r="N10" s="63" t="s">
        <v>213</v>
      </c>
    </row>
    <row r="11" spans="1:14" s="64" customFormat="1" x14ac:dyDescent="0.2">
      <c r="A11" s="59" t="s">
        <v>174</v>
      </c>
      <c r="B11" s="60" t="s">
        <v>175</v>
      </c>
      <c r="C11" s="61">
        <v>3243</v>
      </c>
      <c r="D11" s="62" t="s">
        <v>15</v>
      </c>
      <c r="E11" s="62" t="s">
        <v>16</v>
      </c>
      <c r="F11" s="62" t="s">
        <v>176</v>
      </c>
      <c r="G11" s="62" t="s">
        <v>18</v>
      </c>
      <c r="H11" s="62" t="s">
        <v>19</v>
      </c>
      <c r="I11" s="62" t="s">
        <v>177</v>
      </c>
      <c r="J11" s="62" t="s">
        <v>178</v>
      </c>
      <c r="K11" s="63">
        <v>18905</v>
      </c>
      <c r="L11" s="13" t="s">
        <v>108</v>
      </c>
      <c r="M11" s="39" t="s">
        <v>107</v>
      </c>
      <c r="N11" s="63" t="s">
        <v>133</v>
      </c>
    </row>
    <row r="12" spans="1:14" s="64" customFormat="1" x14ac:dyDescent="0.2">
      <c r="A12" s="59" t="s">
        <v>179</v>
      </c>
      <c r="B12" s="60" t="s">
        <v>180</v>
      </c>
      <c r="C12" s="61">
        <v>3225</v>
      </c>
      <c r="D12" s="62" t="s">
        <v>15</v>
      </c>
      <c r="E12" s="62" t="s">
        <v>16</v>
      </c>
      <c r="F12" s="62" t="s">
        <v>181</v>
      </c>
      <c r="G12" s="62" t="s">
        <v>18</v>
      </c>
      <c r="H12" s="62" t="s">
        <v>19</v>
      </c>
      <c r="I12" s="62" t="s">
        <v>182</v>
      </c>
      <c r="J12" s="62" t="s">
        <v>183</v>
      </c>
      <c r="K12" s="63">
        <v>18955</v>
      </c>
      <c r="L12" s="13" t="s">
        <v>108</v>
      </c>
      <c r="M12" s="39" t="s">
        <v>107</v>
      </c>
      <c r="N12" s="63" t="s">
        <v>214</v>
      </c>
    </row>
    <row r="13" spans="1:14" s="64" customFormat="1" x14ac:dyDescent="0.2">
      <c r="A13" s="59" t="s">
        <v>184</v>
      </c>
      <c r="B13" s="60" t="s">
        <v>180</v>
      </c>
      <c r="C13" s="61">
        <v>207</v>
      </c>
      <c r="D13" s="62" t="s">
        <v>15</v>
      </c>
      <c r="E13" s="62" t="s">
        <v>16</v>
      </c>
      <c r="F13" s="62" t="s">
        <v>185</v>
      </c>
      <c r="G13" s="62" t="s">
        <v>18</v>
      </c>
      <c r="H13" s="62" t="s">
        <v>19</v>
      </c>
      <c r="I13" s="62" t="s">
        <v>186</v>
      </c>
      <c r="J13" s="62" t="s">
        <v>21</v>
      </c>
      <c r="K13" s="63">
        <v>18956</v>
      </c>
      <c r="L13" s="13" t="s">
        <v>108</v>
      </c>
      <c r="M13" s="39" t="s">
        <v>107</v>
      </c>
      <c r="N13" s="63" t="s">
        <v>213</v>
      </c>
    </row>
    <row r="14" spans="1:14" s="64" customFormat="1" x14ac:dyDescent="0.2">
      <c r="A14" s="59" t="s">
        <v>187</v>
      </c>
      <c r="B14" s="60" t="s">
        <v>188</v>
      </c>
      <c r="C14" s="61">
        <v>3450</v>
      </c>
      <c r="D14" s="62" t="s">
        <v>41</v>
      </c>
      <c r="E14" s="62" t="s">
        <v>90</v>
      </c>
      <c r="F14" s="62" t="s">
        <v>189</v>
      </c>
      <c r="G14" s="62" t="s">
        <v>18</v>
      </c>
      <c r="H14" s="62" t="s">
        <v>19</v>
      </c>
      <c r="I14" s="62" t="s">
        <v>190</v>
      </c>
      <c r="J14" s="62" t="s">
        <v>31</v>
      </c>
      <c r="K14" s="63">
        <v>18998</v>
      </c>
      <c r="L14" s="13" t="s">
        <v>108</v>
      </c>
      <c r="M14" s="39" t="s">
        <v>107</v>
      </c>
      <c r="N14" s="63" t="s">
        <v>136</v>
      </c>
    </row>
    <row r="15" spans="1:14" s="64" customFormat="1" x14ac:dyDescent="0.2">
      <c r="A15" s="59" t="s">
        <v>191</v>
      </c>
      <c r="B15" s="60" t="s">
        <v>192</v>
      </c>
      <c r="C15" s="61">
        <v>3450</v>
      </c>
      <c r="D15" s="62" t="s">
        <v>71</v>
      </c>
      <c r="E15" s="62" t="s">
        <v>42</v>
      </c>
      <c r="F15" s="62" t="s">
        <v>193</v>
      </c>
      <c r="G15" s="62" t="s">
        <v>18</v>
      </c>
      <c r="H15" s="62" t="s">
        <v>19</v>
      </c>
      <c r="I15" s="62" t="s">
        <v>30</v>
      </c>
      <c r="J15" s="62" t="s">
        <v>31</v>
      </c>
      <c r="K15" s="63" t="s">
        <v>139</v>
      </c>
      <c r="L15" s="13" t="s">
        <v>108</v>
      </c>
      <c r="M15" s="39" t="s">
        <v>107</v>
      </c>
      <c r="N15" s="63" t="s">
        <v>122</v>
      </c>
    </row>
    <row r="16" spans="1:14" s="64" customFormat="1" x14ac:dyDescent="0.2">
      <c r="A16" s="59" t="s">
        <v>194</v>
      </c>
      <c r="B16" s="60" t="s">
        <v>195</v>
      </c>
      <c r="C16" s="61">
        <v>3500</v>
      </c>
      <c r="D16" s="62" t="s">
        <v>15</v>
      </c>
      <c r="E16" s="62" t="s">
        <v>16</v>
      </c>
      <c r="F16" s="62" t="s">
        <v>196</v>
      </c>
      <c r="G16" s="62" t="s">
        <v>18</v>
      </c>
      <c r="H16" s="62" t="s">
        <v>19</v>
      </c>
      <c r="I16" s="62" t="s">
        <v>197</v>
      </c>
      <c r="J16" s="62" t="s">
        <v>31</v>
      </c>
      <c r="K16" s="63" t="s">
        <v>139</v>
      </c>
      <c r="L16" s="13" t="s">
        <v>108</v>
      </c>
      <c r="M16" s="39" t="s">
        <v>107</v>
      </c>
      <c r="N16" s="63" t="s">
        <v>210</v>
      </c>
    </row>
    <row r="17" spans="1:14" s="64" customFormat="1" x14ac:dyDescent="0.2">
      <c r="A17" s="59" t="s">
        <v>198</v>
      </c>
      <c r="B17" s="60" t="s">
        <v>199</v>
      </c>
      <c r="C17" s="61">
        <v>3243</v>
      </c>
      <c r="D17" s="62" t="s">
        <v>15</v>
      </c>
      <c r="E17" s="62" t="s">
        <v>16</v>
      </c>
      <c r="F17" s="62" t="s">
        <v>200</v>
      </c>
      <c r="G17" s="62" t="s">
        <v>18</v>
      </c>
      <c r="H17" s="62" t="s">
        <v>19</v>
      </c>
      <c r="I17" s="62" t="s">
        <v>76</v>
      </c>
      <c r="J17" s="62" t="s">
        <v>178</v>
      </c>
      <c r="K17" s="63" t="s">
        <v>139</v>
      </c>
      <c r="L17" s="13" t="s">
        <v>108</v>
      </c>
      <c r="M17" s="39" t="s">
        <v>107</v>
      </c>
      <c r="N17" s="63" t="s">
        <v>133</v>
      </c>
    </row>
    <row r="18" spans="1:14" s="64" customFormat="1" x14ac:dyDescent="0.2">
      <c r="A18" s="59" t="s">
        <v>201</v>
      </c>
      <c r="B18" s="60" t="s">
        <v>199</v>
      </c>
      <c r="C18" s="61">
        <v>3243</v>
      </c>
      <c r="D18" s="62" t="s">
        <v>15</v>
      </c>
      <c r="E18" s="62" t="s">
        <v>16</v>
      </c>
      <c r="F18" s="62" t="s">
        <v>202</v>
      </c>
      <c r="G18" s="62" t="s">
        <v>18</v>
      </c>
      <c r="H18" s="62" t="s">
        <v>19</v>
      </c>
      <c r="I18" s="62" t="s">
        <v>203</v>
      </c>
      <c r="J18" s="62" t="s">
        <v>21</v>
      </c>
      <c r="K18" s="63"/>
      <c r="L18" s="13" t="s">
        <v>108</v>
      </c>
      <c r="M18" s="39" t="s">
        <v>107</v>
      </c>
      <c r="N18" s="63" t="s">
        <v>213</v>
      </c>
    </row>
    <row r="19" spans="1:14" s="64" customFormat="1" x14ac:dyDescent="0.2">
      <c r="A19" s="59" t="s">
        <v>204</v>
      </c>
      <c r="B19" s="60" t="s">
        <v>205</v>
      </c>
      <c r="C19" s="61">
        <v>3450</v>
      </c>
      <c r="D19" s="62" t="s">
        <v>15</v>
      </c>
      <c r="E19" s="62" t="s">
        <v>16</v>
      </c>
      <c r="F19" s="62" t="s">
        <v>206</v>
      </c>
      <c r="G19" s="62" t="s">
        <v>18</v>
      </c>
      <c r="H19" s="62" t="s">
        <v>19</v>
      </c>
      <c r="I19" s="62" t="s">
        <v>207</v>
      </c>
      <c r="J19" s="62" t="s">
        <v>208</v>
      </c>
      <c r="K19" s="63" t="s">
        <v>139</v>
      </c>
      <c r="L19" s="13" t="s">
        <v>108</v>
      </c>
      <c r="M19" s="39" t="s">
        <v>107</v>
      </c>
      <c r="N19" s="63" t="s">
        <v>220</v>
      </c>
    </row>
    <row r="22" spans="1:14" customFormat="1" x14ac:dyDescent="0.2">
      <c r="A22" s="65" t="s">
        <v>215</v>
      </c>
      <c r="K22" s="66"/>
      <c r="L22" s="66"/>
      <c r="M22" s="66"/>
    </row>
    <row r="23" spans="1:14" customFormat="1" ht="12.75" customHeight="1" x14ac:dyDescent="0.2">
      <c r="A23" s="67" t="s">
        <v>218</v>
      </c>
      <c r="B23" s="68"/>
      <c r="C23" s="5">
        <v>3243</v>
      </c>
      <c r="D23" s="69" t="s">
        <v>216</v>
      </c>
      <c r="E23" s="70"/>
      <c r="F23" s="70"/>
      <c r="G23" s="70"/>
      <c r="H23" s="71"/>
      <c r="I23" s="68" t="s">
        <v>217</v>
      </c>
      <c r="J23" s="72" t="s">
        <v>132</v>
      </c>
      <c r="K23" s="71">
        <v>18990</v>
      </c>
      <c r="L23" s="71"/>
      <c r="M23" s="71"/>
    </row>
    <row r="24" spans="1:14" x14ac:dyDescent="0.2">
      <c r="A24" s="67" t="s">
        <v>218</v>
      </c>
      <c r="B24" s="68"/>
      <c r="C24" s="5">
        <v>207</v>
      </c>
      <c r="D24" s="69" t="s">
        <v>216</v>
      </c>
      <c r="E24" s="70"/>
      <c r="F24" s="70"/>
      <c r="G24" s="70"/>
      <c r="H24" s="71"/>
      <c r="I24" s="68" t="s">
        <v>217</v>
      </c>
      <c r="J24" s="72" t="s">
        <v>132</v>
      </c>
      <c r="K24" s="71">
        <v>18991</v>
      </c>
    </row>
    <row r="25" spans="1:14" x14ac:dyDescent="0.2">
      <c r="A25" s="67" t="s">
        <v>225</v>
      </c>
      <c r="B25" s="68"/>
      <c r="C25" s="75">
        <v>3450</v>
      </c>
      <c r="D25" s="69" t="s">
        <v>216</v>
      </c>
      <c r="E25" s="70"/>
      <c r="F25" s="70"/>
      <c r="G25" s="70"/>
      <c r="I25" s="18" t="s">
        <v>217</v>
      </c>
      <c r="J25" s="64" t="s">
        <v>123</v>
      </c>
      <c r="K25" s="71">
        <v>19409</v>
      </c>
    </row>
    <row r="27" spans="1:14" x14ac:dyDescent="0.2">
      <c r="B27" s="18" t="s">
        <v>141</v>
      </c>
      <c r="C27" s="6">
        <f>SUM(C2:C25)</f>
        <v>60548.45</v>
      </c>
    </row>
    <row r="29" spans="1:14" x14ac:dyDescent="0.2">
      <c r="C29" s="74"/>
    </row>
    <row r="30" spans="1:14" x14ac:dyDescent="0.2">
      <c r="C30" s="74"/>
    </row>
    <row r="33" spans="3:3" x14ac:dyDescent="0.2">
      <c r="C33" s="7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"/>
  <sheetViews>
    <sheetView workbookViewId="0">
      <selection activeCell="J21" sqref="J21"/>
    </sheetView>
  </sheetViews>
  <sheetFormatPr baseColWidth="10" defaultRowHeight="12.75" x14ac:dyDescent="0.2"/>
  <cols>
    <col min="4" max="4" width="7" customWidth="1"/>
    <col min="5" max="5" width="7.7109375" customWidth="1"/>
    <col min="6" max="6" width="9.5703125" customWidth="1"/>
    <col min="10" max="10" width="27.42578125" customWidth="1"/>
    <col min="14" max="14" width="31.7109375" customWidth="1"/>
  </cols>
  <sheetData>
    <row r="1" spans="1:14" x14ac:dyDescent="0.2">
      <c r="A1" s="47" t="s">
        <v>124</v>
      </c>
    </row>
    <row r="2" spans="1:14" x14ac:dyDescent="0.2">
      <c r="A2" s="47" t="s">
        <v>230</v>
      </c>
    </row>
    <row r="3" spans="1:14" ht="29.25" customHeight="1" x14ac:dyDescent="0.2">
      <c r="A3" s="7" t="s">
        <v>0</v>
      </c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4" t="s">
        <v>11</v>
      </c>
      <c r="M3" s="4" t="s">
        <v>12</v>
      </c>
      <c r="N3" s="4" t="s">
        <v>106</v>
      </c>
    </row>
    <row r="4" spans="1:14" x14ac:dyDescent="0.2">
      <c r="A4" s="8" t="s">
        <v>231</v>
      </c>
      <c r="B4" s="9" t="s">
        <v>232</v>
      </c>
      <c r="C4" s="10">
        <v>6500</v>
      </c>
      <c r="D4" s="11" t="s">
        <v>15</v>
      </c>
      <c r="E4" s="11" t="s">
        <v>16</v>
      </c>
      <c r="F4" s="11" t="s">
        <v>233</v>
      </c>
      <c r="G4" s="11" t="s">
        <v>18</v>
      </c>
      <c r="H4" s="11" t="s">
        <v>19</v>
      </c>
      <c r="I4" s="11" t="s">
        <v>234</v>
      </c>
      <c r="J4" s="11" t="s">
        <v>235</v>
      </c>
      <c r="K4" s="12">
        <v>18273</v>
      </c>
      <c r="L4" s="12" t="s">
        <v>145</v>
      </c>
      <c r="M4" s="76"/>
      <c r="N4" s="77" t="s">
        <v>236</v>
      </c>
    </row>
    <row r="5" spans="1:14" x14ac:dyDescent="0.2">
      <c r="A5" s="8" t="s">
        <v>237</v>
      </c>
      <c r="B5" s="9" t="s">
        <v>238</v>
      </c>
      <c r="C5" s="10">
        <v>6500</v>
      </c>
      <c r="D5" s="11" t="s">
        <v>239</v>
      </c>
      <c r="E5" s="11" t="s">
        <v>240</v>
      </c>
      <c r="F5" s="11" t="s">
        <v>241</v>
      </c>
      <c r="G5" s="11" t="s">
        <v>18</v>
      </c>
      <c r="H5" s="11" t="s">
        <v>19</v>
      </c>
      <c r="I5" s="11" t="s">
        <v>30</v>
      </c>
      <c r="J5" s="11" t="s">
        <v>31</v>
      </c>
      <c r="K5" s="12">
        <v>18279</v>
      </c>
      <c r="L5" s="12" t="s">
        <v>145</v>
      </c>
      <c r="M5" s="76"/>
      <c r="N5" s="77" t="s">
        <v>242</v>
      </c>
    </row>
    <row r="6" spans="1:14" x14ac:dyDescent="0.2">
      <c r="A6" s="47"/>
    </row>
    <row r="7" spans="1:14" x14ac:dyDescent="0.2">
      <c r="A7" s="47"/>
      <c r="B7" s="78" t="s">
        <v>141</v>
      </c>
      <c r="C7" s="17">
        <f>SUM(C4:C6)</f>
        <v>13000</v>
      </c>
    </row>
    <row r="8" spans="1:14" ht="12.75" customHeight="1" x14ac:dyDescent="0.2">
      <c r="A8" s="79" t="s">
        <v>243</v>
      </c>
      <c r="B8" s="80"/>
      <c r="C8" s="81">
        <f>C7-8800</f>
        <v>4200</v>
      </c>
    </row>
    <row r="9" spans="1:14" x14ac:dyDescent="0.2">
      <c r="A9" s="47"/>
    </row>
    <row r="10" spans="1:14" x14ac:dyDescent="0.2">
      <c r="A10" s="47"/>
    </row>
    <row r="11" spans="1:14" x14ac:dyDescent="0.2">
      <c r="A11" s="47"/>
    </row>
    <row r="15" spans="1:14" x14ac:dyDescent="0.2">
      <c r="A15" s="47" t="s">
        <v>244</v>
      </c>
    </row>
    <row r="16" spans="1:14" ht="29.25" customHeight="1" x14ac:dyDescent="0.2">
      <c r="A16" s="7" t="s">
        <v>0</v>
      </c>
      <c r="B16" s="1" t="s">
        <v>1</v>
      </c>
      <c r="C16" s="2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  <c r="K16" s="4" t="s">
        <v>10</v>
      </c>
      <c r="L16" s="4" t="s">
        <v>11</v>
      </c>
      <c r="M16" s="4" t="s">
        <v>12</v>
      </c>
      <c r="N16" s="4" t="s">
        <v>106</v>
      </c>
    </row>
    <row r="17" spans="1:14" x14ac:dyDescent="0.2">
      <c r="A17" s="8" t="s">
        <v>22</v>
      </c>
      <c r="B17" s="9" t="s">
        <v>14</v>
      </c>
      <c r="C17" s="10">
        <v>6500</v>
      </c>
      <c r="D17" s="11" t="s">
        <v>15</v>
      </c>
      <c r="E17" s="11" t="s">
        <v>16</v>
      </c>
      <c r="F17" s="11" t="s">
        <v>23</v>
      </c>
      <c r="G17" s="11" t="s">
        <v>18</v>
      </c>
      <c r="H17" s="11" t="s">
        <v>19</v>
      </c>
      <c r="I17" s="11" t="s">
        <v>24</v>
      </c>
      <c r="J17" s="11" t="s">
        <v>25</v>
      </c>
      <c r="K17" s="12">
        <v>18303</v>
      </c>
      <c r="L17" s="14" t="s">
        <v>145</v>
      </c>
      <c r="M17" s="15" t="s">
        <v>146</v>
      </c>
      <c r="N17" s="33" t="s">
        <v>125</v>
      </c>
    </row>
    <row r="19" spans="1:14" x14ac:dyDescent="0.2">
      <c r="A19" s="79" t="s">
        <v>245</v>
      </c>
      <c r="B19" s="80"/>
      <c r="C19" s="81">
        <f>C17-4400</f>
        <v>2100</v>
      </c>
    </row>
    <row r="21" spans="1:14" x14ac:dyDescent="0.2">
      <c r="C21" s="5"/>
    </row>
  </sheetData>
  <mergeCells count="2">
    <mergeCell ref="A8:B8"/>
    <mergeCell ref="A19:B19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G28" sqref="G28"/>
    </sheetView>
  </sheetViews>
  <sheetFormatPr baseColWidth="10" defaultColWidth="11.42578125" defaultRowHeight="12.75" x14ac:dyDescent="0.2"/>
  <cols>
    <col min="1" max="1" width="44.28515625" style="18" customWidth="1"/>
    <col min="2" max="2" width="11.42578125" style="18"/>
    <col min="3" max="3" width="13" style="18" customWidth="1"/>
    <col min="4" max="4" width="4.140625" style="18" customWidth="1"/>
    <col min="5" max="16384" width="11.42578125" style="18"/>
  </cols>
  <sheetData>
    <row r="1" spans="1:3" ht="15" x14ac:dyDescent="0.25">
      <c r="A1" s="16" t="s">
        <v>109</v>
      </c>
    </row>
    <row r="2" spans="1:3" x14ac:dyDescent="0.2">
      <c r="A2" s="29" t="s">
        <v>246</v>
      </c>
    </row>
    <row r="3" spans="1:3" x14ac:dyDescent="0.2">
      <c r="A3" s="20"/>
    </row>
    <row r="4" spans="1:3" ht="15" x14ac:dyDescent="0.25">
      <c r="A4" s="22" t="s">
        <v>247</v>
      </c>
      <c r="C4" s="21" t="s">
        <v>112</v>
      </c>
    </row>
    <row r="5" spans="1:3" x14ac:dyDescent="0.2">
      <c r="A5" s="19" t="s">
        <v>230</v>
      </c>
      <c r="C5" s="17">
        <f>[1]TITULACION!C8</f>
        <v>4200</v>
      </c>
    </row>
    <row r="6" spans="1:3" x14ac:dyDescent="0.2">
      <c r="A6" s="18" t="s">
        <v>244</v>
      </c>
      <c r="C6" s="31">
        <f>[1]TITULACION!C19</f>
        <v>2100</v>
      </c>
    </row>
    <row r="7" spans="1:3" x14ac:dyDescent="0.2">
      <c r="A7" s="18" t="s">
        <v>113</v>
      </c>
      <c r="C7" s="23">
        <f>SUM(C5:C6)</f>
        <v>6300</v>
      </c>
    </row>
    <row r="8" spans="1:3" ht="13.5" x14ac:dyDescent="0.25">
      <c r="A8" s="24"/>
    </row>
    <row r="9" spans="1:3" ht="13.5" x14ac:dyDescent="0.25">
      <c r="A9" s="24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10" workbookViewId="0">
      <selection activeCell="F26" sqref="F26"/>
    </sheetView>
  </sheetViews>
  <sheetFormatPr baseColWidth="10" defaultColWidth="11.42578125" defaultRowHeight="12.75" x14ac:dyDescent="0.2"/>
  <cols>
    <col min="1" max="1" width="44.28515625" style="18" customWidth="1"/>
    <col min="2" max="2" width="22.5703125" style="18" bestFit="1" customWidth="1"/>
    <col min="3" max="3" width="11.42578125" style="18"/>
    <col min="4" max="4" width="15.7109375" style="18" customWidth="1"/>
    <col min="5" max="5" width="4.140625" style="18" customWidth="1"/>
    <col min="6" max="6" width="27.7109375" style="18" customWidth="1"/>
    <col min="7" max="7" width="18.28515625" style="18" customWidth="1"/>
    <col min="8" max="8" width="20.28515625" style="18" customWidth="1"/>
    <col min="9" max="16384" width="11.42578125" style="18"/>
  </cols>
  <sheetData>
    <row r="1" spans="1:9" ht="15" x14ac:dyDescent="0.25">
      <c r="A1" s="16" t="s">
        <v>109</v>
      </c>
      <c r="B1" s="17"/>
    </row>
    <row r="2" spans="1:9" x14ac:dyDescent="0.2">
      <c r="A2" s="29" t="s">
        <v>221</v>
      </c>
    </row>
    <row r="3" spans="1:9" ht="15" x14ac:dyDescent="0.25">
      <c r="A3" s="20"/>
      <c r="B3" s="21"/>
    </row>
    <row r="4" spans="1:9" ht="15" x14ac:dyDescent="0.25">
      <c r="A4" s="22" t="s">
        <v>110</v>
      </c>
      <c r="B4" s="21" t="s">
        <v>111</v>
      </c>
      <c r="D4" s="21" t="s">
        <v>112</v>
      </c>
    </row>
    <row r="5" spans="1:9" x14ac:dyDescent="0.2">
      <c r="A5" s="19" t="s">
        <v>222</v>
      </c>
      <c r="B5" s="17">
        <f>+NOVIEMBRE!C22</f>
        <v>55868.55</v>
      </c>
      <c r="D5" s="17">
        <f>+NOVIEMBRE!C22</f>
        <v>55868.55</v>
      </c>
    </row>
    <row r="6" spans="1:9" x14ac:dyDescent="0.2">
      <c r="A6" s="19" t="s">
        <v>227</v>
      </c>
      <c r="B6" s="31">
        <f>DICIEMBRE!C27</f>
        <v>60548.45</v>
      </c>
      <c r="D6" s="31">
        <f>DICIEMBRE!C27</f>
        <v>60548.45</v>
      </c>
    </row>
    <row r="7" spans="1:9" x14ac:dyDescent="0.2">
      <c r="A7" s="18" t="s">
        <v>113</v>
      </c>
      <c r="B7" s="23">
        <f>SUM(B5:B6)</f>
        <v>116417</v>
      </c>
      <c r="D7" s="23">
        <f>SUM(D5:D6)</f>
        <v>116417</v>
      </c>
    </row>
    <row r="8" spans="1:9" ht="13.5" x14ac:dyDescent="0.25">
      <c r="A8" s="24"/>
    </row>
    <row r="9" spans="1:9" ht="13.5" x14ac:dyDescent="0.25">
      <c r="A9" s="24"/>
    </row>
    <row r="10" spans="1:9" ht="15" x14ac:dyDescent="0.25">
      <c r="A10" s="22" t="s">
        <v>114</v>
      </c>
    </row>
    <row r="11" spans="1:9" ht="15.75" thickBot="1" x14ac:dyDescent="0.3">
      <c r="A11" s="19"/>
      <c r="B11" s="21"/>
    </row>
    <row r="12" spans="1:9" ht="15.75" thickBot="1" x14ac:dyDescent="0.3">
      <c r="A12" s="19" t="s">
        <v>115</v>
      </c>
      <c r="B12" s="73">
        <v>58920</v>
      </c>
      <c r="D12" s="73">
        <v>58920</v>
      </c>
      <c r="F12" s="26" t="s">
        <v>142</v>
      </c>
      <c r="G12" s="27" t="s">
        <v>143</v>
      </c>
      <c r="H12" s="28" t="s">
        <v>144</v>
      </c>
      <c r="I12" s="29"/>
    </row>
    <row r="13" spans="1:9" ht="15" x14ac:dyDescent="0.25">
      <c r="A13" s="19" t="s">
        <v>115</v>
      </c>
      <c r="B13" s="25">
        <v>58920</v>
      </c>
      <c r="D13" s="25">
        <v>58920</v>
      </c>
      <c r="F13" s="26" t="s">
        <v>223</v>
      </c>
      <c r="G13" s="27" t="s">
        <v>226</v>
      </c>
      <c r="H13" s="28" t="s">
        <v>224</v>
      </c>
      <c r="I13" s="29"/>
    </row>
    <row r="14" spans="1:9" ht="15" x14ac:dyDescent="0.25">
      <c r="A14" s="29" t="s">
        <v>116</v>
      </c>
      <c r="B14" s="21">
        <f>SUM(B12:B13)</f>
        <v>117840</v>
      </c>
      <c r="D14" s="21">
        <f>SUM(D12:D13)</f>
        <v>117840</v>
      </c>
    </row>
    <row r="15" spans="1:9" ht="15" x14ac:dyDescent="0.25">
      <c r="A15" s="18" t="s">
        <v>117</v>
      </c>
      <c r="B15" s="21"/>
    </row>
    <row r="16" spans="1:9" x14ac:dyDescent="0.2">
      <c r="B16" s="17"/>
    </row>
    <row r="17" spans="1:9" x14ac:dyDescent="0.2">
      <c r="A17" s="18" t="s">
        <v>118</v>
      </c>
      <c r="B17" s="17">
        <f>B7-B14</f>
        <v>-1423</v>
      </c>
      <c r="D17" s="17">
        <f>D7-D14</f>
        <v>-1423</v>
      </c>
    </row>
    <row r="18" spans="1:9" ht="14.25" x14ac:dyDescent="0.2">
      <c r="A18" s="18" t="s">
        <v>119</v>
      </c>
      <c r="B18" s="17">
        <f>+B17/1.08</f>
        <v>-1317.5925925925926</v>
      </c>
      <c r="D18" s="17">
        <f>+D17/1.08</f>
        <v>-1317.5925925925926</v>
      </c>
      <c r="H18" s="17"/>
      <c r="I18" s="30"/>
    </row>
    <row r="19" spans="1:9" x14ac:dyDescent="0.2">
      <c r="A19" s="18" t="s">
        <v>120</v>
      </c>
      <c r="B19" s="31">
        <f>+B18*0.16</f>
        <v>-210.81481481481481</v>
      </c>
      <c r="D19" s="31">
        <f>+D18*0.16</f>
        <v>-210.81481481481481</v>
      </c>
    </row>
    <row r="20" spans="1:9" ht="15" x14ac:dyDescent="0.25">
      <c r="A20" s="18" t="s">
        <v>121</v>
      </c>
      <c r="B20" s="32">
        <f>+B18+B19</f>
        <v>-1528.4074074074074</v>
      </c>
      <c r="D20" s="32">
        <f>+D18+D19</f>
        <v>-1528.4074074074074</v>
      </c>
    </row>
    <row r="24" spans="1:9" x14ac:dyDescent="0.2">
      <c r="A24" s="29"/>
    </row>
    <row r="25" spans="1:9" ht="15" x14ac:dyDescent="0.25">
      <c r="A25" s="18" t="s">
        <v>228</v>
      </c>
      <c r="B25" s="73">
        <v>6300</v>
      </c>
      <c r="D25" s="17"/>
    </row>
    <row r="26" spans="1:9" x14ac:dyDescent="0.2">
      <c r="A26" s="18" t="s">
        <v>229</v>
      </c>
      <c r="B26" s="74">
        <f>B25+B17</f>
        <v>4877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NOVIEMBRE</vt:lpstr>
      <vt:lpstr>DICIEMBRE</vt:lpstr>
      <vt:lpstr>TITULACION</vt:lpstr>
      <vt:lpstr>RESUMEN TITULACION </vt:lpstr>
      <vt:lpstr>RESUMEN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cp:lastPrinted>2020-12-14T18:15:00Z</cp:lastPrinted>
  <dcterms:created xsi:type="dcterms:W3CDTF">2020-12-10T19:41:30Z</dcterms:created>
  <dcterms:modified xsi:type="dcterms:W3CDTF">2021-01-12T18:24:32Z</dcterms:modified>
</cp:coreProperties>
</file>