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20730" windowHeight="11280" firstSheet="18" activeTab="23"/>
  </bookViews>
  <sheets>
    <sheet name="ENERO" sheetId="2" r:id="rId1"/>
    <sheet name="RESUMEN ENE" sheetId="3" r:id="rId2"/>
    <sheet name="FEBRERO" sheetId="4" r:id="rId3"/>
    <sheet name="RESUMEN FEB" sheetId="5" r:id="rId4"/>
    <sheet name="MARZO" sheetId="6" r:id="rId5"/>
    <sheet name="RESUMEN MZO" sheetId="7" r:id="rId6"/>
    <sheet name="ABRIL" sheetId="8" r:id="rId7"/>
    <sheet name="RESUMEN ABRIL" sheetId="9" r:id="rId8"/>
    <sheet name="MAYO" sheetId="11" r:id="rId9"/>
    <sheet name="RESUMEN MAYO" sheetId="10" r:id="rId10"/>
    <sheet name="JUNIO" sheetId="12" r:id="rId11"/>
    <sheet name="RESUMEN JUNIO" sheetId="13" r:id="rId12"/>
    <sheet name="JULIO" sheetId="14" r:id="rId13"/>
    <sheet name="RESUMEN JULIO " sheetId="15" r:id="rId14"/>
    <sheet name="AGOSTO" sheetId="16" r:id="rId15"/>
    <sheet name="RESUMEN AGOSTO" sheetId="17" r:id="rId16"/>
    <sheet name="SEPTIEMBRE" sheetId="18" r:id="rId17"/>
    <sheet name="RESUMEN SEPTIEMBRE" sheetId="19" r:id="rId18"/>
    <sheet name="OCTUBRE" sheetId="20" r:id="rId19"/>
    <sheet name="RESUMEN OCTUBRE" sheetId="21" r:id="rId20"/>
    <sheet name="NOVIEMBRE" sheetId="22" r:id="rId21"/>
    <sheet name="RESUMEN NOVIEMBRE" sheetId="23" r:id="rId22"/>
    <sheet name="DICIEMBRE" sheetId="24" r:id="rId23"/>
    <sheet name="RESUMEN DICIEMBRE" sheetId="25" r:id="rId24"/>
  </sheets>
  <definedNames>
    <definedName name="_xlnm._FilterDatabase" localSheetId="12" hidden="1">JULIO!$A$6:$L$53</definedName>
  </definedNames>
  <calcPr calcId="145621"/>
</workbook>
</file>

<file path=xl/calcChain.xml><?xml version="1.0" encoding="utf-8"?>
<calcChain xmlns="http://schemas.openxmlformats.org/spreadsheetml/2006/main">
  <c r="D37" i="25" l="1"/>
  <c r="D36" i="25"/>
  <c r="D35" i="25"/>
  <c r="D32" i="25"/>
  <c r="D31" i="25"/>
  <c r="G21" i="23"/>
  <c r="G22" i="23" s="1"/>
  <c r="G23" i="23" l="1"/>
  <c r="G24" i="23"/>
  <c r="D33" i="25" l="1"/>
  <c r="D51" i="24" l="1"/>
  <c r="D17" i="25" l="1"/>
  <c r="D45" i="24"/>
  <c r="D18" i="25" l="1"/>
  <c r="D16" i="25"/>
  <c r="D11" i="25"/>
  <c r="D19" i="25" l="1"/>
  <c r="D21" i="25" s="1"/>
  <c r="D22" i="25" s="1"/>
  <c r="D23" i="25" s="1"/>
  <c r="D26" i="25" s="1"/>
  <c r="D32" i="22"/>
  <c r="D18" i="23" s="1"/>
  <c r="D16" i="23"/>
  <c r="D19" i="23" l="1"/>
  <c r="D11" i="23"/>
  <c r="D21" i="23" l="1"/>
  <c r="D22" i="23" s="1"/>
  <c r="D23" i="23" s="1"/>
  <c r="D26" i="23" s="1"/>
  <c r="D18" i="21"/>
  <c r="D60" i="20"/>
  <c r="D17" i="21"/>
  <c r="D59" i="20"/>
  <c r="D16" i="21"/>
  <c r="D11" i="21"/>
  <c r="D19" i="21" l="1"/>
  <c r="D21" i="21" s="1"/>
  <c r="D22" i="21" s="1"/>
  <c r="D23" i="21" s="1"/>
  <c r="D26" i="21" s="1"/>
  <c r="D54" i="20"/>
  <c r="D35" i="18" l="1"/>
  <c r="D18" i="19" s="1"/>
  <c r="D11" i="19" l="1"/>
  <c r="D42" i="18" l="1"/>
  <c r="D17" i="19" s="1"/>
  <c r="D34" i="18" l="1"/>
  <c r="D16" i="19" s="1"/>
  <c r="D19" i="19" s="1"/>
  <c r="D21" i="19" s="1"/>
  <c r="D22" i="19" s="1"/>
  <c r="D23" i="19" s="1"/>
  <c r="D26" i="19" s="1"/>
  <c r="D54" i="16" l="1"/>
  <c r="D20" i="17" s="1"/>
  <c r="D13" i="17" l="1"/>
  <c r="D53" i="16" l="1"/>
  <c r="D18" i="17" s="1"/>
  <c r="D21" i="17" s="1"/>
  <c r="D23" i="17" s="1"/>
  <c r="D24" i="17" s="1"/>
  <c r="D25" i="17" s="1"/>
  <c r="D28" i="17" s="1"/>
  <c r="D55" i="16"/>
  <c r="D13" i="15"/>
  <c r="D19" i="15"/>
  <c r="D52" i="14"/>
  <c r="D20" i="15" s="1"/>
  <c r="D51" i="14"/>
  <c r="D18" i="15" s="1"/>
  <c r="D74" i="12"/>
  <c r="D12" i="13"/>
  <c r="D79" i="12"/>
  <c r="D18" i="13"/>
  <c r="D19" i="13"/>
  <c r="D73" i="12"/>
  <c r="D17" i="13" s="1"/>
  <c r="D20" i="13" s="1"/>
  <c r="D22" i="13" s="1"/>
  <c r="D37" i="11"/>
  <c r="D18" i="10"/>
  <c r="D12" i="10"/>
  <c r="D32" i="11"/>
  <c r="D17" i="10" s="1"/>
  <c r="D20" i="10" s="1"/>
  <c r="D22" i="10" s="1"/>
  <c r="D12" i="7"/>
  <c r="D12" i="9"/>
  <c r="D51" i="8"/>
  <c r="D18" i="9"/>
  <c r="D49" i="8"/>
  <c r="D17" i="9" s="1"/>
  <c r="D20" i="9" s="1"/>
  <c r="D22" i="9" s="1"/>
  <c r="D46" i="6"/>
  <c r="D18" i="7"/>
  <c r="D45" i="6"/>
  <c r="D19" i="7"/>
  <c r="D44" i="6"/>
  <c r="D17" i="7" s="1"/>
  <c r="D20" i="7" s="1"/>
  <c r="D22" i="7" s="1"/>
  <c r="D49" i="4"/>
  <c r="D19" i="5"/>
  <c r="D12" i="5"/>
  <c r="D48" i="4"/>
  <c r="D52" i="4" s="1"/>
  <c r="D17" i="5"/>
  <c r="D20" i="5" s="1"/>
  <c r="D22" i="5" s="1"/>
  <c r="D43" i="2"/>
  <c r="D19" i="3" s="1"/>
  <c r="D20" i="3" s="1"/>
  <c r="D22" i="3" s="1"/>
  <c r="D12" i="3"/>
  <c r="D42" i="2"/>
  <c r="D45" i="2"/>
  <c r="D17" i="3"/>
  <c r="D23" i="7" l="1"/>
  <c r="D24" i="7" s="1"/>
  <c r="D27" i="7" s="1"/>
  <c r="D24" i="10"/>
  <c r="D27" i="10" s="1"/>
  <c r="D23" i="10"/>
  <c r="D24" i="13"/>
  <c r="D27" i="13" s="1"/>
  <c r="D23" i="13"/>
  <c r="D21" i="15"/>
  <c r="D23" i="15" s="1"/>
  <c r="D23" i="3"/>
  <c r="D24" i="3" s="1"/>
  <c r="D23" i="5"/>
  <c r="D24" i="5"/>
  <c r="D27" i="5" s="1"/>
  <c r="D23" i="9"/>
  <c r="D24" i="9"/>
  <c r="D27" i="9" s="1"/>
  <c r="D25" i="15" l="1"/>
  <c r="D28" i="15" s="1"/>
  <c r="D24" i="15"/>
</calcChain>
</file>

<file path=xl/sharedStrings.xml><?xml version="1.0" encoding="utf-8"?>
<sst xmlns="http://schemas.openxmlformats.org/spreadsheetml/2006/main" count="3638" uniqueCount="1269">
  <si>
    <t>Instituto Tecnológico de la Construcción A.C.</t>
  </si>
  <si>
    <t>Relación de facturas enero 2015 (Sedes)</t>
  </si>
  <si>
    <t>NO.</t>
  </si>
  <si>
    <t>FECHA</t>
  </si>
  <si>
    <t>CONCEPTO</t>
  </si>
  <si>
    <t>DEPOSITOS</t>
  </si>
  <si>
    <t>SEDE</t>
  </si>
  <si>
    <t>CTA</t>
  </si>
  <si>
    <t>SERVICIO</t>
  </si>
  <si>
    <t>DEPOSITO S.B.C. 160083102511 SUC. GA 0083102511 00006756</t>
  </si>
  <si>
    <t>GUANAJUATO</t>
  </si>
  <si>
    <t>DEPOSITO S.B.C. 161402034923 SUC. ES 1402034923 00008881</t>
  </si>
  <si>
    <t>DEPOSITO DE 160083102511 SUC. IR 0083102511 00445374</t>
  </si>
  <si>
    <t>PAGO FACTURA D INT 0050115 00078578</t>
  </si>
  <si>
    <t>COLEGIATURA MAC OCTAVIO M MORENO ALBA D INT 0501151 00081978</t>
  </si>
  <si>
    <t>DEPOSITO DE 161402025795 SUC. CE 1402025795 00730240</t>
  </si>
  <si>
    <t>DEPOSITO DE 161402034797 SUC. TE 1402034797 00815095</t>
  </si>
  <si>
    <t>MES DE ENERO D INT 0130115 00029332</t>
  </si>
  <si>
    <t>pago fact D INT 0130115 00148059</t>
  </si>
  <si>
    <t>DEPOSITO DE 161402024952 SUC. PL 1402024952 00481932</t>
  </si>
  <si>
    <t>DEPOSITO DE 161402026987 SUC. GL 1402026987 00401547</t>
  </si>
  <si>
    <t>DEPOSITO DE 161402035034 SUC. CO 1402035034 00288164</t>
  </si>
  <si>
    <t>DEPOSITO DE 161402035034 SUC. CO 1402035034 00288168</t>
  </si>
  <si>
    <t>DEPOSITO DE 161402035034 SUC. CO 1402035034 00288172</t>
  </si>
  <si>
    <t>DEPOSITO DE 161402026604 SUC. ES 1402026604 00222150</t>
  </si>
  <si>
    <t>DEPOSITO DE 161401007204 SUC. CE 1401007204 00033512</t>
  </si>
  <si>
    <t>DEPOSITO DE 161402026255 SUC. ES 1402026255 00220101</t>
  </si>
  <si>
    <t>DEPOSITO DE 161401007713 SUC. EM 1401007713 00397325</t>
  </si>
  <si>
    <t>DEPOSITO DE 161402026478 SUC. CA 1402026478 00071890</t>
  </si>
  <si>
    <t>DEPOSITO DE 160083102511 SUC. LE 0083102511 00774188</t>
  </si>
  <si>
    <t>DEPOSITO DE 161502039377 SUC. AR 1502039377 00834335</t>
  </si>
  <si>
    <t>DEPOSITO DE 161502038980 SUC. CE 1502038980 00740332</t>
  </si>
  <si>
    <t>CAPAC MAESTRIA EN VALUACION H SUAREZ D INT 0011515 00172579</t>
  </si>
  <si>
    <t>DEPOSITO DE 160083102511 SUC. CU 0083102511 00642246</t>
  </si>
  <si>
    <t>DEPOSITO DE 160083102511 SUC. CU 0083102511 00642248</t>
  </si>
  <si>
    <t>DEPOSITO DE SUC. CASIMIRO LICEA 0000000000 00071889</t>
  </si>
  <si>
    <t>DEPOSITO DE 161401008493 SUC. EM 1401008493 00395316</t>
  </si>
  <si>
    <t>DEPOSITO DE 161402024889 SUC. UR 1402024889 00360476</t>
  </si>
  <si>
    <t>DEPOSITO DE 160083102511 SUC. CE 0083102511 00731159</t>
  </si>
  <si>
    <t>DEPOSITO DE 161402025412 SUC. YU 1402025412 00420214</t>
  </si>
  <si>
    <t>DEPOSITO S.B.C. 160083102511 SUC. GA 0083102511 00008666</t>
  </si>
  <si>
    <t>MAESTRIA ENERO 2014 REF 160083102511 D INT 0190115 00136793</t>
  </si>
  <si>
    <t>DEPOSITO DE 161402025635 SUC. CA 1402025635 00949029</t>
  </si>
  <si>
    <t>DEPOSITO DE 161502039091 SUC. PL 1502039091 00883725</t>
  </si>
  <si>
    <t>DEPOSITO DE 161502038471 SUC. LE 1502038471 00779263</t>
  </si>
  <si>
    <t>DEPOSITO DE 1615020388 SUC. ESTA 1615020388 00230569</t>
  </si>
  <si>
    <t>TOTAL</t>
  </si>
  <si>
    <t>BAEZA</t>
  </si>
  <si>
    <t>MAC-10</t>
  </si>
  <si>
    <t>CALDERON</t>
  </si>
  <si>
    <t>RICARDO</t>
  </si>
  <si>
    <t>BALLESTEROS</t>
  </si>
  <si>
    <t>MERLO</t>
  </si>
  <si>
    <t xml:space="preserve">MARTIN </t>
  </si>
  <si>
    <t>CAMPOS</t>
  </si>
  <si>
    <t xml:space="preserve">BUJAIDAR </t>
  </si>
  <si>
    <t>LUIS DANIEL</t>
  </si>
  <si>
    <t xml:space="preserve">GARCIA </t>
  </si>
  <si>
    <t>RANGEL</t>
  </si>
  <si>
    <t>JOSE ANTONIO</t>
  </si>
  <si>
    <t>HERNANDEZ</t>
  </si>
  <si>
    <t>ANDRADE</t>
  </si>
  <si>
    <t>JAIME</t>
  </si>
  <si>
    <t>JIMENEZ</t>
  </si>
  <si>
    <t>EBER</t>
  </si>
  <si>
    <t>HERRERA</t>
  </si>
  <si>
    <t>GUTIERREZ</t>
  </si>
  <si>
    <t>CARLOS EDUARDO</t>
  </si>
  <si>
    <t xml:space="preserve">MORENO </t>
  </si>
  <si>
    <t xml:space="preserve">ALBA </t>
  </si>
  <si>
    <t>OCTAVIO MANUEL</t>
  </si>
  <si>
    <t>MUÑOZ</t>
  </si>
  <si>
    <t>LOPEZ</t>
  </si>
  <si>
    <t>PEDRO</t>
  </si>
  <si>
    <t xml:space="preserve">ZUÑIGA </t>
  </si>
  <si>
    <t>RAMOS</t>
  </si>
  <si>
    <t>ALEJANDRO</t>
  </si>
  <si>
    <t>ROCHA</t>
  </si>
  <si>
    <t>RAMIREZ</t>
  </si>
  <si>
    <t>PEDRO DARIO</t>
  </si>
  <si>
    <t>MGP-5</t>
  </si>
  <si>
    <t>ARREDONDO</t>
  </si>
  <si>
    <t>DELGADO</t>
  </si>
  <si>
    <t>JOEL</t>
  </si>
  <si>
    <t>HERNADEZ</t>
  </si>
  <si>
    <t>ROMO</t>
  </si>
  <si>
    <t>CARLOS FERNANDO</t>
  </si>
  <si>
    <t>MVII-5</t>
  </si>
  <si>
    <t xml:space="preserve">SUAREZ </t>
  </si>
  <si>
    <t>HUGO</t>
  </si>
  <si>
    <t>NIETO</t>
  </si>
  <si>
    <t>PASCALIS</t>
  </si>
  <si>
    <t>MOISES ANTONIO</t>
  </si>
  <si>
    <t xml:space="preserve">CARDONA </t>
  </si>
  <si>
    <t>ALVARADO</t>
  </si>
  <si>
    <t>FRANCISCO JAVIER</t>
  </si>
  <si>
    <t>COLIN</t>
  </si>
  <si>
    <t>DIANA FABIOLA</t>
  </si>
  <si>
    <t xml:space="preserve">VENEGAS </t>
  </si>
  <si>
    <t>CASTRO</t>
  </si>
  <si>
    <t>JONATHAN EMMANUEL</t>
  </si>
  <si>
    <t>MGP-4</t>
  </si>
  <si>
    <t>JAIMES</t>
  </si>
  <si>
    <t>ANGEL</t>
  </si>
  <si>
    <t xml:space="preserve">JORGE JULIAN </t>
  </si>
  <si>
    <t>ESPINOZA</t>
  </si>
  <si>
    <t>OROZCO</t>
  </si>
  <si>
    <t>JOSE LUIS</t>
  </si>
  <si>
    <t>GARCIA</t>
  </si>
  <si>
    <t xml:space="preserve">TINOCO </t>
  </si>
  <si>
    <t>RAUL</t>
  </si>
  <si>
    <t>PEREZ</t>
  </si>
  <si>
    <t>ROSA DEL CARMEN</t>
  </si>
  <si>
    <t xml:space="preserve">PRADO </t>
  </si>
  <si>
    <t xml:space="preserve">SILVA </t>
  </si>
  <si>
    <t>JULIO CESAR</t>
  </si>
  <si>
    <t>RUIZ</t>
  </si>
  <si>
    <t>BERTHA ELENA</t>
  </si>
  <si>
    <t>ESCOBEDO</t>
  </si>
  <si>
    <t xml:space="preserve">CASTAÑEDA </t>
  </si>
  <si>
    <t>CARLOS JESUS</t>
  </si>
  <si>
    <t>BARRIOS</t>
  </si>
  <si>
    <t>EVANGELINA</t>
  </si>
  <si>
    <t xml:space="preserve">RIVAS </t>
  </si>
  <si>
    <t>BADILLO</t>
  </si>
  <si>
    <t>ADRIANA</t>
  </si>
  <si>
    <t>SEDE GUANAJUATO</t>
  </si>
  <si>
    <t>RESUMEN DE ADEUDOS</t>
  </si>
  <si>
    <t>COSTO</t>
  </si>
  <si>
    <t>local</t>
  </si>
  <si>
    <t>MAC-10 2014</t>
  </si>
  <si>
    <t>MGP-5 2014</t>
  </si>
  <si>
    <t>MAS</t>
  </si>
  <si>
    <t>DEPOSITOS NO CONSIDERADOS</t>
  </si>
  <si>
    <t>MENOS</t>
  </si>
  <si>
    <t>SALDO</t>
  </si>
  <si>
    <t>IVA</t>
  </si>
  <si>
    <t>TOTAL FACTURA</t>
  </si>
  <si>
    <t>AL 31 DE ENERO DE 2015</t>
  </si>
  <si>
    <t>MVII-5 2014</t>
  </si>
  <si>
    <t>ENERO</t>
  </si>
  <si>
    <t>SERVICIOS DE ENERO</t>
  </si>
  <si>
    <t>TOTAL DEPOSITOS</t>
  </si>
  <si>
    <t xml:space="preserve">TOTAL SERVICIOS </t>
  </si>
  <si>
    <t xml:space="preserve">mercadotecnia </t>
  </si>
  <si>
    <t>ingenieria ambiental</t>
  </si>
  <si>
    <t>introducción a la valuación</t>
  </si>
  <si>
    <t>JUAREZ</t>
  </si>
  <si>
    <t>PADILLA</t>
  </si>
  <si>
    <t>GERARDO</t>
  </si>
  <si>
    <t>REEMBOLSO NESTOR DANIEL GARCIA RIOS</t>
  </si>
  <si>
    <t>Relación de facturas febrero 2015 (Sedes)</t>
  </si>
  <si>
    <t>EBER HERNANDEZ JIMENEZ D INT 2435008 00009663</t>
  </si>
  <si>
    <t>161502039440 D INT 0020615 00243474</t>
  </si>
  <si>
    <t>DEPOSITO DE 161402025795 SUC. GU 1402025795 00839740</t>
  </si>
  <si>
    <t>DEPOSITO S.B.C. 161402034923 SUC. ES 1402034923 00008279</t>
  </si>
  <si>
    <t>mensualidad del mes de marzo D INT 0060215 00037213</t>
  </si>
  <si>
    <t>DEPOSITO DE SUC. CASIMIRO LICEA 0000000000 00082475</t>
  </si>
  <si>
    <t>DEPOSITO DE 161402025572 SUC. CA 1402025572 00082758</t>
  </si>
  <si>
    <t>DEPOSITO DE 161502038534 SUC. IR 1502038534 00458623</t>
  </si>
  <si>
    <t>PAGO FACTURA D INT 0050215 00070307</t>
  </si>
  <si>
    <t>DEPOSITO DE 161402026478 SUC. CA 1402026478 00953180</t>
  </si>
  <si>
    <t>DEPOSITO DE SUC. ESTADIO IRAPUA 0000000000 00232864</t>
  </si>
  <si>
    <t>DEPOSITO DE 161402027161 SUC. CA 1402027161 00083616</t>
  </si>
  <si>
    <t>MESUALIDAD OCTAVIO M MORENO ALBA D INT 0302015 00326144</t>
  </si>
  <si>
    <t>DEPOSITO DE 160083102511 SUC. ES 0083102511 00231797</t>
  </si>
  <si>
    <t>DEPOSITO DE 161402024952 SUC. BL 1402024952 00097706</t>
  </si>
  <si>
    <t>complemento pago del mes de abril 2015 D INT 0090215 00081796</t>
  </si>
  <si>
    <t>mensualidad del mes de abril D INT 0060215 00037206</t>
  </si>
  <si>
    <t>DEPOSITO DE 161402026827 SUC. ES 1402026827 00231196</t>
  </si>
  <si>
    <t>DEPOSITO DE 161402026604 SUC. CA 1402026604 00953658</t>
  </si>
  <si>
    <t>MAESTRIA CARLOS ROMO D INT 0170215 00075864</t>
  </si>
  <si>
    <t>DEPOSITO DE 161402025921 SUC. ES 1402025921 00237267</t>
  </si>
  <si>
    <t>colegiatura enero y febrero D INT 4839309 00197225</t>
  </si>
  <si>
    <t>DEPOSITO DE 161402027447 SUC. CA 1402027447 00083738</t>
  </si>
  <si>
    <t>DEPOSITO DE SUC. CASIMIRO LICEA 0000000000 00082477</t>
  </si>
  <si>
    <t>DEPOSITO DE 161502038311 SUC. GL 1502038311 00409348</t>
  </si>
  <si>
    <t>DEPOSITO DE 161402025921 SUC. ES 1402025921 00237263</t>
  </si>
  <si>
    <t>DEPOSITO DE 161502038185 SUC. BL 1502038185 00098022</t>
  </si>
  <si>
    <t>DEPOSITO DE 161402024889 SUC. YU 1402024889 00423970</t>
  </si>
  <si>
    <t>PAGO FACTURA D INT 0230215 00045800</t>
  </si>
  <si>
    <t>DEPOSITO DE 161502038694 SUC. SO 1502038694 00095117</t>
  </si>
  <si>
    <t>DEPOSITO DE 161502038248 SUC. SO 1502038248 00095118</t>
  </si>
  <si>
    <t>DEPOSITO DE 161502039217 SUC. CE 1502039217 00744700</t>
  </si>
  <si>
    <t>DEPOSITO DE 161502038820 SUC. ES 1502038820 00231819</t>
  </si>
  <si>
    <t>DEPOSITO DE 161502038694 SUC. ES 1502038694 00231822</t>
  </si>
  <si>
    <t>DEPOSITO DE 161502038248 SUC. ES 1502038248 00231824</t>
  </si>
  <si>
    <t>DEPOSITO DE 161402025412 SUC. YU 1402025412 00424146</t>
  </si>
  <si>
    <t>DEPOSITO DE SUC. GUANAJUATO,GTO 0000000000 00842344</t>
  </si>
  <si>
    <t>DEPOSITO S.B.C. 160083102511 SUC. GA 0083102511 00008097</t>
  </si>
  <si>
    <t>DEPOSITO DE 161402027510 SUC. FA 1402027510 00974099</t>
  </si>
  <si>
    <t>DEPOSITO DE 161301036607 SUC. AR 1301036607 00841069</t>
  </si>
  <si>
    <t>DEPOSITO DE 161402027510 SUC. SA 1402027510 00892319</t>
  </si>
  <si>
    <t>COLEGIATURA ENERO-FEBRERO EDUARDO D INT 0270215 00616814</t>
  </si>
  <si>
    <t xml:space="preserve">HERNANDEZ </t>
  </si>
  <si>
    <t xml:space="preserve">JIMENEZ </t>
  </si>
  <si>
    <t xml:space="preserve">EBER </t>
  </si>
  <si>
    <t>SUAREZ</t>
  </si>
  <si>
    <t xml:space="preserve">CAMPOS </t>
  </si>
  <si>
    <t>BUJAIDAR</t>
  </si>
  <si>
    <t>RODRIGUEZ</t>
  </si>
  <si>
    <t>CELSO</t>
  </si>
  <si>
    <t>MARTINEZ</t>
  </si>
  <si>
    <t>GIRON</t>
  </si>
  <si>
    <t>JUAN ADOLFO</t>
  </si>
  <si>
    <t xml:space="preserve">GIRON </t>
  </si>
  <si>
    <t>TINOCO</t>
  </si>
  <si>
    <t>CASTEÑEDA</t>
  </si>
  <si>
    <t>PRADO</t>
  </si>
  <si>
    <t>SILVA</t>
  </si>
  <si>
    <t>ZUÑIGA</t>
  </si>
  <si>
    <t xml:space="preserve">ROCHA </t>
  </si>
  <si>
    <t>MORENO</t>
  </si>
  <si>
    <t>ALBA</t>
  </si>
  <si>
    <t>MARTIN</t>
  </si>
  <si>
    <t>GOMEZ</t>
  </si>
  <si>
    <t>OSCAR</t>
  </si>
  <si>
    <t>VILLANUEVA</t>
  </si>
  <si>
    <t>VARGAS</t>
  </si>
  <si>
    <t>JUAN CARLOS</t>
  </si>
  <si>
    <t xml:space="preserve">MONTIEL </t>
  </si>
  <si>
    <t>OMAR ALEJANDRO</t>
  </si>
  <si>
    <t xml:space="preserve">BARRIOS </t>
  </si>
  <si>
    <t>PALOMARES</t>
  </si>
  <si>
    <t>JORGE ALFONSO</t>
  </si>
  <si>
    <t xml:space="preserve">ARREDONDO </t>
  </si>
  <si>
    <t>ROMAN</t>
  </si>
  <si>
    <t>SALGADO</t>
  </si>
  <si>
    <t>SIMON</t>
  </si>
  <si>
    <t>ARAIZA</t>
  </si>
  <si>
    <t>GARCIA MENENDEZ</t>
  </si>
  <si>
    <t>MARIANA</t>
  </si>
  <si>
    <t>ROMERO</t>
  </si>
  <si>
    <t>REYES</t>
  </si>
  <si>
    <t>GLORIA ELENA</t>
  </si>
  <si>
    <t>BANDA</t>
  </si>
  <si>
    <t>GALLARDO</t>
  </si>
  <si>
    <t>ESTEBAN DE JESUS</t>
  </si>
  <si>
    <t>CHRISTIAN IVETTE</t>
  </si>
  <si>
    <t>RIVAS</t>
  </si>
  <si>
    <t xml:space="preserve">ROSILES </t>
  </si>
  <si>
    <t>ALVAREZ</t>
  </si>
  <si>
    <t>HUMBERTO JAVIER</t>
  </si>
  <si>
    <t>RODIGUEZ</t>
  </si>
  <si>
    <t>EDUARDO</t>
  </si>
  <si>
    <t>ORTIZ</t>
  </si>
  <si>
    <t>JOSE ALFREDO</t>
  </si>
  <si>
    <t>AL 28 DE FEBRERO DE 2015</t>
  </si>
  <si>
    <t>FEBRERO</t>
  </si>
  <si>
    <t>SERVICIOS DE FEBRERO</t>
  </si>
  <si>
    <t>TOTAL SERVICIOS</t>
  </si>
  <si>
    <t>normas de calidad en la construcción</t>
  </si>
  <si>
    <t>seminario de tesis I</t>
  </si>
  <si>
    <t>itc</t>
  </si>
  <si>
    <t>administración financiera y contabilidad</t>
  </si>
  <si>
    <t>TOTAL ENERO</t>
  </si>
  <si>
    <t>TOTAL FEBRERO</t>
  </si>
  <si>
    <t>REEMBOLSO REALIZADO POR DELEGACIÓN</t>
  </si>
  <si>
    <t>Relación de facturas marzo 2015 (Sedes)</t>
  </si>
  <si>
    <t>DEPOSITO DE 161402025572 SUC. CA 1402025572 00093165</t>
  </si>
  <si>
    <t>PAGO FACTURA D INT 0040315 00081244</t>
  </si>
  <si>
    <t>161502039440 D INT 0315006 00055393</t>
  </si>
  <si>
    <t>DEPOSITO S.B.C. 161402034923 SUC. CA 1402034923 00008015</t>
  </si>
  <si>
    <t>DEPOSITO DE 161402024952 SUC. GA 1402024952 00320183</t>
  </si>
  <si>
    <t>DEPOSITO DE 161502038534 SUC. IR 1502038534 00471081</t>
  </si>
  <si>
    <t>DEPOSITO DE SUC. ESTADIO IRAPUA 0000000000 00244979</t>
  </si>
  <si>
    <t>DEPOSITO DE 161502038980 SUC. CE 1502038980 00209246</t>
  </si>
  <si>
    <t>DEPOSITO DE 161502038471 SUC. LE 1502038471 00791994</t>
  </si>
  <si>
    <t>pago fact D INT 0100315 00239166</t>
  </si>
  <si>
    <t>DEPOSITO DE 161502038471 SUC. C. 1502038471 00977624</t>
  </si>
  <si>
    <t>DEPOSITO DE 161402027447 SUC. YU 1402027447 00428577</t>
  </si>
  <si>
    <t>DEPOSITO DE 161402026827 SUC. CA 1402026827 00094423</t>
  </si>
  <si>
    <t>DEPOSITO S.B.C. 160083102511 SUC. GA 0083102511 00007830</t>
  </si>
  <si>
    <t>DEPOSITO DE SUC. ESTADIO IRAPUA 0000000000 00243823</t>
  </si>
  <si>
    <t>DEPOSITO DE SUC. ESTADIO IRAPUA 0000000000 00243826</t>
  </si>
  <si>
    <t>DEPOSITO DE SUC. ESTADIO IRAPUA 0000000000 00243827</t>
  </si>
  <si>
    <t>DEPOSITO DE 161402035034 SUC. CO 1402035034 00310641</t>
  </si>
  <si>
    <t>DEPOSITO S.B.C. 161402035034 SUC. CO 1402035034 00009077</t>
  </si>
  <si>
    <t>pago de colegiatura del mes de julio D INT 2011008 00153771</t>
  </si>
  <si>
    <t>DEPOSITO EN EFECTIV SUC. CENTRO MAX,GTO 0000000000 00767144</t>
  </si>
  <si>
    <t>PAGO FACTURA D INT 0270315 00190161</t>
  </si>
  <si>
    <t>colegiatura del mes de mayo D INT 1979008 00153404</t>
  </si>
  <si>
    <t>colegiatura del mes de junio D INT 2127008 00000274</t>
  </si>
  <si>
    <t>MES DE MARZO MAESTRIA D INT 0190315 00121612</t>
  </si>
  <si>
    <t>DEPOSITO DE 181201072997 SUC. PA 1201072997 00694511</t>
  </si>
  <si>
    <t>DEPOSITO DE 161402026478 SUC. CA 1402026478 00093265</t>
  </si>
  <si>
    <t>DEPOSITO DE 161402025795 SUC. GU 1402025795 00850276</t>
  </si>
  <si>
    <t>DEPOSITO DE 161502038757 SUC. CA 1502038757 00962358</t>
  </si>
  <si>
    <t>DEPOSITO DE 161502039217 SUC. CE 1502039217 00759907</t>
  </si>
  <si>
    <t>DEPOSITO DE 161502039154 SUC. GU 1502039154 00034681</t>
  </si>
  <si>
    <t>DEPOSITO DE 161402024889 SUC. YU 1402024889 00428569</t>
  </si>
  <si>
    <t>DEPOSITO DE 161402026255 SUC. ES 1402026255 00244515</t>
  </si>
  <si>
    <t>DEPOSITO DE 161502038311 SUC. LE 1502038311 00791643</t>
  </si>
  <si>
    <t>DEPOSITO DE 161402027510 SUC. FA 1402027510 00981807</t>
  </si>
  <si>
    <t>181501023752 D INT 1815010 00190901</t>
  </si>
  <si>
    <t>DEPOSITO DE 161502038757 SUC. CA 1502038757 00970525</t>
  </si>
  <si>
    <t>DEPOSITO DE 160083102511 SUC. LE 0083102511 00798526</t>
  </si>
  <si>
    <t>F-24961</t>
  </si>
  <si>
    <t>F-24990</t>
  </si>
  <si>
    <t>F-24989</t>
  </si>
  <si>
    <t>F-25008</t>
  </si>
  <si>
    <t xml:space="preserve">MERLO </t>
  </si>
  <si>
    <t>F-25007</t>
  </si>
  <si>
    <t xml:space="preserve">TRANFERENCIA URBANIZADORA DEL BAJIO 10-02-2015 </t>
  </si>
  <si>
    <t>F-25009</t>
  </si>
  <si>
    <t>CASTAÑEDA</t>
  </si>
  <si>
    <t xml:space="preserve">DEPOSITO 06-03-2015 SUC.475 ESTADIO IRAPUATO,GTO REF.161402026604
</t>
  </si>
  <si>
    <t>F-25040</t>
  </si>
  <si>
    <t>ASCENCIO</t>
  </si>
  <si>
    <t>DAVID</t>
  </si>
  <si>
    <t>F-25065</t>
  </si>
  <si>
    <t>CARDONA</t>
  </si>
  <si>
    <t>F-25063</t>
  </si>
  <si>
    <t>F-25064</t>
  </si>
  <si>
    <t>F-25133</t>
  </si>
  <si>
    <t>F-25134</t>
  </si>
  <si>
    <t>F-25135</t>
  </si>
  <si>
    <t xml:space="preserve">JUAREZ </t>
  </si>
  <si>
    <t>F-25107</t>
  </si>
  <si>
    <t>F-25106</t>
  </si>
  <si>
    <t>F-25108</t>
  </si>
  <si>
    <t>NO.FACTURA</t>
  </si>
  <si>
    <t>F-25236</t>
  </si>
  <si>
    <t>F-25261</t>
  </si>
  <si>
    <t>F-25378</t>
  </si>
  <si>
    <t>F-25323</t>
  </si>
  <si>
    <t>ALMAZAN</t>
  </si>
  <si>
    <t>FUENTES</t>
  </si>
  <si>
    <t>DANIEL</t>
  </si>
  <si>
    <t>F-25324</t>
  </si>
  <si>
    <t>CUEVAS</t>
  </si>
  <si>
    <t>ARMANDO</t>
  </si>
  <si>
    <t>F-25322</t>
  </si>
  <si>
    <t>F-25325</t>
  </si>
  <si>
    <t>F-25326</t>
  </si>
  <si>
    <t>ROJAS</t>
  </si>
  <si>
    <t>DENISSE</t>
  </si>
  <si>
    <t>MARQUEZ</t>
  </si>
  <si>
    <t>MARIA ELENA</t>
  </si>
  <si>
    <t>TOTAL DEPOSITOS NO CONSIDERADOS</t>
  </si>
  <si>
    <t>AL 31 DE MARZO DE 2015</t>
  </si>
  <si>
    <t>TOTAL A ENVIAR A DELEGACIÓN</t>
  </si>
  <si>
    <t>MARZO</t>
  </si>
  <si>
    <t>SERVICIOS DE MARZO</t>
  </si>
  <si>
    <t>dirección estrategica del proyecto</t>
  </si>
  <si>
    <t>legislación y normatividad en la valuación</t>
  </si>
  <si>
    <t>administración del proyecto</t>
  </si>
  <si>
    <t>Relación de facturas abril 2015 (Sedes)</t>
  </si>
  <si>
    <t>161502039440 HUGO SUAREZ D INT 0041501 00109574</t>
  </si>
  <si>
    <t>DEPOSITO DE 161502038820 SUC. CA 1502038820 00104306</t>
  </si>
  <si>
    <t>DEPOSITO DE 161502038248 SUC. CA 1502038248 00104287</t>
  </si>
  <si>
    <t>PAGO FACTURA D INT 0060415 00033570</t>
  </si>
  <si>
    <t>DEPOSITO DE 161402024889 SUC. YU 1402024889 00433284</t>
  </si>
  <si>
    <t>DEPOSITO DE SUC. GUANAJUATO,GTO 0000000000 00861415</t>
  </si>
  <si>
    <t>DEPOSITO DE 161502038534 SUC. IR 1502038534 00482728</t>
  </si>
  <si>
    <t>DEPOSITO DE 161402025795 SUC. GU 1402025795 00861000</t>
  </si>
  <si>
    <t>COMPLEMENTO COLEGIATURA ABRIL D INT 2313000 00122953</t>
  </si>
  <si>
    <t>DEPOSITO S.B.C. 161402034923 SUC. CA 1402034923 00007276</t>
  </si>
  <si>
    <t>DEPOSITO DE 161402026255 SUC. RO 1402026255 00339653</t>
  </si>
  <si>
    <t>DEPOSITO DE 161402027447 SUC. ES 1402027447 00256524</t>
  </si>
  <si>
    <t>MES DE ABRIL D INT 0140415 00223641</t>
  </si>
  <si>
    <t>DEPOSITO DE 161502038311 SUC. GL 1502038311 00435781</t>
  </si>
  <si>
    <t>DEPOSITO DE 161402026987 SUC. GL 1402026987 00440983</t>
  </si>
  <si>
    <t>COLEGIATURA MARZO-ABRIL EDUARDO D INT 0150415 00346326</t>
  </si>
  <si>
    <t>DEPOSITO DE 161402026827 SUC. V 1402026827 00964199</t>
  </si>
  <si>
    <t>PAGO FACTURA D INT 2987400 00342977</t>
  </si>
  <si>
    <t>DEPOSITO DE 160083102511 SUC. LE 0083102511 00798881</t>
  </si>
  <si>
    <t>DEPOSITO DE 161502038185 SUC. PL 1502038185 00525995</t>
  </si>
  <si>
    <t>DEPOSITO DE 161502038694 SUC. CA 1502038694 00104288</t>
  </si>
  <si>
    <t>pago D INT 0240415 00244278</t>
  </si>
  <si>
    <t>DEPOSITO DE 161502038471 SUC. CE 1502038471 00776005</t>
  </si>
  <si>
    <t>COLEGIATURA MARZO Y ABRIL OCTAVIO MORENO D INT 2104154 00115698</t>
  </si>
  <si>
    <t>DEPOSITO DE 161402026604 SUC. ES 1402026604 00261408</t>
  </si>
  <si>
    <t>DEPOSITO S.B.C. 160083102511 SUC. GA 0083102511 00006780</t>
  </si>
  <si>
    <t>DEPOSITO DE 161402025572 SUC. CA 1402025572 00104308</t>
  </si>
  <si>
    <t>DEPOSITO DE 161502039217 SUC. PL 1502039217 00903344</t>
  </si>
  <si>
    <t>DEPOSITO DE 161402024952 SUC. SU 1402024952 00940696</t>
  </si>
  <si>
    <t>DEPOSITO DE 161402026478 SUC. CA 1402026478 00970827</t>
  </si>
  <si>
    <t>DEPOSITO DE 161502039091 SUC. CE 1502039091 00034691</t>
  </si>
  <si>
    <t>DEPOSITO DE 161502039091 SUC. CE 1502039091 00034750</t>
  </si>
  <si>
    <t>DEPOSITO DE 161402025412 SUC. YU 1402025412 00436039</t>
  </si>
  <si>
    <t>DEPOSITO DE 161402025412 SUC. YU 1402025412 00436040</t>
  </si>
  <si>
    <t>DEPOSITO DE 161402027510 SUC. FA 1402027510 00996875</t>
  </si>
  <si>
    <t>DEPOSITO DE 161402027510 SUC. FA 1402027510 00996876</t>
  </si>
  <si>
    <t>DEPOSITO DE 160083102511 SUC. SO 0083102511 00122998</t>
  </si>
  <si>
    <t>JDHS INSCRIPCION MAC D INT 1439800 00167682</t>
  </si>
  <si>
    <t>DEPOSITO DE SUC. CASIMIRO LICEA 0000000000 00113327</t>
  </si>
  <si>
    <t>DEPOSITO DE 161402026604 SUC. ES 1402026604 00266286</t>
  </si>
  <si>
    <t>DEPOSITO DE 160083102511 SUC. DE 0083102511 00092023</t>
  </si>
  <si>
    <t>DEPOSITO DE 160083102511 SUC. AC 0083102511 00711062</t>
  </si>
  <si>
    <t>DEPOSITO DE 160083102511 SUC. BL 0083102511 00717005</t>
  </si>
  <si>
    <t>F-25393</t>
  </si>
  <si>
    <t>F-25395</t>
  </si>
  <si>
    <t>F-25396</t>
  </si>
  <si>
    <t>F-25394</t>
  </si>
  <si>
    <t>No. Factura</t>
  </si>
  <si>
    <t>F-25397</t>
  </si>
  <si>
    <t>F-25399</t>
  </si>
  <si>
    <t xml:space="preserve">BANDA </t>
  </si>
  <si>
    <t>ESTEDAN DE JESUS</t>
  </si>
  <si>
    <t>F-25398</t>
  </si>
  <si>
    <t>F-25429</t>
  </si>
  <si>
    <t>F-25460</t>
  </si>
  <si>
    <t>F-25459</t>
  </si>
  <si>
    <t>F-25456</t>
  </si>
  <si>
    <t>F-25461</t>
  </si>
  <si>
    <t>F-25457</t>
  </si>
  <si>
    <t>F-25458</t>
  </si>
  <si>
    <t>F-25494</t>
  </si>
  <si>
    <t>F-25492</t>
  </si>
  <si>
    <t>F-25495</t>
  </si>
  <si>
    <t>F-25493</t>
  </si>
  <si>
    <t>F-25687</t>
  </si>
  <si>
    <t>MENENDEZ MARIANA</t>
  </si>
  <si>
    <t>F-25675</t>
  </si>
  <si>
    <t>F-25679</t>
  </si>
  <si>
    <t>F-25676</t>
  </si>
  <si>
    <t>SALGADOI</t>
  </si>
  <si>
    <t>F-25677</t>
  </si>
  <si>
    <t>F-25678</t>
  </si>
  <si>
    <t>F-25686</t>
  </si>
  <si>
    <t>F-25680</t>
  </si>
  <si>
    <t>F-25681</t>
  </si>
  <si>
    <t>JORGE JULIAN</t>
  </si>
  <si>
    <t>F-25682</t>
  </si>
  <si>
    <t>F-25683</t>
  </si>
  <si>
    <t>F-25684</t>
  </si>
  <si>
    <t>INSCRIPCIÓN</t>
  </si>
  <si>
    <t>GONZALEZ</t>
  </si>
  <si>
    <t>BRENDA MARIA</t>
  </si>
  <si>
    <t>F-25731</t>
  </si>
  <si>
    <t>F-25732</t>
  </si>
  <si>
    <t>F-25733</t>
  </si>
  <si>
    <t>F-25734</t>
  </si>
  <si>
    <t>F-25726</t>
  </si>
  <si>
    <t>F-25855</t>
  </si>
  <si>
    <t>F-25856</t>
  </si>
  <si>
    <t>F-25857</t>
  </si>
  <si>
    <t>F-25858</t>
  </si>
  <si>
    <t>F-25859</t>
  </si>
  <si>
    <t>F-25039</t>
  </si>
  <si>
    <t>F-24993</t>
  </si>
  <si>
    <t>S/F</t>
  </si>
  <si>
    <t>F-25930</t>
  </si>
  <si>
    <t>HIDALGO</t>
  </si>
  <si>
    <t>JUAN DANIEL</t>
  </si>
  <si>
    <t>F-25685</t>
  </si>
  <si>
    <t xml:space="preserve">A PARTIR DE MARZO </t>
  </si>
  <si>
    <t>MAESTRO LOCAL</t>
  </si>
  <si>
    <t>MAESTRO ITC</t>
  </si>
  <si>
    <t>AL 30 DE ABRIL DE 2015</t>
  </si>
  <si>
    <t>ABRIL</t>
  </si>
  <si>
    <t>SERVICIOS DE ABRIL</t>
  </si>
  <si>
    <t>administración de maquinaria y equipo</t>
  </si>
  <si>
    <t>costos de construcción en la valuación</t>
  </si>
  <si>
    <t>P/F</t>
  </si>
  <si>
    <t xml:space="preserve">RAMIREZ </t>
  </si>
  <si>
    <t xml:space="preserve">PEREZ </t>
  </si>
  <si>
    <t>Módulo cubierto en Marzo</t>
  </si>
  <si>
    <t>F-26070</t>
  </si>
  <si>
    <t>F-26071</t>
  </si>
  <si>
    <t>F-26072</t>
  </si>
  <si>
    <t>F-26076</t>
  </si>
  <si>
    <t>F-26077</t>
  </si>
  <si>
    <t>F-26078</t>
  </si>
  <si>
    <t>F-26079</t>
  </si>
  <si>
    <t>F-26080</t>
  </si>
  <si>
    <t>Relación de facturas mayo 2015 (Sedes)</t>
  </si>
  <si>
    <t>PAGO FACTURA D INT 0040515 00207397</t>
  </si>
  <si>
    <t>DEPOSITO DE 161402026827 SUC. CA 1402026827 00115800</t>
  </si>
  <si>
    <t>DEPOSITO S.B.C. 161402034923 SUC. CA 1402034923 00007504</t>
  </si>
  <si>
    <t>DEPOSITO DE 161402025795 SUC. GU 1402025795 00870851</t>
  </si>
  <si>
    <t>161502039440 D INT 0051502 00254090</t>
  </si>
  <si>
    <t>DEPOSITO DE 161402027447 SUC. UR 1402027447 00378420</t>
  </si>
  <si>
    <t>DEPOSITO DE 161402026255 SUC. ES 1402026255 00268722</t>
  </si>
  <si>
    <t>DEPOSITO DE 1614020268 SUC. BCA. 1614020268 00071003</t>
  </si>
  <si>
    <t>DEPOSITO DE SUC. BCA.ELECTRONIC 0000000000 00066199</t>
  </si>
  <si>
    <t>DEPOSITO DE 161502039091 SUC. CE 1502039091 00792844</t>
  </si>
  <si>
    <t>DEPOSITO DE 161502032534 SUC. IR 1502032534 00497548</t>
  </si>
  <si>
    <t>DEPOSITO DE 161402024889 SUC. UR 1402024889 00378486</t>
  </si>
  <si>
    <t>DEPOSITO DE 161402026478 SUC. CA 1402026478 00115195</t>
  </si>
  <si>
    <t>DEPOSITO DE 161402026478 SUC. CA 1402026478 00119281</t>
  </si>
  <si>
    <t>DEPOSITO DE 161502038694 SUC. ES 1502038694 00268272</t>
  </si>
  <si>
    <t>DEPOSITO DE 161502038820 SUC. ES 1502038820 00268273</t>
  </si>
  <si>
    <t>DEPOSITO DE SUC. ESTADIO IRAPUA 0000000000 00268458</t>
  </si>
  <si>
    <t>DEPOSITO DE 161502039154 SUC. GU 1502039154 00871326</t>
  </si>
  <si>
    <t>DEPOSITO DE 161502039217 SUC. CE 1502039217 00789600</t>
  </si>
  <si>
    <t>DEPOSITO DE 161402024952 SUC. BL 1402024952 00127279</t>
  </si>
  <si>
    <t>DEPOSITO DE 160083102511 SUC. GL 0083102511 00922369</t>
  </si>
  <si>
    <t>DEPOSITO DE SUC. LEON,GTO 16150 0000000000 00807911</t>
  </si>
  <si>
    <t>DEPOSITO DE 160083102511 SUC. GA 0083102511 00348633</t>
  </si>
  <si>
    <t>DEPOSITO DE 161502038471 SUC. CE 1502038471 00796075</t>
  </si>
  <si>
    <t>DEPOSITO DE 161502038185 SUC. PL 1502038185 00545737</t>
  </si>
  <si>
    <t>COLEGIATURA MAYO OCTAVIO MORENO MAC10 D INT 2905153 00702711</t>
  </si>
  <si>
    <t>FSDE-25931</t>
  </si>
  <si>
    <t>FSDE-25963</t>
  </si>
  <si>
    <t>FSDE-26113</t>
  </si>
  <si>
    <t>FSDE-25941</t>
  </si>
  <si>
    <t>FSDE-26050</t>
  </si>
  <si>
    <t>FSDE-25939</t>
  </si>
  <si>
    <t>FSDE-25940</t>
  </si>
  <si>
    <t>FSDE-26111</t>
  </si>
  <si>
    <t>FSDE-26049</t>
  </si>
  <si>
    <t>FSDE-26112</t>
  </si>
  <si>
    <t>FSDE-26052</t>
  </si>
  <si>
    <t>FSDE-26075</t>
  </si>
  <si>
    <t>FSDE-26206</t>
  </si>
  <si>
    <t>FSDE-26074</t>
  </si>
  <si>
    <t>SUÁREZ</t>
  </si>
  <si>
    <t>RAMÍREZ</t>
  </si>
  <si>
    <t xml:space="preserve">ZÚÑIGA </t>
  </si>
  <si>
    <t>GUTIÉRREZ</t>
  </si>
  <si>
    <t>HERNÁNDEZ</t>
  </si>
  <si>
    <t>JUÁREZ</t>
  </si>
  <si>
    <t>ESTEBAN JESÚS</t>
  </si>
  <si>
    <t>PEDRO DARÍO</t>
  </si>
  <si>
    <t>PÉREZ</t>
  </si>
  <si>
    <t>MARÍA ELENA</t>
  </si>
  <si>
    <t>FSDE-26343</t>
  </si>
  <si>
    <t>GÓMEZ</t>
  </si>
  <si>
    <t>ROMÁN</t>
  </si>
  <si>
    <t>SIMÓN</t>
  </si>
  <si>
    <t xml:space="preserve">CALDERÓN </t>
  </si>
  <si>
    <t>ZÚÑIGA</t>
  </si>
  <si>
    <t>LÓPEZ</t>
  </si>
  <si>
    <t>ESCAMILLA</t>
  </si>
  <si>
    <t>LEANDRO ARTURO</t>
  </si>
  <si>
    <t>ARAIZA GARCÍA</t>
  </si>
  <si>
    <t>MENENDEZ</t>
  </si>
  <si>
    <t>FSDE-26344</t>
  </si>
  <si>
    <t>FSDE-26346</t>
  </si>
  <si>
    <t>URBANIZADORA DEL BAJIO TRANSFERENCIA 20-05-2015</t>
  </si>
  <si>
    <t>AL 31 DE MAYO DE 2015</t>
  </si>
  <si>
    <t>MAYO</t>
  </si>
  <si>
    <t>SERVICIOS DE MAYO</t>
  </si>
  <si>
    <t>DEPÓSITOS</t>
  </si>
  <si>
    <t>evaluación de proyectos de construcción</t>
  </si>
  <si>
    <t>análisis de toma de decisiones</t>
  </si>
  <si>
    <t>metodos de investigación</t>
  </si>
  <si>
    <t>DEPOSITO SUC:113  06-05-2015 REF:161502038311</t>
  </si>
  <si>
    <t>DEPOSITO SUC:475 REF:1614002026604</t>
  </si>
  <si>
    <t>MAC-11</t>
  </si>
  <si>
    <t>BARRERA</t>
  </si>
  <si>
    <t>MEDINA</t>
  </si>
  <si>
    <t>ERICK DIONISIO</t>
  </si>
  <si>
    <t>INSCRIPCION</t>
  </si>
  <si>
    <t xml:space="preserve">CUEVAS </t>
  </si>
  <si>
    <t>JARAMILLO</t>
  </si>
  <si>
    <t>MAGALY</t>
  </si>
  <si>
    <t xml:space="preserve">LOPEZ </t>
  </si>
  <si>
    <t>QUEZADA</t>
  </si>
  <si>
    <t>JUAN JOSE</t>
  </si>
  <si>
    <t xml:space="preserve">ASCENCIO </t>
  </si>
  <si>
    <t>Relación de facturas junio 2015 (Sedes)</t>
  </si>
  <si>
    <t>MAESTRIA ERE Y CARLOS D INT 0020615 00298287</t>
  </si>
  <si>
    <t>161502039440 D INT 0615004 00232768</t>
  </si>
  <si>
    <t>DEP MIXTO EFVO/DOCT SUC. CAMPES-IRAPUAT 0000000000 00991022</t>
  </si>
  <si>
    <t>DEPOSITO DE 161301073681 SUC. CA 1301073681 00991019</t>
  </si>
  <si>
    <t>PAGO FACTURA D INT 0030615 00079677</t>
  </si>
  <si>
    <t>DEPOSITO S.B.C. 161402034923 SUC. CA 1402034923 00008261</t>
  </si>
  <si>
    <t>DEPOSITO DE 161402026987 SUC. DE 1402026987 00109339</t>
  </si>
  <si>
    <t>PAGO CAPACITACION D INT 0050615 00305468</t>
  </si>
  <si>
    <t>DEPOSITO DE 160083102511 SUC. BL 0083102511 00736237</t>
  </si>
  <si>
    <t>DEPOSITO DE 161402027447 SUC. UR 1402027447 00383276</t>
  </si>
  <si>
    <t>DEPOSITO DE 160083102511 SUC. AC 0083102511 00719933</t>
  </si>
  <si>
    <t>DEPOSITO DE 160083102511 SUC. CA 0083102511 00990724</t>
  </si>
  <si>
    <t>pago mensualidades atrasadas D INT 0000001 00133667</t>
  </si>
  <si>
    <t>TITULACION D INT 3002710 00004479</t>
  </si>
  <si>
    <t>DEPOSITO DE 161502039091 SUC. PL 1502039091 00922238</t>
  </si>
  <si>
    <t>DEPOSITO DE 161502038311 SUC. LE 1502038311 00815440</t>
  </si>
  <si>
    <t>VIATICOS D INT 3003605 00004541</t>
  </si>
  <si>
    <t>DEPOSITO EN EFECTIV SUC. CENTRO,LEON GT 0000000000 00242515</t>
  </si>
  <si>
    <t>exrecepsalvador estrada 160083102511 D INT 2506200 00044138</t>
  </si>
  <si>
    <t>DEPOSITO EN EFECTIV SUC. CENTRO,LEON GT 0000000000 00242872</t>
  </si>
  <si>
    <t>DEPOSITO DE 160083102511 SUC. CE 0083102511 00242520</t>
  </si>
  <si>
    <t>DEPOSITO DE 160083102511 SUC. CE 0083102511 00242516</t>
  </si>
  <si>
    <t>DEPOSITO DE 160083102511 SUC. LE 0083102511 00816682</t>
  </si>
  <si>
    <t>DEPOSITO DE 160083102511 SUC. LE 0083102511 00816678</t>
  </si>
  <si>
    <t>DEPOSITO DE 160083102511 SUC. LE 0083102511 00816681</t>
  </si>
  <si>
    <t>DEPOSITO DE 161402025572 SUC. CA 1402025572 00129410</t>
  </si>
  <si>
    <t>DEPOSITO DE 160083102511 SUC. LE 0083102511 00816679</t>
  </si>
  <si>
    <t>PAGO FACTURA D INT 2104600 00292441</t>
  </si>
  <si>
    <t>DEPOSITO DE 161402035034 SUC. CO 1402035034 00339091</t>
  </si>
  <si>
    <t>MAESTRIA MAC D INT 0002332 00352914</t>
  </si>
  <si>
    <t>DEPOSITO DE 160083102511 SUC. AR 0083102511 00865055</t>
  </si>
  <si>
    <t>DEPOSITO DE 161502038534 SUC. IR 1502038534 00510099</t>
  </si>
  <si>
    <t>DEPOSITO DE 160083102511 SUC. AR 0083102511 00865056</t>
  </si>
  <si>
    <t>MAESTRIALALOJUN D INT 0150615 00378332</t>
  </si>
  <si>
    <t>DEPOSITO DE 161502039154 SUC. GU 1502039154 00880996</t>
  </si>
  <si>
    <t>DEPOSITO DE 160083102511 SUC. C. 0083102511 00038494</t>
  </si>
  <si>
    <t>DEPOSITO DE 160083102511 SUC. CA 0083102511 00996392</t>
  </si>
  <si>
    <t>DEPOSITO S.B.C. 160083102511 SUC. GA 0083102511 00007919</t>
  </si>
  <si>
    <t>viaticos sinodales salvador estrada brav D INT 1387700 00223796</t>
  </si>
  <si>
    <t>DEPOSITO DE 161101218806 SUC. GL 1101218806 00468117</t>
  </si>
  <si>
    <t>DEPOSITO EN EFECTIV SUC. GLORIETA OBELIS 0000000000 00473544</t>
  </si>
  <si>
    <t>DEPOSITO DE 161101218806 SUC. GL 1101218806 00473551</t>
  </si>
  <si>
    <t>161402027510 MAYO D INT 0000005 00309713</t>
  </si>
  <si>
    <t>DEPOSITO EN EFECTIV SUC. CENTRO,LEON GT 0000000000 00247108</t>
  </si>
  <si>
    <t>DEPOSITO DE 160083102511 SUC. ES 0083102511 00288504</t>
  </si>
  <si>
    <t>161402027510 junio D INT 0000006 00313858</t>
  </si>
  <si>
    <t>DEPOSITO EN EFECTIV SUC. CENTRO,LEON GT 0000000000 00247107</t>
  </si>
  <si>
    <t>PAGO DE INSCRIPCION MAC FACTURA PENDIENT D INT 4050003 00088038</t>
  </si>
  <si>
    <t>DEPOSITO DE 161402026604 SUC. CA 1402026604 00992198</t>
  </si>
  <si>
    <t>DEPOSITO DE 160083102511 SUC. GA 0083102511 00358804</t>
  </si>
  <si>
    <t>DEPOSITO DE 161402025412 SUC. YU 1402025412 00443863</t>
  </si>
  <si>
    <t>DEPOSITO DE 161402025412 SUC. YU 1402025412 00443864</t>
  </si>
  <si>
    <t>DEPOSITO DE 161502039217 SUC. CE 1502039217 00803778</t>
  </si>
  <si>
    <t>DEPOSITO DE 161402024952 SUC. GA 1402024952 00359335</t>
  </si>
  <si>
    <t>DEPOSITO DE 161402025795 SUC. GU 1402025795 00881204</t>
  </si>
  <si>
    <t>DEPOSITO DE 160083102511 SUC. SO 0083102511 00137404</t>
  </si>
  <si>
    <t>DEPOSITO DE 161402024889 SUC. UR 1402024889 00383223</t>
  </si>
  <si>
    <t>DEPOSITO DE 161502038248 SUC. ES 1502038248 00281684</t>
  </si>
  <si>
    <t>DEPOSITO DE 161502038694 SUC. ES 1502038694 00281691</t>
  </si>
  <si>
    <t>DEPOSITO DE 161502038820 SUC. ES 1502038820 00281693</t>
  </si>
  <si>
    <t>DEPOSITO DE 161402026827 SUC. SO 1402026827 00138318</t>
  </si>
  <si>
    <t>DEPOSITO DE 161402026255 SUC. CA 1402026255 00129411</t>
  </si>
  <si>
    <t>DEPOSITO DE 161502038471 SUC. CE 1502038471 00811832</t>
  </si>
  <si>
    <t>DEPOSITO DE 161502038471 SUC. IN 1502038471 00506442</t>
  </si>
  <si>
    <t>DEPOSITO DE 160083102511 SUC. DE 0083102511 00117723</t>
  </si>
  <si>
    <t>DEPOSITO DE 160083102511 SUC. GL 0083102511 00475349</t>
  </si>
  <si>
    <t>DEPOSITO DE 160083102511 SUC. CU 0083102511 00686965</t>
  </si>
  <si>
    <t>NO. FACTURA</t>
  </si>
  <si>
    <t>F-26342</t>
  </si>
  <si>
    <t>MGP-5 Y MAC-11</t>
  </si>
  <si>
    <t>HERNANDEZ ROMO Y</t>
  </si>
  <si>
    <t>ERENDIRA CASTELLANOS</t>
  </si>
  <si>
    <t>F-26345</t>
  </si>
  <si>
    <t>F-26360</t>
  </si>
  <si>
    <t>JOSE FERNANDO</t>
  </si>
  <si>
    <t>F-26361</t>
  </si>
  <si>
    <t>F-26362</t>
  </si>
  <si>
    <t>F-26442</t>
  </si>
  <si>
    <t>F-26411</t>
  </si>
  <si>
    <t>F-26412</t>
  </si>
  <si>
    <t>F-26413</t>
  </si>
  <si>
    <t>F-26415</t>
  </si>
  <si>
    <t>F-26418</t>
  </si>
  <si>
    <t>F-26422</t>
  </si>
  <si>
    <t>F-26416</t>
  </si>
  <si>
    <t xml:space="preserve">ANDRADE </t>
  </si>
  <si>
    <t>F-26423</t>
  </si>
  <si>
    <t>F-26424</t>
  </si>
  <si>
    <t>F-26425</t>
  </si>
  <si>
    <t>F-26729</t>
  </si>
  <si>
    <t>JASSO</t>
  </si>
  <si>
    <t>F-26730</t>
  </si>
  <si>
    <t>F-26731</t>
  </si>
  <si>
    <t>F-26742</t>
  </si>
  <si>
    <t>F-26743</t>
  </si>
  <si>
    <t>BALDERAS</t>
  </si>
  <si>
    <t>MIGUEL ANGEL</t>
  </si>
  <si>
    <t>F-26744</t>
  </si>
  <si>
    <t>FERNANDEZ</t>
  </si>
  <si>
    <t>CARLOS</t>
  </si>
  <si>
    <t>F-26745</t>
  </si>
  <si>
    <t>RIVERA</t>
  </si>
  <si>
    <t>LUIS MANUEL</t>
  </si>
  <si>
    <t>F-26746</t>
  </si>
  <si>
    <t>F-26747</t>
  </si>
  <si>
    <t>F-26748</t>
  </si>
  <si>
    <t>VILLALOBOS</t>
  </si>
  <si>
    <t>BERNAL</t>
  </si>
  <si>
    <t>LUIS RICARDO</t>
  </si>
  <si>
    <t>F-26616</t>
  </si>
  <si>
    <t>ESTRADA</t>
  </si>
  <si>
    <t>BRAVO</t>
  </si>
  <si>
    <t>SALVADOR</t>
  </si>
  <si>
    <t>F-26614</t>
  </si>
  <si>
    <t>ESPINOSA</t>
  </si>
  <si>
    <t>F-26615</t>
  </si>
  <si>
    <t>F-26800</t>
  </si>
  <si>
    <t>F-26549</t>
  </si>
  <si>
    <t>F-26552</t>
  </si>
  <si>
    <t>F-26550</t>
  </si>
  <si>
    <t>LACEDELLI</t>
  </si>
  <si>
    <t>CONSTANTINI</t>
  </si>
  <si>
    <t>EUGENIO EDUARDO</t>
  </si>
  <si>
    <t>F-26553</t>
  </si>
  <si>
    <t>F-26551</t>
  </si>
  <si>
    <t>F-26554</t>
  </si>
  <si>
    <t>SAUCEDO</t>
  </si>
  <si>
    <t>HIPOLITO</t>
  </si>
  <si>
    <t>F-26557</t>
  </si>
  <si>
    <t>F-26558</t>
  </si>
  <si>
    <t>F-26555</t>
  </si>
  <si>
    <t>F-26556</t>
  </si>
  <si>
    <t>F-26559</t>
  </si>
  <si>
    <t>F-26560</t>
  </si>
  <si>
    <t>JUAN BOSCO</t>
  </si>
  <si>
    <t>F-26561</t>
  </si>
  <si>
    <t>F-26563</t>
  </si>
  <si>
    <t>F-26564</t>
  </si>
  <si>
    <t>F-26565</t>
  </si>
  <si>
    <t>F-26567</t>
  </si>
  <si>
    <t>F-26569</t>
  </si>
  <si>
    <t>F-26568</t>
  </si>
  <si>
    <t>F-26570</t>
  </si>
  <si>
    <t>F-26611</t>
  </si>
  <si>
    <t>F-26612</t>
  </si>
  <si>
    <t>SALAS</t>
  </si>
  <si>
    <t>ACRISIO ORESTES</t>
  </si>
  <si>
    <t>F-26670</t>
  </si>
  <si>
    <t xml:space="preserve">AGUIÑAGA </t>
  </si>
  <si>
    <t>ARANDA</t>
  </si>
  <si>
    <t>FERNANDO CESAR</t>
  </si>
  <si>
    <t>F-26671</t>
  </si>
  <si>
    <t>F-26672</t>
  </si>
  <si>
    <t>ROQUE</t>
  </si>
  <si>
    <t>VAZQUEZ</t>
  </si>
  <si>
    <t>JOEL ALEJANDRO</t>
  </si>
  <si>
    <t>TORRES</t>
  </si>
  <si>
    <t>TRANSFERENCIA 04-06-2015 PANTOJA DE ANDA ALEJANDRO INSCRIPCIÓN</t>
  </si>
  <si>
    <t>TRANFERENCIA 19-06-2015 PAGO DE INSCRIPCIÓN</t>
  </si>
  <si>
    <t xml:space="preserve">TORRES </t>
  </si>
  <si>
    <t>JOSUE BENJAMIN</t>
  </si>
  <si>
    <t xml:space="preserve">GALLARDO </t>
  </si>
  <si>
    <t>F-26562</t>
  </si>
  <si>
    <t>AL 30 DE JUNIO DE 2015</t>
  </si>
  <si>
    <t>JUNIO</t>
  </si>
  <si>
    <t>SERVICIOS DE JUNIO</t>
  </si>
  <si>
    <t>GUEVARA</t>
  </si>
  <si>
    <t xml:space="preserve">teoria de decisiones </t>
  </si>
  <si>
    <t>seminario de tesis</t>
  </si>
  <si>
    <t>catastro</t>
  </si>
  <si>
    <t>F-26417</t>
  </si>
  <si>
    <t>TRANSFERENCIA 04-06-2015 PANTOJA DE ANDA ALEJANDRO MENS.JUNIO</t>
  </si>
  <si>
    <t>A PARTIR DE JULIO MAC-11</t>
  </si>
  <si>
    <t>F-26924</t>
  </si>
  <si>
    <t>F-26925</t>
  </si>
  <si>
    <t>FACTURA</t>
  </si>
  <si>
    <t>DEPOSITO DE 160083102511 SUC. C. 0083102511 00339456</t>
  </si>
  <si>
    <t>FSDE-26921</t>
  </si>
  <si>
    <t>DEPOSITO DE 161502039217 SUC. CE 1502039217 00819589</t>
  </si>
  <si>
    <t>DEPOSITO DE 160083102511 SUC. CA 0083102511 00000425</t>
  </si>
  <si>
    <t>FSDE-26913</t>
  </si>
  <si>
    <t>DEPOSITO DE 160083102511 SUC. GA 0083102511 00372706</t>
  </si>
  <si>
    <t>DEPOSITO DE 161402025795 SUC. GU 1402025795 00890663</t>
  </si>
  <si>
    <t>FSDE-26929</t>
  </si>
  <si>
    <t>DEPOSITO DE 161402026827 SUC. SO 1402026827 00148004</t>
  </si>
  <si>
    <t>FSDE-26919</t>
  </si>
  <si>
    <t>DEPOSITO DE 161402024952 SUC. GA 1402024952 00373172</t>
  </si>
  <si>
    <t>161502039440 D INT 0715006 00168207</t>
  </si>
  <si>
    <t>FSDE-26922</t>
  </si>
  <si>
    <t>DEPOSITO DE 160083102511 SUC. AC 0083102511 00726902</t>
  </si>
  <si>
    <t>FSDE-26923</t>
  </si>
  <si>
    <t>DEPOSITO DE 161402026255 SUC. ES 1402026255 00293473</t>
  </si>
  <si>
    <t>DEPOSITO DE 161502038694 SUC. ES 1502038694 00293474</t>
  </si>
  <si>
    <t>DEPOSITO DE 161502038820 SUC. ES 1502038820 00293475</t>
  </si>
  <si>
    <t>DEPOSITO DE 161502038534 SUC. IR 1502038534 00524973</t>
  </si>
  <si>
    <t>FSDE-26927</t>
  </si>
  <si>
    <t>DEPOSITO DE 1600831051 SUC. BCA. 1600831051 00001553</t>
  </si>
  <si>
    <t>DEPOSITO DE 160083102511 SUC. SO 0083102511 00148846</t>
  </si>
  <si>
    <t>DEPOSITO DE 161402026604 SUC. SO 1402026604 00148873</t>
  </si>
  <si>
    <t>DEPOSITO DE 161502038311 SUC. GL 1502038311 00480037</t>
  </si>
  <si>
    <t>DEPOSITO DE 161402027447 SUC. SO 1402027447 00149331</t>
  </si>
  <si>
    <t>DEPOSITO DE 160083102511 SUC. BL 0083102511 00755772</t>
  </si>
  <si>
    <t>FSDE-26928</t>
  </si>
  <si>
    <t>DEPOSITO DE 161502038185 SUC. PL 1502038185 00567584</t>
  </si>
  <si>
    <t>FSDE-26930</t>
  </si>
  <si>
    <t>DEPOSITO DE 161502038185 SUC. PL 1502038185 00567587</t>
  </si>
  <si>
    <t>DEPOSITO DE 161402026987 SUC. GA 1402026987 00377662</t>
  </si>
  <si>
    <t>DEPOSITO DE 161402025572 SUC. CA 1402025572 00139782</t>
  </si>
  <si>
    <t>DEPOSITO DE 161502038471 SUC. LE 1502038471 00825538</t>
  </si>
  <si>
    <t>DEPOSITO DE 161402035034 SUC. CO 1402035034 00351216</t>
  </si>
  <si>
    <t>DEPOSITO DE 161402035034 SUC. CO 1402035034 00351217</t>
  </si>
  <si>
    <t>DEPOSITO DE 160083102511 SUC. LE 0083102511 00827486</t>
  </si>
  <si>
    <t>DEPOSITO DE 161402025412 SUC. YU 1402025412 00451380</t>
  </si>
  <si>
    <t xml:space="preserve">SERVICIO </t>
  </si>
  <si>
    <t xml:space="preserve">ARAIZA </t>
  </si>
  <si>
    <t xml:space="preserve">MENENDEZ MARIANA </t>
  </si>
  <si>
    <t>FSDE-26933</t>
  </si>
  <si>
    <t>FSDE-26932</t>
  </si>
  <si>
    <t xml:space="preserve">HERRERA </t>
  </si>
  <si>
    <t xml:space="preserve">ESCOBEDO </t>
  </si>
  <si>
    <t xml:space="preserve">BARRERA </t>
  </si>
  <si>
    <t xml:space="preserve">SALAS </t>
  </si>
  <si>
    <t>FSDE-26918</t>
  </si>
  <si>
    <t>FSDE-26915</t>
  </si>
  <si>
    <t>FSDE-26914</t>
  </si>
  <si>
    <t>F-27074</t>
  </si>
  <si>
    <t>FSDE-27067</t>
  </si>
  <si>
    <t>FSDE-27070</t>
  </si>
  <si>
    <t>FSDE-27068</t>
  </si>
  <si>
    <t>FSDE-27069</t>
  </si>
  <si>
    <t>FSDE-27071</t>
  </si>
  <si>
    <t>F-27078</t>
  </si>
  <si>
    <t>F-27072</t>
  </si>
  <si>
    <t>F-27073</t>
  </si>
  <si>
    <t>F-27075</t>
  </si>
  <si>
    <t>F-27076</t>
  </si>
  <si>
    <t>F-27077</t>
  </si>
  <si>
    <t>F-27079</t>
  </si>
  <si>
    <t>F-27080</t>
  </si>
  <si>
    <t>F-27081</t>
  </si>
  <si>
    <t>F-27082</t>
  </si>
  <si>
    <t>CORRALES</t>
  </si>
  <si>
    <t>MESTAS</t>
  </si>
  <si>
    <t>JOSE HUMBERTO</t>
  </si>
  <si>
    <t>FSDE-26976-77</t>
  </si>
  <si>
    <t>F-26989</t>
  </si>
  <si>
    <t>FSDE-26990</t>
  </si>
  <si>
    <t>FSDE-26991</t>
  </si>
  <si>
    <t>FSDE-26992</t>
  </si>
  <si>
    <t>FSDE-26993</t>
  </si>
  <si>
    <t>FSDE-26994</t>
  </si>
  <si>
    <t>FSDE-26995</t>
  </si>
  <si>
    <t>FSDE-27196</t>
  </si>
  <si>
    <t>FSDE-27197</t>
  </si>
  <si>
    <t>FSDE-27198</t>
  </si>
  <si>
    <t>NILO</t>
  </si>
  <si>
    <t>MORALES</t>
  </si>
  <si>
    <t>ERNESTO</t>
  </si>
  <si>
    <t>FSDE-27199</t>
  </si>
  <si>
    <t>DEPOSITO DE SUC. YURIRIA,GTO 16 0000000000 00449145</t>
  </si>
  <si>
    <t>PAGO MAESTRIA JULIO EDUARDO D INT 0030715 00229964</t>
  </si>
  <si>
    <t>DEPOSITO S.B.C. 161502039154 SUC. GU 1502039154 00007897</t>
  </si>
  <si>
    <t>PAGO FACTURA D INT 0060715 00087020</t>
  </si>
  <si>
    <t>DEPOSITO DE SUC. SORIANA IRAPUA 0000000000 00149554</t>
  </si>
  <si>
    <t>pago capacitacion D INT 0070715 00159169</t>
  </si>
  <si>
    <t>PAGO FACTURA D INT 3184100 00123680</t>
  </si>
  <si>
    <t>DEPOSITO DE SUC. CASIMIRO LICEA 0000000000 00138451</t>
  </si>
  <si>
    <t>DEPOSITO S.B.C. 161402034923 SUC. CA 1402034923 00008607</t>
  </si>
  <si>
    <t>pago mensualidades atrasadas D INT 0000001 00264573</t>
  </si>
  <si>
    <t>MAESTRIA JUNIO D INT 0220715 00044275</t>
  </si>
  <si>
    <t>MENSUALIDADES JUNIO JULIO Y AGOSTO D INT 2307155 00116039</t>
  </si>
  <si>
    <t>DEPOSITO S.B.C. 160083102511 SUC. GA 0083102511 00006772</t>
  </si>
  <si>
    <t>DEPOSITO DE 161402026255 SUC. ES 1402026255 00302352</t>
  </si>
  <si>
    <t>DEPOSITO DE 161601022275 SUC. CU 1601022275 00694373</t>
  </si>
  <si>
    <t>PAGO MES DE JULIO D INT 0310715 00286212</t>
  </si>
  <si>
    <t>DEPOSITO DE 160083102511 SUC. GL 0083102511 00492875</t>
  </si>
  <si>
    <t xml:space="preserve">ROJAS </t>
  </si>
  <si>
    <t>MAC-11 Y MGP-5</t>
  </si>
  <si>
    <t>Y CASTELLANOS</t>
  </si>
  <si>
    <t>FSDE-27250</t>
  </si>
  <si>
    <t>FSDE-27246</t>
  </si>
  <si>
    <t>FSDE-27249</t>
  </si>
  <si>
    <t>DEPOSITO DE 161502039217 SUC. CE 1502039217 00836995</t>
  </si>
  <si>
    <t>DEPOSITO DE 161502038311 SUC. LE 1502038311 00831359</t>
  </si>
  <si>
    <t>DEPOSITO DE 161502039154 SUC. GU 1502039154 00901156</t>
  </si>
  <si>
    <t>DEPOSITO DE 161601020686 SUC. GA 1601020686 00388226</t>
  </si>
  <si>
    <t>DEPOSITO DE 161601020686 SUC. GA 1601020686 00388227</t>
  </si>
  <si>
    <t>DEPOSITO DE 161601021941 SUC. CA 1601021941 00010698</t>
  </si>
  <si>
    <t>DEPOSITO DE 161402025795 SUC. GU 1402025795 00901231</t>
  </si>
  <si>
    <t>DEPOSITO DE 161601021592 SUC. CA 1601021592 00010974</t>
  </si>
  <si>
    <t>DEPOSITO DE SUC. CASIMIRO LICEA 0000000000 00147240</t>
  </si>
  <si>
    <t>DEPOSITO DE 160083102511 SUC. C. 0083102511 00355880</t>
  </si>
  <si>
    <t>DEPOSITO DE 161502038534 SUC. IR 1502038534 00539994</t>
  </si>
  <si>
    <t>DEPOSITO DE 161601020463 SUC. TE 1601020463 00873060</t>
  </si>
  <si>
    <t>DEPOSITO DE 161502038248 SUC. ES 1502038248 00305386</t>
  </si>
  <si>
    <t>DEPOSITO DE 161502038694 SUC. ES 1502038694 00305387</t>
  </si>
  <si>
    <t>DEPOSITO DE 161502038820 SUC. ES 1502038820 00305388</t>
  </si>
  <si>
    <t>DEPOSITO DE 161402025412 SUC. YU 1402025412 00453778</t>
  </si>
  <si>
    <t>DEPOSITO DE 161402026827 SUC. CA 1402026827 00147594</t>
  </si>
  <si>
    <t>DEPOSITO DE 161402026604 SUC. ES 1402026604 00305519</t>
  </si>
  <si>
    <t>DEPOSITO S.B.C. 161402034923 SUC. ES 1402034923 00006301</t>
  </si>
  <si>
    <t>DEPOSITO DE 161502038980 SUC. EM 1502038980 00425889</t>
  </si>
  <si>
    <t>DEPOSITO DE 161402027447 SUC. SO 1402027447 00161686</t>
  </si>
  <si>
    <t>DEPOSITO DE 161402027384 SUC. CE 1402027384 00264844</t>
  </si>
  <si>
    <t xml:space="preserve">LUIS DANIEL </t>
  </si>
  <si>
    <t>ABONO/NOMINA CF 149 15 EDUCAFIN 0000000000 00318908</t>
  </si>
  <si>
    <t>AL 31 DE JULIO DE 2015</t>
  </si>
  <si>
    <t>JULIO</t>
  </si>
  <si>
    <t>SERVICIOS DE JULIO</t>
  </si>
  <si>
    <t>normatividad de la construcción</t>
  </si>
  <si>
    <t>seminario de tesis II</t>
  </si>
  <si>
    <t>valuación de inmuebles urbanos</t>
  </si>
  <si>
    <t>MAC-11 2015</t>
  </si>
  <si>
    <t>planeación y programación y control de obra</t>
  </si>
  <si>
    <t>CAPAC HUGO S D INT 0815001 00276750</t>
  </si>
  <si>
    <t>MAESTRIA AGOSTO D INT 0130815 00093913</t>
  </si>
  <si>
    <t>pago mensual del mes de agosto del 2105 D INT 0050815 00097430</t>
  </si>
  <si>
    <t>DEPOSITO DE 161402035034 SUC. CO 1402035034 00357181</t>
  </si>
  <si>
    <t>DEPOSITO DE 161402035034 SUC. CO 1402035034 00357182</t>
  </si>
  <si>
    <t>PAGO MAESTRIA AGOSTO EDUARDO D INT 0070815 00080716</t>
  </si>
  <si>
    <t>PAGO FACTURA D INT 2945600 00121301</t>
  </si>
  <si>
    <t>MENSUALIDAD 2 D INT 0040615 00022712</t>
  </si>
  <si>
    <t>4009272337 D INT 1150812 00057710</t>
  </si>
  <si>
    <t>DEPOSITO DE SUC. C.F. LAGOS DE 0000000000 00358621</t>
  </si>
  <si>
    <t>PAGO COLEGIATURA JULIO 2015 D INT 0070815 00249234</t>
  </si>
  <si>
    <t>DEPOSITO DE 161402025286 SUC. DE 1402025286 00139396</t>
  </si>
  <si>
    <t>pago capacitacion D INT 0140815 00526930</t>
  </si>
  <si>
    <t>DEPOSITO S.B.C. 160083102511 SUC. GA 0083102511 00006943</t>
  </si>
  <si>
    <t>DEPOSITO DE 161402027447 SUC. ES 1402027447 00310876</t>
  </si>
  <si>
    <t>DEPOSITO DE 161402024889 SUC. YU 1402024889 00456179</t>
  </si>
  <si>
    <t>DEPOSITO DE 161502038980 SUC. EM 1502038980 00427959</t>
  </si>
  <si>
    <t>PAGO ARMANDO CUEVAS D INT 0250815 00034426</t>
  </si>
  <si>
    <t>DEPOSITO DE 161402026478 SUC. V 1402026478 00011017</t>
  </si>
  <si>
    <t>DEPOSITO DE 161402026478 SUC. V 1402026478 00011283</t>
  </si>
  <si>
    <t>DEPOSITO DE 160083102511 SUC. IR 0083102511 00545640</t>
  </si>
  <si>
    <t>DEPOSITO DE 161502038471 SUC. CE 1502038471 00844157</t>
  </si>
  <si>
    <t>DEPOSITO DE 161402026827 SUC. V 1402026827 00012083</t>
  </si>
  <si>
    <t>DEPOSITO DE 161402027510 SUC. FA 1402027510 00042682</t>
  </si>
  <si>
    <t>DEPOSITO DE SUC. GALERIA L TORR 0000000000 00397347</t>
  </si>
  <si>
    <t>DEPOSITO DE 161502039091 SUC. PL 1502039091 00944862</t>
  </si>
  <si>
    <t>DEPOSITO DE 161402026604 SUC. ES 1402026604 00313891</t>
  </si>
  <si>
    <t xml:space="preserve">FACTURADO </t>
  </si>
  <si>
    <t>F-27245</t>
  </si>
  <si>
    <t xml:space="preserve">MARQUEZ </t>
  </si>
  <si>
    <t>F-27248</t>
  </si>
  <si>
    <t>MGP-5 Y MA-11</t>
  </si>
  <si>
    <t>FSDE-27247</t>
  </si>
  <si>
    <t xml:space="preserve">CORRALES </t>
  </si>
  <si>
    <t xml:space="preserve">MESTAS </t>
  </si>
  <si>
    <t>F-27428</t>
  </si>
  <si>
    <t>F-27422</t>
  </si>
  <si>
    <t>F-27409</t>
  </si>
  <si>
    <t xml:space="preserve">JASSO </t>
  </si>
  <si>
    <t>F-27419</t>
  </si>
  <si>
    <t>F-27403</t>
  </si>
  <si>
    <t>F-27416</t>
  </si>
  <si>
    <t xml:space="preserve">BRENDA MARIA </t>
  </si>
  <si>
    <t>F-27410</t>
  </si>
  <si>
    <t>F-27413</t>
  </si>
  <si>
    <t>F-27412</t>
  </si>
  <si>
    <t xml:space="preserve">RODRIGUEZ </t>
  </si>
  <si>
    <t>F-27426</t>
  </si>
  <si>
    <t>LUCIA DEL CARMEN</t>
  </si>
  <si>
    <t>F-27407</t>
  </si>
  <si>
    <t>F-27414</t>
  </si>
  <si>
    <t>F-27417</t>
  </si>
  <si>
    <t>F-27423</t>
  </si>
  <si>
    <t>PANTOJA</t>
  </si>
  <si>
    <t>DE ANDA</t>
  </si>
  <si>
    <t>F-27406</t>
  </si>
  <si>
    <t>F-27411</t>
  </si>
  <si>
    <t>F-27405</t>
  </si>
  <si>
    <t>F-27424</t>
  </si>
  <si>
    <t xml:space="preserve">VILLANUEVA </t>
  </si>
  <si>
    <t xml:space="preserve">VARGAS </t>
  </si>
  <si>
    <t>F-27425</t>
  </si>
  <si>
    <t>F-27404</t>
  </si>
  <si>
    <t>F-27408</t>
  </si>
  <si>
    <t>F-27400</t>
  </si>
  <si>
    <t xml:space="preserve">Y CASTELLANOS </t>
  </si>
  <si>
    <t>F-27438</t>
  </si>
  <si>
    <t>ZAVALA</t>
  </si>
  <si>
    <t>ALEJANDRA</t>
  </si>
  <si>
    <t>F-27418</t>
  </si>
  <si>
    <t xml:space="preserve">ESTEBAN JESUS </t>
  </si>
  <si>
    <t>F-27421</t>
  </si>
  <si>
    <t>F-27415</t>
  </si>
  <si>
    <t xml:space="preserve">PADILLA </t>
  </si>
  <si>
    <t xml:space="preserve">ROSA DEL CARMEN </t>
  </si>
  <si>
    <t xml:space="preserve">ROMAN </t>
  </si>
  <si>
    <t xml:space="preserve">SIMON </t>
  </si>
  <si>
    <t xml:space="preserve">REYES </t>
  </si>
  <si>
    <t>MERLOS</t>
  </si>
  <si>
    <t xml:space="preserve">RAMOS </t>
  </si>
  <si>
    <t>AL 31 DE AGOSTO DE 2015</t>
  </si>
  <si>
    <t>AGOSTO</t>
  </si>
  <si>
    <t>SERVICIOS DE AGOSTO</t>
  </si>
  <si>
    <t>SERVICIOS</t>
  </si>
  <si>
    <t>ingeniería ecónomica</t>
  </si>
  <si>
    <t>métodos de investigación</t>
  </si>
  <si>
    <t>SEPTIEMBRE FICHA LOPEZ QUEZADA JUAN JOSE PAGO 05-06-2015 SUCURSAL 279 C.F. LAGOS DE MORENO JAL. 11:39:56 4,500</t>
  </si>
  <si>
    <t>SEPTIEMBRE FICHA LOPEZ QUEZADA JUAN JOSE PAGO 14-07-2015 SUCURSAL 279 C.F. LAGOS DE MORENO JAL. 13:07:14 4,780</t>
  </si>
  <si>
    <t xml:space="preserve">JUAN JOSE </t>
  </si>
  <si>
    <t>Relación de facturas septiembre 2015 (Sedes)</t>
  </si>
  <si>
    <t>DEPOSITO DE 161402025921 SUC. ES 1402025921 00315436</t>
  </si>
  <si>
    <t>DEPOSITO DE 161601021941 SUC. CA 1601021941 00020094</t>
  </si>
  <si>
    <t>161502039440 D INT 0915002 00191131</t>
  </si>
  <si>
    <t>DEPOSITO DE 1614020274 SUC. BCA. 1614020274 00023265</t>
  </si>
  <si>
    <t>DEPOSITO DE 161601022275 SUC. CU 1601022275 00702503</t>
  </si>
  <si>
    <t>DEPOSITO DE 161601020686 SUC. SA 1601020686 00887798</t>
  </si>
  <si>
    <t>DEPOSITO DE 161402026318 SUC. CE 1402026318 00861044</t>
  </si>
  <si>
    <t>adeudo maestria D INT 0000001 00097455</t>
  </si>
  <si>
    <t>DEPOSITO DE 161601020686 SUC. SA 1601020686 00887797</t>
  </si>
  <si>
    <t>DEPOSITO DE 161601021655 SUC. C. 1601021655 00374331</t>
  </si>
  <si>
    <t>CERTIFICADO D INT 0000001 00137038</t>
  </si>
  <si>
    <t>DEPOSITO DE SUC. CENTRO MAX,GTO 0000000000 00852807</t>
  </si>
  <si>
    <t>DEPOSITO DE SUC. ACAMBARO,GTO 1 0000000000 00742410</t>
  </si>
  <si>
    <t>DEPOSITO S.B.C. 161502039154 SUC. GU 1502039154 00006779</t>
  </si>
  <si>
    <t>DEPOSITO DE 161502038311 SUC. CE 1502038311 00854006</t>
  </si>
  <si>
    <t>DEPOSITO DE 160083102511 SUC. CA 0083102511 00021243</t>
  </si>
  <si>
    <t>DEPOSITO DE 160083102511 SUC. GL 0083102511 00508529</t>
  </si>
  <si>
    <t>DEPOSITO DE 161601021432 SUC. C. 1601021432 00371337</t>
  </si>
  <si>
    <t>DEPOSITO DE SUC. CENTRO MAX,GTO 0000000000 00855293</t>
  </si>
  <si>
    <t>DEPOSITO DE 160083102511 SUC. CE 0083102511 00855294</t>
  </si>
  <si>
    <t>DEPOSITO DE 161601020749 SUC. BL 1601020749 00795151</t>
  </si>
  <si>
    <t>DEPOSITO DE 161402024952 SUC. PL 1402024952 00595875</t>
  </si>
  <si>
    <t>DEPOSITO DE 161502038534 SUC. IR 1502038534 00558212</t>
  </si>
  <si>
    <t>DEPOSITO DE 161502039091 SUC. PL 1502039091 00954109</t>
  </si>
  <si>
    <t>DEPOSITO DE 161402025921 SUC. CA 1402025921 00017074</t>
  </si>
  <si>
    <t>DEPOSITO DE SUC. YURIRIA,GTO 16 0000000000 00462568</t>
  </si>
  <si>
    <t>DEPOSITO DE 160083102511 SUC. CE 0083102511 00284243</t>
  </si>
  <si>
    <t>DEPOSITO EN EFECTIV SUC. PLAZA GEMINIS,G 0000000000 00951860</t>
  </si>
  <si>
    <t>TRANSFERENCIA 31-08-2015 INGENIERIA Y CONSTRUCCION GUTIERREZ</t>
  </si>
  <si>
    <t>F-27861</t>
  </si>
  <si>
    <t xml:space="preserve">MARTINEZ </t>
  </si>
  <si>
    <t>F-27863</t>
  </si>
  <si>
    <t xml:space="preserve">ROQUE </t>
  </si>
  <si>
    <t>F-27864</t>
  </si>
  <si>
    <t>F-27865</t>
  </si>
  <si>
    <t>F-28266</t>
  </si>
  <si>
    <t>F-28274</t>
  </si>
  <si>
    <t>F-28280</t>
  </si>
  <si>
    <t>LEON FELIPE</t>
  </si>
  <si>
    <t>TRANSFERENCIA 25-09-2015 URBANIZADORA HS, S.A. DE CV.</t>
  </si>
  <si>
    <t>F-28273</t>
  </si>
  <si>
    <t xml:space="preserve">NIETO </t>
  </si>
  <si>
    <t>F-28279</t>
  </si>
  <si>
    <t xml:space="preserve">JARAMILLO </t>
  </si>
  <si>
    <t>F-28268</t>
  </si>
  <si>
    <t xml:space="preserve">BAEZA </t>
  </si>
  <si>
    <t xml:space="preserve">CALDERON </t>
  </si>
  <si>
    <t>F-28276</t>
  </si>
  <si>
    <t>F-28282</t>
  </si>
  <si>
    <t>F-28269</t>
  </si>
  <si>
    <t>MONTIEL</t>
  </si>
  <si>
    <t>DEPOSITO SUC.9199 CUBILETE, SILAO, GTO. 13:17:05 30-09-2015</t>
  </si>
  <si>
    <t>F-28024</t>
  </si>
  <si>
    <t>F-28028</t>
  </si>
  <si>
    <t>F-28025</t>
  </si>
  <si>
    <t>F-28030</t>
  </si>
  <si>
    <t>F-28029</t>
  </si>
  <si>
    <t>F-28027</t>
  </si>
  <si>
    <t>F-28026</t>
  </si>
  <si>
    <t>F-28023</t>
  </si>
  <si>
    <t xml:space="preserve">SALGADO </t>
  </si>
  <si>
    <t xml:space="preserve">BALLESTEROS </t>
  </si>
  <si>
    <t>DEPOSITO SUC.279 C.F. LAGOS DE MORENO, JAL 05-06-2015 11:39:56</t>
  </si>
  <si>
    <t>DEPOSITO SUC.279 C.F. LAGOS DE MORENO, JAL 14-07-2015 13:07:14</t>
  </si>
  <si>
    <t>AL 30 DE SEPTIMEBRE DE 2015</t>
  </si>
  <si>
    <t>SEPTIEMBRE</t>
  </si>
  <si>
    <t>legislación y reglamentación en la construcción</t>
  </si>
  <si>
    <t>valuación de maquinaria y equipo</t>
  </si>
  <si>
    <t>Itc</t>
  </si>
  <si>
    <t>SERVICIOS DE SEPTIEMBRE</t>
  </si>
  <si>
    <t xml:space="preserve">SERVICIOS </t>
  </si>
  <si>
    <t>Relación de facturas octubre 2015 (Sedes)</t>
  </si>
  <si>
    <t>DEPOSITO DE 161502038185 SUC. PL 1502038185 00604751</t>
  </si>
  <si>
    <t>DEPOSITO DE 160083102511 SUC. AR 0083102511 00890802</t>
  </si>
  <si>
    <t>161502039440 D INT 1015005 00243653</t>
  </si>
  <si>
    <t>DEPOSITO DE 160083102511 SUC. AR 0083102511 00890804</t>
  </si>
  <si>
    <t>161601020972 D INT 1616010 00423733</t>
  </si>
  <si>
    <t>DEPOSITO DE SUC. CAMPES-IRAPUAT 0000000000 00017141</t>
  </si>
  <si>
    <t>DEPOSITO DE 161502038185 SUC. PL 1502038185 00604753</t>
  </si>
  <si>
    <t>DEPOSITO EN EFECTIV SUC. IRAPUATO,GTO 0000000000 00024096</t>
  </si>
  <si>
    <t>DEPOSITO DE 161601020686 SUC. GA 1601020686 00415156</t>
  </si>
  <si>
    <t>DEPOSITO DE 160083102511 SUC. IR 0083102511 00024097</t>
  </si>
  <si>
    <t>PAGO JUNIO JULIO Y OCTUBRE REF 161601021 D INT 0081015 00064614</t>
  </si>
  <si>
    <t>DEPOSITO DE 161601020686 SUC. GA 1601020686 00415154</t>
  </si>
  <si>
    <t>DEPOSITO DE 161502039091 SUC. CE 1502039091 00871223</t>
  </si>
  <si>
    <t>DEPOSITO DE 161502038471 SUC. CE 1502038471 00868636</t>
  </si>
  <si>
    <t>DEPOSITO DE 161601021432 SUC. C. 1601021432 00385134</t>
  </si>
  <si>
    <t>DEPOSITO DE 161502038534 SUC. IR 1502038534 00566398</t>
  </si>
  <si>
    <t>DEPOSITO DE 160083102511 SUC. CA 0083102511 00030854</t>
  </si>
  <si>
    <t>DEPOSITO DE 161502038248 SUC. ES 1502038248 00327487</t>
  </si>
  <si>
    <t>DEPOSITO DE 161502038694 SUC. ES 1502038694 00327488</t>
  </si>
  <si>
    <t>DEPOSITO DE 161502038820 SUC. ES 1502038820 00327490</t>
  </si>
  <si>
    <t>DEPOSITO DE 161502039217 SUC. JU 1502039217 00904679</t>
  </si>
  <si>
    <t>DEPOSITO DE 161502038980 SUC. EM 1502038980 00434462</t>
  </si>
  <si>
    <t>DEPOSITO DE 161502038311 SUC. DE 1502038311 00158941</t>
  </si>
  <si>
    <t>DEPOSITO DE SUC. ACAMBARO,GTO 1 0000000000 00749230</t>
  </si>
  <si>
    <t>DEPOSITO DE 161502039154 SUC. GU 1502039154 00923374</t>
  </si>
  <si>
    <t>DEPOSITO DE 160083102511 SUC. CO 0083102511 00768077</t>
  </si>
  <si>
    <t>DEPOSITO DE 160083102511 SUC. BL 0083102511 00817620</t>
  </si>
  <si>
    <t>DEPOSITO DE 160083102511 SUC. BL 0083102511 00017126</t>
  </si>
  <si>
    <t>DEPOSITO DE 161601020749 SUC. SU 1601020749 00695258</t>
  </si>
  <si>
    <t>DEPOSITO DE SUC. APASEO EL GDE, 0000000000 00707195</t>
  </si>
  <si>
    <t>INSCRIPCION D INT 1600831 00128274</t>
  </si>
  <si>
    <t>SAULO ROA PADILLA 1600 8310 2511 D INT 7750779 00007438</t>
  </si>
  <si>
    <t>DEPOSITO DE 161402025795 SUC. EM 1402025795 00436499</t>
  </si>
  <si>
    <t>INSCRIPCION MAESTRIA VIAS TERRESTRES D INT 7939040 00129671</t>
  </si>
  <si>
    <t>DEPOSITO DE 160083102511 SUC. BL 0083102511 00819407</t>
  </si>
  <si>
    <t>DEPOSITO DE 161502038471 SUC. CE 1502038471 00878150</t>
  </si>
  <si>
    <t>DEPOSITO DE 160083102511 SUC. EM 0083102511 00025566</t>
  </si>
  <si>
    <t>DEPOSITO DE 160083102511 SUC. EM 0083102511 00025568</t>
  </si>
  <si>
    <t>DEPOSITO DE 160083102511 SUC. AP 0083102511 00708117</t>
  </si>
  <si>
    <t>DEPOSITO DE 161301035638 SUC. GL 1301035638 00530100</t>
  </si>
  <si>
    <t>DEPOSITO DE 161301035638 SUC. GL 1301035638 00530102</t>
  </si>
  <si>
    <t>MAESTRIA DE CONSTRUCCION D INT 0231015 00147930</t>
  </si>
  <si>
    <t>DEPOSITO DE 160083102511 SUC. VA 0083102511 00016248</t>
  </si>
  <si>
    <t>DEPOSITO DE 161502038757 SUC. CA 1502038757 00037515</t>
  </si>
  <si>
    <t>DEPOSITO DE 160083102511 SUC. JA 0083102511 00011399</t>
  </si>
  <si>
    <t>DEPOSITO DE 161601021941 SUC. CA 1601021941 00038368</t>
  </si>
  <si>
    <t>DEPOSITO EN EFECTIV SUC. SORIANA IRAPUAT 0000000000 00187610</t>
  </si>
  <si>
    <t>F-29071</t>
  </si>
  <si>
    <t>ROGELIO</t>
  </si>
  <si>
    <t>MVT-1</t>
  </si>
  <si>
    <t>F-29074</t>
  </si>
  <si>
    <t>MIRELES</t>
  </si>
  <si>
    <t>CALZADA</t>
  </si>
  <si>
    <t>OSVALDO DANIEL</t>
  </si>
  <si>
    <t>F-29075</t>
  </si>
  <si>
    <t xml:space="preserve">TRANSFERENCIA 22-10-2015 INSCRIPCIÓN VALDEMAR DURAN LARA </t>
  </si>
  <si>
    <t>F-28895</t>
  </si>
  <si>
    <t>F-28896</t>
  </si>
  <si>
    <t xml:space="preserve">DAVID </t>
  </si>
  <si>
    <t>F-28897</t>
  </si>
  <si>
    <t xml:space="preserve">GUTIERREZ </t>
  </si>
  <si>
    <t>F-28898</t>
  </si>
  <si>
    <t>AGUILERA</t>
  </si>
  <si>
    <t>CLAUDIO ALEJANDRO</t>
  </si>
  <si>
    <t>F-28899</t>
  </si>
  <si>
    <t xml:space="preserve">MORIN </t>
  </si>
  <si>
    <t>MALAGON</t>
  </si>
  <si>
    <t>JOSE DE JESUS</t>
  </si>
  <si>
    <t>F-28900</t>
  </si>
  <si>
    <t xml:space="preserve">CARRERA </t>
  </si>
  <si>
    <t xml:space="preserve">LOZOYA </t>
  </si>
  <si>
    <t>EDGAR SALVADOR</t>
  </si>
  <si>
    <t>F-28901</t>
  </si>
  <si>
    <t>F-28902</t>
  </si>
  <si>
    <t>F-28903</t>
  </si>
  <si>
    <t>F-28904</t>
  </si>
  <si>
    <t>MIRANDA</t>
  </si>
  <si>
    <t>HECTOR</t>
  </si>
  <si>
    <t>F-28905</t>
  </si>
  <si>
    <t xml:space="preserve">TRANSFERENCIA 12-10-2015 PAGO ALEJANDRO ORLANZZINI </t>
  </si>
  <si>
    <t>F-28906</t>
  </si>
  <si>
    <t>F-28907</t>
  </si>
  <si>
    <t>F-28908</t>
  </si>
  <si>
    <t>SANTANA</t>
  </si>
  <si>
    <t>MAGUEYAL</t>
  </si>
  <si>
    <t>MIGUEL GABRIEL</t>
  </si>
  <si>
    <t>F-28909</t>
  </si>
  <si>
    <t>JOSE ROBERTO</t>
  </si>
  <si>
    <t>F-28910</t>
  </si>
  <si>
    <t>LUIS</t>
  </si>
  <si>
    <t>F-28911</t>
  </si>
  <si>
    <t>ROA</t>
  </si>
  <si>
    <t>SAULO</t>
  </si>
  <si>
    <t>F-28912</t>
  </si>
  <si>
    <t>ENCARNACION</t>
  </si>
  <si>
    <t>CORTEZ</t>
  </si>
  <si>
    <t>IRVING MARIO</t>
  </si>
  <si>
    <t>F-28913</t>
  </si>
  <si>
    <t>CIMENTAL</t>
  </si>
  <si>
    <t>BARRON</t>
  </si>
  <si>
    <t>F-28914</t>
  </si>
  <si>
    <t>F-28338</t>
  </si>
  <si>
    <t>F-28340</t>
  </si>
  <si>
    <t>F-28342</t>
  </si>
  <si>
    <t>F-28339</t>
  </si>
  <si>
    <t>F-28343</t>
  </si>
  <si>
    <t>F-28341</t>
  </si>
  <si>
    <t xml:space="preserve">LUCIA DEL CARMEN </t>
  </si>
  <si>
    <t>F-28272</t>
  </si>
  <si>
    <t>F-28278</t>
  </si>
  <si>
    <t xml:space="preserve">GONZALEZ </t>
  </si>
  <si>
    <t>F-28271</t>
  </si>
  <si>
    <t xml:space="preserve">COLIN </t>
  </si>
  <si>
    <t>F-28277</t>
  </si>
  <si>
    <t>F-28270</t>
  </si>
  <si>
    <t>F-28283</t>
  </si>
  <si>
    <t>F-28281</t>
  </si>
  <si>
    <t xml:space="preserve">ALVARADO </t>
  </si>
  <si>
    <t xml:space="preserve">QUEZADA </t>
  </si>
  <si>
    <t xml:space="preserve">CASTAÑAEDA </t>
  </si>
  <si>
    <t xml:space="preserve">ESTEBAN DE JESUS </t>
  </si>
  <si>
    <t>OCTUBRE</t>
  </si>
  <si>
    <t>tecnicas de investigación aplicada</t>
  </si>
  <si>
    <t>analisis de costos</t>
  </si>
  <si>
    <t>SERVICIOS DE OCTUBRE</t>
  </si>
  <si>
    <t>AL 31 DE OCTUBRE DE 2015</t>
  </si>
  <si>
    <t>Relación de depósitos diciembre 2015 (Sedes)</t>
  </si>
  <si>
    <t>REF 161601020972 NOVIEMBRE D INT 1616010 00256812</t>
  </si>
  <si>
    <t>DEPOSITO DE 161502039091 SUC. CE 1502039091 00891098</t>
  </si>
  <si>
    <t>DEPOSITO DE 161601021655 SUC. C. 1601021655 00401569</t>
  </si>
  <si>
    <t>DEPOSITO DE 161502039091 SUC. CE 1502039091 00891075</t>
  </si>
  <si>
    <t>161502039440 D INT 1115002 00308658</t>
  </si>
  <si>
    <t>DEPOSITO DE 161601022275 SUC. CU 1601022275 00715591</t>
  </si>
  <si>
    <t>DEPOSITO DE 161601021941 SUC. CA 1601021941 00039942</t>
  </si>
  <si>
    <t>DEPOSITO DE 161601020686 SUC. LE 1601020686 00179556</t>
  </si>
  <si>
    <t>DEPOSITO S.B.C. SUC. GUANAJUATO,GTO 0000000000 00007109</t>
  </si>
  <si>
    <t>DEPOSITO DE 160083102511 SUC. IR 0083102511 00581450</t>
  </si>
  <si>
    <t>MAESTRIA PRIMER PAGO D INT 0261115 00205730</t>
  </si>
  <si>
    <t>DEPOSITO DE 161401008333 SUC. AB 1401008333 00639133</t>
  </si>
  <si>
    <t>DEPOSITO DE 161401006681 SUC. DE 1401006681 00179324</t>
  </si>
  <si>
    <t>DEPOSITO S.B.C. 160083102511 SUC. Al 0083102511 00007036</t>
  </si>
  <si>
    <t>DEPOSITO DE 161502039217 SUC. JU 1502039217 00911083</t>
  </si>
  <si>
    <t>DEPOSITO DE 161601024063 SUC. AC 1601024063 00757167</t>
  </si>
  <si>
    <t>DEPOSITO DE 161502038248 SUC. ES 1502038248 00338372</t>
  </si>
  <si>
    <t>DEPOSITO DE 161502038694 SUC. ES 1502038694 00338377</t>
  </si>
  <si>
    <t>DEPOSITO DE 161502038820 SUC. ES 1502038820 00338387</t>
  </si>
  <si>
    <t>DEPOSITO DE 160083102511 SUC. CA 0083102511 00041060</t>
  </si>
  <si>
    <t>DEPOSITO DE 161502038311 SUC. DE 1502038311 00170748</t>
  </si>
  <si>
    <t>DEPOSITO DE 160083102511 SUC. GL 0083102511 00537348</t>
  </si>
  <si>
    <t>DEPOSITO DE 161502038471 SUC. CE 1502038471 00900279</t>
  </si>
  <si>
    <t>161301077591 TIT D INT 0000001 00281515</t>
  </si>
  <si>
    <t>AL 30 DE NOVIEMBRE DE 2015</t>
  </si>
  <si>
    <t>NOVIEMBRE</t>
  </si>
  <si>
    <t>SERVICIOS DE NOVIEMBRE</t>
  </si>
  <si>
    <t xml:space="preserve">RIVERA </t>
  </si>
  <si>
    <t>ESTEBAN JESUS</t>
  </si>
  <si>
    <t>CHAVEZ</t>
  </si>
  <si>
    <t>RAZIEL</t>
  </si>
  <si>
    <t>YOCUPICIO</t>
  </si>
  <si>
    <t>IÑIGUEZ</t>
  </si>
  <si>
    <t>QUIENTERO</t>
  </si>
  <si>
    <t>OSCAR TEODOSIO</t>
  </si>
  <si>
    <t>VALTIERRA</t>
  </si>
  <si>
    <t>JOSE MANUEL</t>
  </si>
  <si>
    <t>MCVT-1</t>
  </si>
  <si>
    <t xml:space="preserve">AGUILERA </t>
  </si>
  <si>
    <t>contabilidad y finanzas</t>
  </si>
  <si>
    <t>REF 161601020972 D INT 1616010 00063606</t>
  </si>
  <si>
    <t>DEPOSITO DE 160083102511 SUC. FA 0083102511 00085294</t>
  </si>
  <si>
    <t>PRIMERA MENSUALIDAD D INT 0031215 00157188</t>
  </si>
  <si>
    <t>DEPOSITO DE 161601020686 SUC. GA 1601020686 00026609</t>
  </si>
  <si>
    <t>DEPOSITO DE 161601022275 SUC. CU 1601022275 00730436</t>
  </si>
  <si>
    <t>DEPOSITO DE 160083102511 SUC. JA 0083102511 00504775</t>
  </si>
  <si>
    <t>DEPOSITO DE 161601020686 SUC. GA 1601020686 00026675</t>
  </si>
  <si>
    <t>DEPOSITO DE 160083102511 SUC. CE 0083102511 00900383</t>
  </si>
  <si>
    <t>DEPOSITO DE 160083102511 SUC. CE 0083102511 00900792</t>
  </si>
  <si>
    <t>DEPOSITO DE 160083102511 SUC. TR 0083102511 00551439</t>
  </si>
  <si>
    <t>DEPOSITO DE 160083102511 SUC. GU 0083102511 00955199</t>
  </si>
  <si>
    <t>DEPOSITO DE 160083102511 SUC. TO 0083102511 00135796</t>
  </si>
  <si>
    <t>DEPOSITO DE 161601021655 SUC. C. 1601021655 00428069</t>
  </si>
  <si>
    <t>DEPOSITO DE 161502038694 SUC. ES 1502038694 00355619</t>
  </si>
  <si>
    <t>DEPOSITO DE 161502038820 SUC. ES 1502038820 00355844</t>
  </si>
  <si>
    <t>DEPOSITO DE 161502038534 SUC. IR 1502038534 00602295</t>
  </si>
  <si>
    <t>DEPOSITO DE 1600831025 SUC. BCA. 1600831025 00187729</t>
  </si>
  <si>
    <t>CAPAC MAEST HUGO D INT 1215022 00412539</t>
  </si>
  <si>
    <t>DEPOSITO DE SUC. BLVD PONIENTE, 0000000000 00850243</t>
  </si>
  <si>
    <t>DEPOSITO DE 160083102511 SUC. AG 0083102511 00527370</t>
  </si>
  <si>
    <t>DEPOSITO DE 161601021941 SUC. V 1601021941 00060995</t>
  </si>
  <si>
    <t>DEPOSITO DE 161502039217 SUC. JU 1502039217 00924980</t>
  </si>
  <si>
    <t>DEPOSITO DE 161502038311 SUC. DE 1502038311 00183119</t>
  </si>
  <si>
    <t>DEPOSITO DE 161502038980 SUC. EM 1502038980 00446569</t>
  </si>
  <si>
    <t>DEPOSITO DE 161601021592 SUC. CA 1601021592 00055490</t>
  </si>
  <si>
    <t>DEPOSITO DE 160083102511 SUC. VA 0083102511 00026031</t>
  </si>
  <si>
    <t>DEPOSITO DE 161502038248 SUC. ES 1502038248 00358232</t>
  </si>
  <si>
    <t>DEPOSITO DE SUC. ACAMBARO,GTO 1 0000000000 00774582</t>
  </si>
  <si>
    <t>DEPOSITO DE 160083102511 SUC. ZI 0083102511 00818132</t>
  </si>
  <si>
    <t>DEPOSITO DE 161601021432 SUC. C. 1601021432 00432649</t>
  </si>
  <si>
    <t>DEPOSITO EN EFECTIV SUC. ABASOLO,GTO 0000000000 00645031</t>
  </si>
  <si>
    <t>DEPOSITO DE 161502038471 SUC. LE 1502038471 00883266</t>
  </si>
  <si>
    <t>DEPOSITO DE SUC. SUC.NIETO PI@A 0000000000 00734915</t>
  </si>
  <si>
    <t>DEPOSITO DE 161601020686 SUC. GA 1601020686 00462916</t>
  </si>
  <si>
    <t>DEPOSITO DE 161601020686 SUC. GA 1601020686 00462652</t>
  </si>
  <si>
    <t xml:space="preserve">                                                                                                                                  </t>
  </si>
  <si>
    <t>CORTES</t>
  </si>
  <si>
    <t>DURAN</t>
  </si>
  <si>
    <t xml:space="preserve">LARA </t>
  </si>
  <si>
    <t>VALDEMAR</t>
  </si>
  <si>
    <t>FLORES</t>
  </si>
  <si>
    <t>SANCHEZ</t>
  </si>
  <si>
    <t>GARCIA AGUILERA CLAUDIO ALEJANDRO TRANSFERENCIA 21-1215</t>
  </si>
  <si>
    <t xml:space="preserve">RIOS </t>
  </si>
  <si>
    <t>EDER</t>
  </si>
  <si>
    <t>LONA</t>
  </si>
  <si>
    <t>NUÑEZ</t>
  </si>
  <si>
    <t>PABLO ANTONIO</t>
  </si>
  <si>
    <t>ORLANZZINI</t>
  </si>
  <si>
    <t>ARREGUIN</t>
  </si>
  <si>
    <t>SERGIO</t>
  </si>
  <si>
    <t>PARAMO</t>
  </si>
  <si>
    <t>GERARDO ANTONIO</t>
  </si>
  <si>
    <t xml:space="preserve">ENCARNACION </t>
  </si>
  <si>
    <t>AL 31 DE DICIEMBRE DE 2015</t>
  </si>
  <si>
    <t>DICIEMBRE</t>
  </si>
  <si>
    <t>SERVICIOS DE DICIEMBRE</t>
  </si>
  <si>
    <t>administracion de empresas</t>
  </si>
  <si>
    <t>INGENIERIA Y CONSTRUCCIÓN GUTIERREZ TRANSFERENCIA 22-06-15</t>
  </si>
  <si>
    <t>s/f</t>
  </si>
  <si>
    <t xml:space="preserve">MURILLO </t>
  </si>
  <si>
    <t>ANAIS DEL ROCIO</t>
  </si>
  <si>
    <t>considerar pagos de 24-07-15 portafolio ejecutivo transferencia</t>
  </si>
  <si>
    <t>cobros en enero</t>
  </si>
  <si>
    <t>pantoja de anda alejandro 13-10-15 transferencia bancomer</t>
  </si>
  <si>
    <t xml:space="preserve">pantoja de anda alejandro 07-12-15 transferencia bancomer </t>
  </si>
  <si>
    <t>MAC11</t>
  </si>
  <si>
    <t>TOTAL DEPOSITOS NOVIEMBRE</t>
  </si>
  <si>
    <t>TOTAL DEPOSITOS DICIEMBRE</t>
  </si>
  <si>
    <t>MENOS DEVOLUCIÓN ANAIS MURILLO</t>
  </si>
  <si>
    <t>SUBTOTAL</t>
  </si>
  <si>
    <t>TOTAL A FACTURAR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</si>
</sst>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F800]dddd\,\ mmmm\ dd\,\ yyyy"/>
    <numFmt numFmtId="165" formatCode="d/mm/yy;@"/>
  </numFmts>
  <fonts count="14" x14ac:knownFonts="1">
    <font>
      <sz val="8"/>
      <color theme="1"/>
      <name val="Arial Unicode MS"/>
      <family val="2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name val="Arial"/>
      <family val="2"/>
    </font>
    <font>
      <b/>
      <sz val="8"/>
      <name val="Arial Unicode MS"/>
      <family val="2"/>
    </font>
    <font>
      <sz val="8"/>
      <name val="Arial Unicode MS"/>
      <family val="2"/>
    </font>
    <font>
      <b/>
      <sz val="8"/>
      <name val="Arial"/>
      <family val="2"/>
    </font>
    <font>
      <sz val="10"/>
      <name val="Arial Unicode MS"/>
      <family val="2"/>
    </font>
    <font>
      <b/>
      <sz val="14"/>
      <name val="Arial Unicode MS"/>
      <family val="2"/>
    </font>
    <font>
      <b/>
      <sz val="8"/>
      <color rgb="FFFF0000"/>
      <name val="Arial Unicode MS"/>
      <family val="2"/>
    </font>
    <font>
      <b/>
      <sz val="11"/>
      <color rgb="FFFF0000"/>
      <name val="Arial Unicode MS"/>
      <family val="2"/>
    </font>
    <font>
      <sz val="8"/>
      <color rgb="FFFF0000"/>
      <name val="Arial Unicode MS"/>
      <family val="2"/>
    </font>
    <font>
      <b/>
      <sz val="10"/>
      <color indexed="18"/>
      <name val="Arial"/>
      <family val="2"/>
    </font>
    <font>
      <sz val="8"/>
      <color rgb="FF2C2C2C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164" fontId="3" fillId="0" borderId="0"/>
    <xf numFmtId="164" fontId="6" fillId="0" borderId="0">
      <alignment horizontal="center" vertical="center" wrapText="1"/>
    </xf>
    <xf numFmtId="43" fontId="1" fillId="0" borderId="0" applyFont="0" applyFill="0" applyBorder="0" applyAlignment="0" applyProtection="0"/>
    <xf numFmtId="0" fontId="12" fillId="0" borderId="0">
      <alignment horizontal="center" vertical="center"/>
    </xf>
  </cellStyleXfs>
  <cellXfs count="201">
    <xf numFmtId="0" fontId="0" fillId="0" borderId="0" xfId="0"/>
    <xf numFmtId="0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center" vertical="center" wrapText="1"/>
    </xf>
    <xf numFmtId="164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2" fontId="4" fillId="0" borderId="0" xfId="0" applyNumberFormat="1" applyFont="1" applyFill="1" applyBorder="1" applyAlignment="1">
      <alignment vertical="center"/>
    </xf>
    <xf numFmtId="0" fontId="5" fillId="3" borderId="0" xfId="0" applyNumberFormat="1" applyFont="1" applyFill="1" applyBorder="1" applyAlignment="1">
      <alignment horizontal="center" vertical="center"/>
    </xf>
    <xf numFmtId="14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2" fontId="5" fillId="3" borderId="0" xfId="0" applyNumberFormat="1" applyFont="1" applyFill="1" applyBorder="1" applyAlignment="1">
      <alignment vertical="center"/>
    </xf>
    <xf numFmtId="0" fontId="1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vertical="center"/>
    </xf>
    <xf numFmtId="14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right" vertical="center"/>
      <protection locked="0"/>
    </xf>
    <xf numFmtId="4" fontId="5" fillId="0" borderId="0" xfId="1" applyNumberFormat="1" applyFont="1" applyBorder="1" applyAlignment="1">
      <alignment horizontal="center" vertical="center"/>
    </xf>
    <xf numFmtId="164" fontId="4" fillId="0" borderId="0" xfId="2" applyFont="1" applyFill="1" applyBorder="1" applyAlignment="1">
      <alignment horizontal="center" vertical="center" wrapText="1"/>
    </xf>
    <xf numFmtId="0" fontId="0" fillId="3" borderId="0" xfId="0" applyFill="1" applyBorder="1"/>
    <xf numFmtId="0" fontId="0" fillId="0" borderId="0" xfId="0" applyBorder="1"/>
    <xf numFmtId="0" fontId="7" fillId="0" borderId="0" xfId="0" applyFont="1"/>
    <xf numFmtId="0" fontId="5" fillId="0" borderId="0" xfId="0" applyFont="1"/>
    <xf numFmtId="4" fontId="5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center"/>
    </xf>
    <xf numFmtId="16" fontId="5" fillId="0" borderId="0" xfId="0" applyNumberFormat="1" applyFont="1"/>
    <xf numFmtId="4" fontId="9" fillId="0" borderId="0" xfId="0" applyNumberFormat="1" applyFont="1"/>
    <xf numFmtId="4" fontId="9" fillId="0" borderId="0" xfId="0" applyNumberFormat="1" applyFont="1" applyAlignment="1">
      <alignment horizontal="center"/>
    </xf>
    <xf numFmtId="0" fontId="4" fillId="0" borderId="0" xfId="0" applyFont="1"/>
    <xf numFmtId="4" fontId="4" fillId="3" borderId="0" xfId="0" applyNumberFormat="1" applyFont="1" applyFill="1"/>
    <xf numFmtId="9" fontId="5" fillId="0" borderId="0" xfId="0" applyNumberFormat="1" applyFont="1"/>
    <xf numFmtId="49" fontId="5" fillId="0" borderId="0" xfId="0" applyNumberFormat="1" applyFont="1"/>
    <xf numFmtId="4" fontId="4" fillId="0" borderId="0" xfId="0" applyNumberFormat="1" applyFont="1"/>
    <xf numFmtId="0" fontId="10" fillId="0" borderId="0" xfId="0" applyFont="1"/>
    <xf numFmtId="2" fontId="2" fillId="0" borderId="0" xfId="0" applyNumberFormat="1" applyFont="1" applyBorder="1"/>
    <xf numFmtId="0" fontId="5" fillId="4" borderId="0" xfId="0" applyNumberFormat="1" applyFont="1" applyFill="1" applyBorder="1" applyAlignment="1">
      <alignment horizontal="center" vertical="center"/>
    </xf>
    <xf numFmtId="1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2" fontId="5" fillId="4" borderId="0" xfId="0" applyNumberFormat="1" applyFon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0" xfId="0" applyFill="1" applyBorder="1"/>
    <xf numFmtId="43" fontId="0" fillId="0" borderId="0" xfId="3" applyFont="1" applyBorder="1"/>
    <xf numFmtId="0" fontId="2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0" fillId="3" borderId="0" xfId="0" applyFill="1"/>
    <xf numFmtId="0" fontId="2" fillId="3" borderId="0" xfId="0" applyFont="1" applyFill="1" applyBorder="1" applyAlignment="1">
      <alignment vertical="center"/>
    </xf>
    <xf numFmtId="0" fontId="5" fillId="5" borderId="0" xfId="0" applyNumberFormat="1" applyFont="1" applyFill="1" applyBorder="1" applyAlignment="1">
      <alignment horizontal="center" vertical="center"/>
    </xf>
    <xf numFmtId="14" fontId="5" fillId="5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/>
    </xf>
    <xf numFmtId="2" fontId="5" fillId="5" borderId="0" xfId="0" applyNumberFormat="1" applyFont="1" applyFill="1" applyBorder="1" applyAlignment="1">
      <alignment vertical="center"/>
    </xf>
    <xf numFmtId="0" fontId="1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ill="1"/>
    <xf numFmtId="0" fontId="4" fillId="0" borderId="0" xfId="0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Border="1" applyAlignment="1">
      <alignment horizontal="right"/>
    </xf>
    <xf numFmtId="43" fontId="0" fillId="0" borderId="0" xfId="0" applyNumberFormat="1" applyBorder="1"/>
    <xf numFmtId="43" fontId="2" fillId="0" borderId="0" xfId="3" applyFont="1" applyBorder="1"/>
    <xf numFmtId="0" fontId="2" fillId="0" borderId="0" xfId="0" applyFont="1" applyAlignment="1">
      <alignment horizontal="right"/>
    </xf>
    <xf numFmtId="43" fontId="2" fillId="0" borderId="0" xfId="3" applyFont="1"/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43" fontId="0" fillId="0" borderId="0" xfId="3" applyFont="1"/>
    <xf numFmtId="0" fontId="0" fillId="0" borderId="0" xfId="0" applyAlignment="1">
      <alignment wrapText="1"/>
    </xf>
    <xf numFmtId="0" fontId="0" fillId="0" borderId="0" xfId="0" applyAlignment="1"/>
    <xf numFmtId="43" fontId="0" fillId="0" borderId="0" xfId="3" applyFont="1" applyAlignment="1"/>
    <xf numFmtId="0" fontId="2" fillId="0" borderId="0" xfId="0" applyFont="1"/>
    <xf numFmtId="2" fontId="0" fillId="0" borderId="0" xfId="0" applyNumberFormat="1"/>
    <xf numFmtId="43" fontId="0" fillId="0" borderId="0" xfId="0" applyNumberFormat="1"/>
    <xf numFmtId="43" fontId="5" fillId="0" borderId="0" xfId="3" applyFont="1"/>
    <xf numFmtId="0" fontId="2" fillId="0" borderId="0" xfId="0" applyFont="1" applyFill="1" applyBorder="1" applyAlignment="1">
      <alignment vertical="center"/>
    </xf>
    <xf numFmtId="0" fontId="0" fillId="3" borderId="0" xfId="0" applyFill="1" applyAlignment="1">
      <alignment horizontal="left"/>
    </xf>
    <xf numFmtId="0" fontId="2" fillId="0" borderId="1" xfId="0" applyFont="1" applyBorder="1"/>
    <xf numFmtId="43" fontId="2" fillId="0" borderId="1" xfId="3" applyFont="1" applyBorder="1"/>
    <xf numFmtId="0" fontId="2" fillId="6" borderId="1" xfId="0" applyFont="1" applyFill="1" applyBorder="1"/>
    <xf numFmtId="14" fontId="1" fillId="0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14" fontId="0" fillId="3" borderId="0" xfId="0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43" fontId="4" fillId="0" borderId="0" xfId="3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43" fontId="5" fillId="0" borderId="0" xfId="3" applyFont="1" applyFill="1" applyBorder="1" applyAlignment="1">
      <alignment vertical="center"/>
    </xf>
    <xf numFmtId="43" fontId="2" fillId="0" borderId="0" xfId="0" applyNumberFormat="1" applyFont="1"/>
    <xf numFmtId="164" fontId="4" fillId="2" borderId="2" xfId="2" applyFont="1" applyFill="1" applyBorder="1" applyAlignment="1">
      <alignment horizontal="center" vertical="center" wrapText="1"/>
    </xf>
    <xf numFmtId="165" fontId="4" fillId="2" borderId="2" xfId="2" applyNumberFormat="1" applyFont="1" applyFill="1" applyBorder="1" applyAlignment="1">
      <alignment horizontal="center" vertical="center" wrapText="1"/>
    </xf>
    <xf numFmtId="2" fontId="4" fillId="2" borderId="2" xfId="2" applyNumberFormat="1" applyFont="1" applyFill="1" applyBorder="1" applyAlignment="1">
      <alignment vertical="center" wrapText="1"/>
    </xf>
    <xf numFmtId="4" fontId="4" fillId="2" borderId="2" xfId="2" applyNumberFormat="1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5" fillId="3" borderId="0" xfId="0" applyFont="1" applyFill="1"/>
    <xf numFmtId="14" fontId="0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4" fontId="0" fillId="0" borderId="0" xfId="0" applyNumberFormat="1"/>
    <xf numFmtId="0" fontId="1" fillId="3" borderId="1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0" fillId="0" borderId="0" xfId="0" applyFill="1"/>
    <xf numFmtId="0" fontId="1" fillId="3" borderId="0" xfId="0" applyFont="1" applyFill="1" applyBorder="1" applyAlignment="1">
      <alignment vertical="center"/>
    </xf>
    <xf numFmtId="2" fontId="2" fillId="3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0" xfId="0" applyFill="1"/>
    <xf numFmtId="2" fontId="1" fillId="3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Border="1" applyAlignment="1">
      <alignment vertical="center"/>
    </xf>
    <xf numFmtId="0" fontId="0" fillId="7" borderId="0" xfId="0" applyFill="1"/>
    <xf numFmtId="0" fontId="5" fillId="7" borderId="0" xfId="0" applyNumberFormat="1" applyFont="1" applyFill="1" applyBorder="1" applyAlignment="1">
      <alignment horizontal="center" vertical="center"/>
    </xf>
    <xf numFmtId="14" fontId="5" fillId="7" borderId="0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vertical="center"/>
    </xf>
    <xf numFmtId="2" fontId="5" fillId="7" borderId="0" xfId="0" applyNumberFormat="1" applyFont="1" applyFill="1" applyBorder="1" applyAlignment="1">
      <alignment vertical="center"/>
    </xf>
    <xf numFmtId="0" fontId="1" fillId="7" borderId="0" xfId="0" applyNumberFormat="1" applyFont="1" applyFill="1" applyBorder="1" applyAlignment="1">
      <alignment horizontal="center" vertical="center"/>
    </xf>
    <xf numFmtId="2" fontId="2" fillId="7" borderId="0" xfId="0" applyNumberFormat="1" applyFont="1" applyFill="1" applyBorder="1" applyAlignment="1">
      <alignment horizontal="center" vertical="center"/>
    </xf>
    <xf numFmtId="0" fontId="2" fillId="7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14" fontId="13" fillId="0" borderId="0" xfId="0" applyNumberFormat="1" applyFont="1" applyFill="1" applyBorder="1" applyAlignment="1">
      <alignment horizontal="center" vertical="center"/>
    </xf>
    <xf numFmtId="0" fontId="5" fillId="3" borderId="0" xfId="0" applyNumberFormat="1" applyFont="1" applyFill="1" applyBorder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0" fillId="0" borderId="0" xfId="0"/>
    <xf numFmtId="0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0" fontId="5" fillId="0" borderId="0" xfId="1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center" vertical="center" wrapText="1"/>
    </xf>
    <xf numFmtId="164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/>
    <xf numFmtId="0" fontId="5" fillId="0" borderId="0" xfId="1" applyNumberFormat="1" applyFont="1" applyBorder="1" applyAlignment="1">
      <alignment horizontal="left" vertical="center"/>
    </xf>
    <xf numFmtId="4" fontId="5" fillId="0" borderId="0" xfId="1" applyNumberFormat="1" applyFont="1" applyBorder="1" applyAlignment="1" applyProtection="1">
      <alignment horizontal="center" vertical="center"/>
      <protection locked="0"/>
    </xf>
    <xf numFmtId="0" fontId="5" fillId="0" borderId="0" xfId="1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center" vertical="center" wrapText="1"/>
    </xf>
    <xf numFmtId="164" fontId="4" fillId="2" borderId="0" xfId="2" applyFont="1" applyFill="1" applyBorder="1" applyAlignment="1">
      <alignment horizontal="center" vertical="center" wrapText="1"/>
    </xf>
    <xf numFmtId="4" fontId="4" fillId="2" borderId="0" xfId="2" applyNumberFormat="1" applyFont="1" applyFill="1" applyBorder="1" applyAlignment="1">
      <alignment vertical="center" wrapText="1"/>
    </xf>
    <xf numFmtId="4" fontId="4" fillId="2" borderId="0" xfId="2" applyNumberFormat="1" applyFont="1" applyFill="1" applyBorder="1" applyAlignment="1">
      <alignment horizontal="center" vertical="center" wrapText="1"/>
    </xf>
    <xf numFmtId="14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8" borderId="0" xfId="0" applyNumberFormat="1" applyFont="1" applyFill="1" applyBorder="1" applyAlignment="1">
      <alignment horizontal="center" vertical="center"/>
    </xf>
    <xf numFmtId="14" fontId="5" fillId="8" borderId="0" xfId="0" applyNumberFormat="1" applyFont="1" applyFill="1" applyBorder="1" applyAlignment="1">
      <alignment horizontal="center" vertical="center"/>
    </xf>
    <xf numFmtId="0" fontId="5" fillId="8" borderId="0" xfId="0" applyNumberFormat="1" applyFont="1" applyFill="1" applyBorder="1" applyAlignment="1">
      <alignment vertical="center"/>
    </xf>
    <xf numFmtId="2" fontId="5" fillId="8" borderId="0" xfId="0" applyNumberFormat="1" applyFont="1" applyFill="1" applyBorder="1" applyAlignment="1">
      <alignment vertical="center"/>
    </xf>
    <xf numFmtId="0" fontId="1" fillId="8" borderId="0" xfId="0" applyNumberFormat="1" applyFont="1" applyFill="1" applyBorder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0" fontId="0" fillId="8" borderId="0" xfId="0" applyFill="1"/>
    <xf numFmtId="0" fontId="5" fillId="8" borderId="0" xfId="0" applyFont="1" applyFill="1" applyBorder="1" applyAlignment="1">
      <alignment vertical="center"/>
    </xf>
    <xf numFmtId="0" fontId="2" fillId="8" borderId="0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/>
    </xf>
    <xf numFmtId="43" fontId="5" fillId="0" borderId="0" xfId="0" applyNumberFormat="1" applyFont="1"/>
    <xf numFmtId="43" fontId="9" fillId="0" borderId="0" xfId="0" applyNumberFormat="1" applyFont="1"/>
    <xf numFmtId="4" fontId="0" fillId="0" borderId="0" xfId="0" applyNumberFormat="1"/>
    <xf numFmtId="49" fontId="4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center"/>
    </xf>
    <xf numFmtId="15" fontId="8" fillId="0" borderId="0" xfId="0" applyNumberFormat="1" applyFont="1" applyBorder="1" applyAlignment="1">
      <alignment horizontal="center"/>
    </xf>
  </cellXfs>
  <cellStyles count="5">
    <cellStyle name="Millares" xfId="3" builtinId="3"/>
    <cellStyle name="Normal" xfId="0" builtinId="0"/>
    <cellStyle name="Normal 2" xfId="1"/>
    <cellStyle name="Título1" xfId="4"/>
    <cellStyle name="Título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2105025</xdr:colOff>
      <xdr:row>5</xdr:row>
      <xdr:rowOff>200025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4</xdr:row>
      <xdr:rowOff>66675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4</xdr:row>
      <xdr:rowOff>66675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4</xdr:row>
      <xdr:rowOff>66675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828675</xdr:colOff>
      <xdr:row>4</xdr:row>
      <xdr:rowOff>66675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3</xdr:row>
      <xdr:rowOff>0</xdr:rowOff>
    </xdr:from>
    <xdr:to>
      <xdr:col>2</xdr:col>
      <xdr:colOff>742950</xdr:colOff>
      <xdr:row>4</xdr:row>
      <xdr:rowOff>66675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143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180975</xdr:rowOff>
    </xdr:from>
    <xdr:to>
      <xdr:col>2</xdr:col>
      <xdr:colOff>876300</xdr:colOff>
      <xdr:row>4</xdr:row>
      <xdr:rowOff>66675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04825"/>
          <a:ext cx="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4</xdr:row>
      <xdr:rowOff>66675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3</xdr:row>
      <xdr:rowOff>9525</xdr:rowOff>
    </xdr:from>
    <xdr:to>
      <xdr:col>2</xdr:col>
      <xdr:colOff>857250</xdr:colOff>
      <xdr:row>4</xdr:row>
      <xdr:rowOff>66675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238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3</xdr:row>
      <xdr:rowOff>9525</xdr:rowOff>
    </xdr:from>
    <xdr:to>
      <xdr:col>2</xdr:col>
      <xdr:colOff>819150</xdr:colOff>
      <xdr:row>4</xdr:row>
      <xdr:rowOff>228600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387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3</xdr:row>
      <xdr:rowOff>228600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3</xdr:row>
      <xdr:rowOff>209550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3</xdr:row>
      <xdr:rowOff>200025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828675</xdr:colOff>
      <xdr:row>3</xdr:row>
      <xdr:rowOff>228600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3</xdr:row>
      <xdr:rowOff>0</xdr:rowOff>
    </xdr:from>
    <xdr:to>
      <xdr:col>2</xdr:col>
      <xdr:colOff>742950</xdr:colOff>
      <xdr:row>3</xdr:row>
      <xdr:rowOff>228600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143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180975</xdr:rowOff>
    </xdr:from>
    <xdr:to>
      <xdr:col>2</xdr:col>
      <xdr:colOff>876300</xdr:colOff>
      <xdr:row>3</xdr:row>
      <xdr:rowOff>219075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0482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3</xdr:row>
      <xdr:rowOff>209550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3</xdr:row>
      <xdr:rowOff>9525</xdr:rowOff>
    </xdr:from>
    <xdr:to>
      <xdr:col>2</xdr:col>
      <xdr:colOff>857250</xdr:colOff>
      <xdr:row>3</xdr:row>
      <xdr:rowOff>228600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238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3</xdr:row>
      <xdr:rowOff>9525</xdr:rowOff>
    </xdr:from>
    <xdr:to>
      <xdr:col>2</xdr:col>
      <xdr:colOff>819150</xdr:colOff>
      <xdr:row>4</xdr:row>
      <xdr:rowOff>66675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38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3</xdr:row>
      <xdr:rowOff>161925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3</xdr:row>
      <xdr:rowOff>142875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3</xdr:row>
      <xdr:rowOff>133350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828675</xdr:colOff>
      <xdr:row>3</xdr:row>
      <xdr:rowOff>161925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3</xdr:row>
      <xdr:rowOff>0</xdr:rowOff>
    </xdr:from>
    <xdr:to>
      <xdr:col>2</xdr:col>
      <xdr:colOff>742950</xdr:colOff>
      <xdr:row>3</xdr:row>
      <xdr:rowOff>161925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1435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180975</xdr:rowOff>
    </xdr:from>
    <xdr:to>
      <xdr:col>2</xdr:col>
      <xdr:colOff>876300</xdr:colOff>
      <xdr:row>3</xdr:row>
      <xdr:rowOff>152400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048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3</xdr:row>
      <xdr:rowOff>142875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3</xdr:row>
      <xdr:rowOff>9525</xdr:rowOff>
    </xdr:from>
    <xdr:to>
      <xdr:col>2</xdr:col>
      <xdr:colOff>857250</xdr:colOff>
      <xdr:row>3</xdr:row>
      <xdr:rowOff>161925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23875"/>
          <a:ext cx="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3</xdr:row>
      <xdr:rowOff>9525</xdr:rowOff>
    </xdr:from>
    <xdr:to>
      <xdr:col>2</xdr:col>
      <xdr:colOff>819150</xdr:colOff>
      <xdr:row>3</xdr:row>
      <xdr:rowOff>228600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523875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6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809625</xdr:colOff>
      <xdr:row>3</xdr:row>
      <xdr:rowOff>38100</xdr:rowOff>
    </xdr:from>
    <xdr:to>
      <xdr:col>2</xdr:col>
      <xdr:colOff>2085975</xdr:colOff>
      <xdr:row>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55245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6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2133600</xdr:colOff>
      <xdr:row>5</xdr:row>
      <xdr:rowOff>171450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6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2105025</xdr:colOff>
      <xdr:row>5</xdr:row>
      <xdr:rowOff>228600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6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828675</xdr:colOff>
      <xdr:row>6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3</xdr:row>
      <xdr:rowOff>0</xdr:rowOff>
    </xdr:from>
    <xdr:to>
      <xdr:col>2</xdr:col>
      <xdr:colOff>2019300</xdr:colOff>
      <xdr:row>5</xdr:row>
      <xdr:rowOff>219075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1435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6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828675</xdr:colOff>
      <xdr:row>6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3</xdr:row>
      <xdr:rowOff>0</xdr:rowOff>
    </xdr:from>
    <xdr:to>
      <xdr:col>2</xdr:col>
      <xdr:colOff>742950</xdr:colOff>
      <xdr:row>6</xdr:row>
      <xdr:rowOff>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1435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180975</xdr:rowOff>
    </xdr:from>
    <xdr:to>
      <xdr:col>3</xdr:col>
      <xdr:colOff>0</xdr:colOff>
      <xdr:row>5</xdr:row>
      <xdr:rowOff>209550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0482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6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828675</xdr:colOff>
      <xdr:row>6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3</xdr:row>
      <xdr:rowOff>0</xdr:rowOff>
    </xdr:from>
    <xdr:to>
      <xdr:col>2</xdr:col>
      <xdr:colOff>742950</xdr:colOff>
      <xdr:row>6</xdr:row>
      <xdr:rowOff>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14350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180975</xdr:rowOff>
    </xdr:from>
    <xdr:to>
      <xdr:col>2</xdr:col>
      <xdr:colOff>876300</xdr:colOff>
      <xdr:row>6</xdr:row>
      <xdr:rowOff>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0482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2105025</xdr:colOff>
      <xdr:row>5</xdr:row>
      <xdr:rowOff>200025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6</xdr:row>
      <xdr:rowOff>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6</xdr:row>
      <xdr:rowOff>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6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828675</xdr:colOff>
      <xdr:row>6</xdr:row>
      <xdr:rowOff>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3</xdr:row>
      <xdr:rowOff>0</xdr:rowOff>
    </xdr:from>
    <xdr:to>
      <xdr:col>2</xdr:col>
      <xdr:colOff>742950</xdr:colOff>
      <xdr:row>6</xdr:row>
      <xdr:rowOff>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14350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180975</xdr:rowOff>
    </xdr:from>
    <xdr:to>
      <xdr:col>2</xdr:col>
      <xdr:colOff>876300</xdr:colOff>
      <xdr:row>6</xdr:row>
      <xdr:rowOff>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048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6</xdr:row>
      <xdr:rowOff>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3</xdr:row>
      <xdr:rowOff>9525</xdr:rowOff>
    </xdr:from>
    <xdr:to>
      <xdr:col>2</xdr:col>
      <xdr:colOff>2133600</xdr:colOff>
      <xdr:row>5</xdr:row>
      <xdr:rowOff>228600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2387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876300</xdr:colOff>
      <xdr:row>3</xdr:row>
      <xdr:rowOff>38100</xdr:rowOff>
    </xdr:from>
    <xdr:to>
      <xdr:col>2</xdr:col>
      <xdr:colOff>876300</xdr:colOff>
      <xdr:row>4</xdr:row>
      <xdr:rowOff>228600</xdr:rowOff>
    </xdr:to>
    <xdr:pic>
      <xdr:nvPicPr>
        <xdr:cNvPr id="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52450"/>
          <a:ext cx="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4</xdr:row>
      <xdr:rowOff>228600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2</xdr:row>
      <xdr:rowOff>142875</xdr:rowOff>
    </xdr:from>
    <xdr:to>
      <xdr:col>2</xdr:col>
      <xdr:colOff>857250</xdr:colOff>
      <xdr:row>4</xdr:row>
      <xdr:rowOff>228600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4667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3</xdr:row>
      <xdr:rowOff>9525</xdr:rowOff>
    </xdr:from>
    <xdr:to>
      <xdr:col>2</xdr:col>
      <xdr:colOff>828675</xdr:colOff>
      <xdr:row>4</xdr:row>
      <xdr:rowOff>228600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52387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3</xdr:row>
      <xdr:rowOff>0</xdr:rowOff>
    </xdr:from>
    <xdr:to>
      <xdr:col>2</xdr:col>
      <xdr:colOff>742950</xdr:colOff>
      <xdr:row>4</xdr:row>
      <xdr:rowOff>228600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514350"/>
          <a:ext cx="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2</xdr:row>
      <xdr:rowOff>180975</xdr:rowOff>
    </xdr:from>
    <xdr:to>
      <xdr:col>2</xdr:col>
      <xdr:colOff>876300</xdr:colOff>
      <xdr:row>4</xdr:row>
      <xdr:rowOff>228600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504825"/>
          <a:ext cx="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828675</xdr:colOff>
      <xdr:row>2</xdr:row>
      <xdr:rowOff>171450</xdr:rowOff>
    </xdr:from>
    <xdr:to>
      <xdr:col>2</xdr:col>
      <xdr:colOff>828675</xdr:colOff>
      <xdr:row>4</xdr:row>
      <xdr:rowOff>228600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4025" y="495300"/>
          <a:ext cx="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857250</xdr:colOff>
      <xdr:row>3</xdr:row>
      <xdr:rowOff>9525</xdr:rowOff>
    </xdr:from>
    <xdr:to>
      <xdr:col>2</xdr:col>
      <xdr:colOff>857250</xdr:colOff>
      <xdr:row>4</xdr:row>
      <xdr:rowOff>228600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523875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819150</xdr:colOff>
      <xdr:row>3</xdr:row>
      <xdr:rowOff>9525</xdr:rowOff>
    </xdr:from>
    <xdr:to>
      <xdr:col>2</xdr:col>
      <xdr:colOff>2095500</xdr:colOff>
      <xdr:row>5</xdr:row>
      <xdr:rowOff>228600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95300"/>
          <a:ext cx="12763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6" workbookViewId="0">
      <selection activeCell="J43" sqref="J43"/>
    </sheetView>
  </sheetViews>
  <sheetFormatPr baseColWidth="10" defaultRowHeight="12.75" x14ac:dyDescent="0.25"/>
  <cols>
    <col min="1" max="1" width="5" style="33" bestFit="1" customWidth="1"/>
    <col min="2" max="2" width="10.1640625" style="33" bestFit="1" customWidth="1"/>
    <col min="3" max="3" width="66.5" style="33" bestFit="1" customWidth="1"/>
    <col min="4" max="4" width="12" style="33"/>
    <col min="5" max="5" width="13.83203125" style="33" customWidth="1"/>
    <col min="6" max="6" width="5.33203125" style="33" bestFit="1" customWidth="1"/>
    <col min="7" max="7" width="11.1640625" style="33" bestFit="1" customWidth="1"/>
    <col min="8" max="8" width="11.83203125" style="33" customWidth="1"/>
    <col min="9" max="9" width="12" style="33" hidden="1" customWidth="1"/>
    <col min="10" max="10" width="12" style="33"/>
    <col min="11" max="11" width="14.1640625" style="33" bestFit="1" customWidth="1"/>
    <col min="12" max="12" width="14.5" style="33" customWidth="1"/>
    <col min="13" max="13" width="19.6640625" style="33" customWidth="1"/>
    <col min="14" max="16384" width="12" style="33"/>
  </cols>
  <sheetData>
    <row r="1" spans="1:13" s="3" customFormat="1" ht="11.1" customHeight="1" x14ac:dyDescent="0.25">
      <c r="A1" s="198" t="s">
        <v>0</v>
      </c>
      <c r="B1" s="198"/>
      <c r="C1" s="198"/>
      <c r="D1" s="198"/>
      <c r="E1" s="198"/>
      <c r="F1" s="1"/>
      <c r="G1" s="2"/>
      <c r="H1" s="26"/>
      <c r="I1" s="27"/>
      <c r="J1" s="28"/>
      <c r="K1" s="29"/>
      <c r="L1" s="30"/>
    </row>
    <row r="2" spans="1:13" s="3" customFormat="1" ht="11.1" customHeight="1" x14ac:dyDescent="0.25">
      <c r="A2" s="198" t="s">
        <v>1</v>
      </c>
      <c r="B2" s="198"/>
      <c r="C2" s="198"/>
      <c r="D2" s="198"/>
      <c r="E2" s="198"/>
      <c r="F2" s="4"/>
      <c r="G2" s="2"/>
      <c r="H2" s="26"/>
      <c r="I2" s="27"/>
      <c r="J2" s="28"/>
      <c r="K2" s="29"/>
      <c r="L2" s="30"/>
    </row>
    <row r="3" spans="1:13" s="3" customFormat="1" ht="11.1" customHeight="1" x14ac:dyDescent="0.25">
      <c r="A3" s="5"/>
      <c r="C3" s="6"/>
      <c r="E3" s="6"/>
      <c r="F3" s="5"/>
      <c r="G3" s="6"/>
      <c r="H3" s="6"/>
    </row>
    <row r="4" spans="1:13" s="3" customFormat="1" ht="11.1" customHeight="1" x14ac:dyDescent="0.25">
      <c r="A4" s="5"/>
      <c r="C4" s="6"/>
      <c r="E4" s="6"/>
      <c r="F4" s="5"/>
      <c r="G4" s="6"/>
      <c r="H4" s="6"/>
    </row>
    <row r="5" spans="1:13" s="3" customFormat="1" ht="11.1" customHeight="1" x14ac:dyDescent="0.25">
      <c r="A5" s="7" t="s">
        <v>2</v>
      </c>
      <c r="B5" s="8" t="s">
        <v>3</v>
      </c>
      <c r="C5" s="8" t="s">
        <v>4</v>
      </c>
      <c r="D5" s="9" t="s">
        <v>5</v>
      </c>
      <c r="E5" s="10" t="s">
        <v>6</v>
      </c>
      <c r="F5" s="7" t="s">
        <v>7</v>
      </c>
      <c r="G5" s="8" t="s">
        <v>8</v>
      </c>
      <c r="H5" s="31"/>
      <c r="I5" s="31"/>
      <c r="J5" s="31"/>
      <c r="K5" s="31"/>
    </row>
    <row r="6" spans="1:13" s="32" customFormat="1" x14ac:dyDescent="0.25">
      <c r="A6" s="19">
        <v>1</v>
      </c>
      <c r="B6" s="20">
        <v>42006</v>
      </c>
      <c r="C6" s="21" t="s">
        <v>12</v>
      </c>
      <c r="D6" s="22">
        <v>3948</v>
      </c>
      <c r="E6" s="21" t="s">
        <v>10</v>
      </c>
      <c r="F6" s="23">
        <v>715</v>
      </c>
      <c r="G6" s="25"/>
      <c r="J6" s="32" t="s">
        <v>87</v>
      </c>
      <c r="K6" s="32" t="s">
        <v>118</v>
      </c>
      <c r="L6" s="32" t="s">
        <v>119</v>
      </c>
      <c r="M6" s="32" t="s">
        <v>120</v>
      </c>
    </row>
    <row r="7" spans="1:13" s="32" customFormat="1" x14ac:dyDescent="0.25">
      <c r="A7" s="19">
        <v>3</v>
      </c>
      <c r="B7" s="20">
        <v>42006</v>
      </c>
      <c r="C7" s="21" t="s">
        <v>16</v>
      </c>
      <c r="D7" s="22">
        <v>3896</v>
      </c>
      <c r="E7" s="21" t="s">
        <v>10</v>
      </c>
      <c r="F7" s="23">
        <v>715</v>
      </c>
      <c r="G7" s="25"/>
      <c r="J7" s="32" t="s">
        <v>48</v>
      </c>
      <c r="K7" s="32" t="s">
        <v>60</v>
      </c>
      <c r="L7" s="32" t="s">
        <v>63</v>
      </c>
      <c r="M7" s="32" t="s">
        <v>64</v>
      </c>
    </row>
    <row r="8" spans="1:13" s="32" customFormat="1" x14ac:dyDescent="0.25">
      <c r="A8" s="19">
        <v>9</v>
      </c>
      <c r="B8" s="20">
        <v>42009</v>
      </c>
      <c r="C8" s="21" t="s">
        <v>15</v>
      </c>
      <c r="D8" s="22">
        <v>3450</v>
      </c>
      <c r="E8" s="21" t="s">
        <v>10</v>
      </c>
      <c r="F8" s="23">
        <v>715</v>
      </c>
      <c r="G8" s="25"/>
      <c r="J8" s="32" t="s">
        <v>48</v>
      </c>
      <c r="K8" s="32" t="s">
        <v>65</v>
      </c>
      <c r="L8" s="32" t="s">
        <v>66</v>
      </c>
      <c r="M8" s="32" t="s">
        <v>67</v>
      </c>
    </row>
    <row r="9" spans="1:13" s="32" customFormat="1" x14ac:dyDescent="0.25">
      <c r="A9" s="19">
        <v>10</v>
      </c>
      <c r="B9" s="20">
        <v>42009</v>
      </c>
      <c r="C9" s="21" t="s">
        <v>13</v>
      </c>
      <c r="D9" s="22">
        <v>3243</v>
      </c>
      <c r="E9" s="21" t="s">
        <v>10</v>
      </c>
      <c r="F9" s="23">
        <v>715</v>
      </c>
      <c r="G9" s="25"/>
      <c r="J9" s="32" t="s">
        <v>80</v>
      </c>
      <c r="K9" s="32" t="s">
        <v>113</v>
      </c>
      <c r="L9" s="32" t="s">
        <v>114</v>
      </c>
      <c r="M9" s="32" t="s">
        <v>115</v>
      </c>
    </row>
    <row r="10" spans="1:13" x14ac:dyDescent="0.25">
      <c r="A10" s="16">
        <v>11</v>
      </c>
      <c r="B10" s="11">
        <v>42009</v>
      </c>
      <c r="C10" s="12" t="s">
        <v>33</v>
      </c>
      <c r="D10" s="13">
        <v>3200</v>
      </c>
      <c r="E10" s="12" t="s">
        <v>10</v>
      </c>
      <c r="F10" s="14">
        <v>715</v>
      </c>
      <c r="G10" s="15"/>
    </row>
    <row r="11" spans="1:13" x14ac:dyDescent="0.25">
      <c r="A11" s="16">
        <v>12</v>
      </c>
      <c r="B11" s="11">
        <v>42009</v>
      </c>
      <c r="C11" s="12" t="s">
        <v>34</v>
      </c>
      <c r="D11" s="13">
        <v>6550</v>
      </c>
      <c r="E11" s="12" t="s">
        <v>10</v>
      </c>
      <c r="F11" s="14">
        <v>715</v>
      </c>
      <c r="G11" s="15"/>
    </row>
    <row r="12" spans="1:13" s="32" customFormat="1" x14ac:dyDescent="0.25">
      <c r="A12" s="19">
        <v>13</v>
      </c>
      <c r="B12" s="20">
        <v>42009</v>
      </c>
      <c r="C12" s="21" t="s">
        <v>14</v>
      </c>
      <c r="D12" s="22">
        <v>3243</v>
      </c>
      <c r="E12" s="21" t="s">
        <v>10</v>
      </c>
      <c r="F12" s="23">
        <v>715</v>
      </c>
      <c r="G12" s="24"/>
      <c r="J12" s="32" t="s">
        <v>48</v>
      </c>
      <c r="K12" s="32" t="s">
        <v>68</v>
      </c>
      <c r="L12" s="32" t="s">
        <v>69</v>
      </c>
      <c r="M12" s="32" t="s">
        <v>70</v>
      </c>
    </row>
    <row r="13" spans="1:13" s="32" customFormat="1" x14ac:dyDescent="0.25">
      <c r="A13" s="19">
        <v>15</v>
      </c>
      <c r="B13" s="20">
        <v>42009</v>
      </c>
      <c r="C13" s="21" t="s">
        <v>35</v>
      </c>
      <c r="D13" s="22">
        <v>2410</v>
      </c>
      <c r="E13" s="21" t="s">
        <v>10</v>
      </c>
      <c r="F13" s="23">
        <v>715</v>
      </c>
      <c r="G13" s="25"/>
      <c r="J13" s="32" t="s">
        <v>48</v>
      </c>
      <c r="K13" s="32" t="s">
        <v>108</v>
      </c>
      <c r="L13" s="32" t="s">
        <v>109</v>
      </c>
      <c r="M13" s="32" t="s">
        <v>110</v>
      </c>
    </row>
    <row r="14" spans="1:13" s="32" customFormat="1" x14ac:dyDescent="0.25">
      <c r="A14" s="19">
        <v>16</v>
      </c>
      <c r="B14" s="20">
        <v>42009</v>
      </c>
      <c r="C14" s="21" t="s">
        <v>28</v>
      </c>
      <c r="D14" s="22">
        <v>3243</v>
      </c>
      <c r="E14" s="21" t="s">
        <v>10</v>
      </c>
      <c r="F14" s="23">
        <v>715</v>
      </c>
      <c r="G14" s="25"/>
      <c r="J14" s="32" t="s">
        <v>48</v>
      </c>
      <c r="K14" s="32" t="s">
        <v>74</v>
      </c>
      <c r="L14" s="32" t="s">
        <v>75</v>
      </c>
      <c r="M14" s="32" t="s">
        <v>76</v>
      </c>
    </row>
    <row r="15" spans="1:13" s="32" customFormat="1" x14ac:dyDescent="0.25">
      <c r="A15" s="19">
        <v>18</v>
      </c>
      <c r="B15" s="20">
        <v>42009</v>
      </c>
      <c r="C15" s="21" t="s">
        <v>36</v>
      </c>
      <c r="D15" s="22">
        <v>3772.5</v>
      </c>
      <c r="E15" s="21" t="s">
        <v>10</v>
      </c>
      <c r="F15" s="23">
        <v>715</v>
      </c>
      <c r="G15" s="24"/>
      <c r="J15" s="32" t="s">
        <v>101</v>
      </c>
      <c r="K15" s="32" t="s">
        <v>98</v>
      </c>
      <c r="L15" s="32" t="s">
        <v>99</v>
      </c>
      <c r="M15" s="32" t="s">
        <v>100</v>
      </c>
    </row>
    <row r="16" spans="1:13" s="32" customFormat="1" x14ac:dyDescent="0.25">
      <c r="A16" s="19">
        <v>21</v>
      </c>
      <c r="B16" s="20">
        <v>42009</v>
      </c>
      <c r="C16" s="21" t="s">
        <v>19</v>
      </c>
      <c r="D16" s="22">
        <v>3243</v>
      </c>
      <c r="E16" s="21" t="s">
        <v>10</v>
      </c>
      <c r="F16" s="23">
        <v>715</v>
      </c>
      <c r="G16" s="25"/>
      <c r="J16" s="32" t="s">
        <v>48</v>
      </c>
      <c r="K16" s="32" t="s">
        <v>51</v>
      </c>
      <c r="L16" s="32" t="s">
        <v>52</v>
      </c>
      <c r="M16" s="32" t="s">
        <v>53</v>
      </c>
    </row>
    <row r="17" spans="1:13" s="32" customFormat="1" x14ac:dyDescent="0.25">
      <c r="A17" s="19">
        <v>22</v>
      </c>
      <c r="B17" s="20">
        <v>42009</v>
      </c>
      <c r="C17" s="21" t="s">
        <v>37</v>
      </c>
      <c r="D17" s="22">
        <v>3250</v>
      </c>
      <c r="E17" s="21" t="s">
        <v>10</v>
      </c>
      <c r="F17" s="23">
        <v>715</v>
      </c>
      <c r="G17" s="24"/>
      <c r="J17" s="32" t="s">
        <v>48</v>
      </c>
      <c r="K17" s="32" t="s">
        <v>47</v>
      </c>
      <c r="L17" s="32" t="s">
        <v>49</v>
      </c>
      <c r="M17" s="32" t="s">
        <v>50</v>
      </c>
    </row>
    <row r="18" spans="1:13" s="32" customFormat="1" x14ac:dyDescent="0.25">
      <c r="A18" s="19">
        <v>30</v>
      </c>
      <c r="B18" s="20">
        <v>42009</v>
      </c>
      <c r="C18" s="21" t="s">
        <v>26</v>
      </c>
      <c r="D18" s="22">
        <v>2410</v>
      </c>
      <c r="E18" s="21" t="s">
        <v>10</v>
      </c>
      <c r="F18" s="23">
        <v>715</v>
      </c>
      <c r="G18" s="25"/>
      <c r="J18" s="32" t="s">
        <v>48</v>
      </c>
      <c r="K18" s="32" t="s">
        <v>77</v>
      </c>
      <c r="L18" s="32" t="s">
        <v>78</v>
      </c>
      <c r="M18" s="32" t="s">
        <v>79</v>
      </c>
    </row>
    <row r="19" spans="1:13" s="32" customFormat="1" x14ac:dyDescent="0.25">
      <c r="A19" s="19">
        <v>31</v>
      </c>
      <c r="B19" s="20">
        <v>42010</v>
      </c>
      <c r="C19" s="21" t="s">
        <v>9</v>
      </c>
      <c r="D19" s="22">
        <v>3243</v>
      </c>
      <c r="E19" s="21" t="s">
        <v>10</v>
      </c>
      <c r="F19" s="23">
        <v>715</v>
      </c>
      <c r="G19" s="25"/>
      <c r="J19" s="32" t="s">
        <v>48</v>
      </c>
      <c r="K19" s="32" t="s">
        <v>78</v>
      </c>
      <c r="L19" s="32" t="s">
        <v>111</v>
      </c>
      <c r="M19" s="32" t="s">
        <v>112</v>
      </c>
    </row>
    <row r="20" spans="1:13" s="32" customFormat="1" x14ac:dyDescent="0.25">
      <c r="A20" s="19">
        <v>33</v>
      </c>
      <c r="B20" s="20">
        <v>42010</v>
      </c>
      <c r="C20" s="21" t="s">
        <v>38</v>
      </c>
      <c r="D20" s="22">
        <v>3243</v>
      </c>
      <c r="E20" s="21" t="s">
        <v>10</v>
      </c>
      <c r="F20" s="23">
        <v>715</v>
      </c>
      <c r="G20" s="25"/>
      <c r="H20" s="32" t="s">
        <v>438</v>
      </c>
      <c r="J20" s="32" t="s">
        <v>87</v>
      </c>
      <c r="K20" s="32" t="s">
        <v>123</v>
      </c>
      <c r="L20" s="32" t="s">
        <v>124</v>
      </c>
      <c r="M20" s="32" t="s">
        <v>125</v>
      </c>
    </row>
    <row r="21" spans="1:13" s="32" customFormat="1" x14ac:dyDescent="0.25">
      <c r="A21" s="19">
        <v>55</v>
      </c>
      <c r="B21" s="20">
        <v>42010</v>
      </c>
      <c r="C21" s="21" t="s">
        <v>29</v>
      </c>
      <c r="D21" s="22">
        <v>3243</v>
      </c>
      <c r="E21" s="21" t="s">
        <v>10</v>
      </c>
      <c r="F21" s="23">
        <v>715</v>
      </c>
      <c r="G21" s="25"/>
      <c r="J21" s="32" t="s">
        <v>87</v>
      </c>
      <c r="K21" s="32" t="s">
        <v>121</v>
      </c>
      <c r="L21" s="32" t="s">
        <v>111</v>
      </c>
      <c r="M21" s="32" t="s">
        <v>122</v>
      </c>
    </row>
    <row r="22" spans="1:13" s="32" customFormat="1" x14ac:dyDescent="0.25">
      <c r="A22" s="19">
        <v>193</v>
      </c>
      <c r="B22" s="20">
        <v>42013</v>
      </c>
      <c r="C22" s="21" t="s">
        <v>24</v>
      </c>
      <c r="D22" s="22">
        <v>11167.5</v>
      </c>
      <c r="E22" s="21" t="s">
        <v>10</v>
      </c>
      <c r="F22" s="23">
        <v>715</v>
      </c>
      <c r="G22" s="25"/>
      <c r="J22" s="32" t="s">
        <v>80</v>
      </c>
      <c r="K22" s="32" t="s">
        <v>81</v>
      </c>
      <c r="L22" s="32" t="s">
        <v>82</v>
      </c>
      <c r="M22" s="32" t="s">
        <v>83</v>
      </c>
    </row>
    <row r="23" spans="1:13" s="32" customFormat="1" x14ac:dyDescent="0.25">
      <c r="A23" s="19">
        <v>205</v>
      </c>
      <c r="B23" s="20">
        <v>42016</v>
      </c>
      <c r="C23" s="21" t="s">
        <v>11</v>
      </c>
      <c r="D23" s="22">
        <v>3950</v>
      </c>
      <c r="E23" s="21" t="s">
        <v>10</v>
      </c>
      <c r="F23" s="23">
        <v>715</v>
      </c>
      <c r="G23" s="25"/>
      <c r="J23" s="32" t="s">
        <v>48</v>
      </c>
      <c r="K23" s="32" t="s">
        <v>54</v>
      </c>
      <c r="L23" s="32" t="s">
        <v>55</v>
      </c>
      <c r="M23" s="32" t="s">
        <v>56</v>
      </c>
    </row>
    <row r="24" spans="1:13" s="32" customFormat="1" x14ac:dyDescent="0.25">
      <c r="A24" s="19">
        <v>257</v>
      </c>
      <c r="B24" s="20">
        <v>42016</v>
      </c>
      <c r="C24" s="21" t="s">
        <v>32</v>
      </c>
      <c r="D24" s="22">
        <v>4200</v>
      </c>
      <c r="E24" s="21" t="s">
        <v>10</v>
      </c>
      <c r="F24" s="23">
        <v>715</v>
      </c>
      <c r="G24" s="25"/>
      <c r="J24" s="32" t="s">
        <v>87</v>
      </c>
      <c r="K24" s="32" t="s">
        <v>88</v>
      </c>
      <c r="L24" s="32" t="s">
        <v>78</v>
      </c>
      <c r="M24" s="32" t="s">
        <v>89</v>
      </c>
    </row>
    <row r="25" spans="1:13" s="32" customFormat="1" x14ac:dyDescent="0.25">
      <c r="A25" s="19">
        <v>264</v>
      </c>
      <c r="B25" s="20">
        <v>42016</v>
      </c>
      <c r="C25" s="21" t="s">
        <v>39</v>
      </c>
      <c r="D25" s="22">
        <v>3600</v>
      </c>
      <c r="E25" s="21" t="s">
        <v>10</v>
      </c>
      <c r="F25" s="23">
        <v>715</v>
      </c>
      <c r="G25" s="24"/>
      <c r="J25" s="32" t="s">
        <v>48</v>
      </c>
      <c r="K25" s="32" t="s">
        <v>57</v>
      </c>
      <c r="L25" s="32" t="s">
        <v>58</v>
      </c>
      <c r="M25" s="32" t="s">
        <v>59</v>
      </c>
    </row>
    <row r="26" spans="1:13" s="32" customFormat="1" x14ac:dyDescent="0.25">
      <c r="A26" s="19">
        <v>276</v>
      </c>
      <c r="B26" s="20">
        <v>42017</v>
      </c>
      <c r="C26" s="21" t="s">
        <v>17</v>
      </c>
      <c r="D26" s="22">
        <v>3450</v>
      </c>
      <c r="E26" s="21" t="s">
        <v>10</v>
      </c>
      <c r="F26" s="23">
        <v>715</v>
      </c>
      <c r="G26" s="25"/>
      <c r="J26" s="32" t="s">
        <v>80</v>
      </c>
      <c r="K26" s="32" t="s">
        <v>84</v>
      </c>
      <c r="L26" s="32" t="s">
        <v>85</v>
      </c>
      <c r="M26" s="32" t="s">
        <v>86</v>
      </c>
    </row>
    <row r="27" spans="1:13" s="32" customFormat="1" x14ac:dyDescent="0.25">
      <c r="A27" s="19">
        <v>321</v>
      </c>
      <c r="B27" s="20">
        <v>42017</v>
      </c>
      <c r="C27" s="21" t="s">
        <v>18</v>
      </c>
      <c r="D27" s="22">
        <v>6900</v>
      </c>
      <c r="E27" s="21" t="s">
        <v>10</v>
      </c>
      <c r="F27" s="23">
        <v>715</v>
      </c>
      <c r="G27" s="25"/>
      <c r="J27" s="32" t="s">
        <v>48</v>
      </c>
      <c r="K27" s="32" t="s">
        <v>60</v>
      </c>
      <c r="L27" s="32" t="s">
        <v>61</v>
      </c>
      <c r="M27" s="32" t="s">
        <v>62</v>
      </c>
    </row>
    <row r="28" spans="1:13" s="32" customFormat="1" x14ac:dyDescent="0.25">
      <c r="A28" s="19">
        <v>343</v>
      </c>
      <c r="B28" s="20">
        <v>42018</v>
      </c>
      <c r="C28" s="21" t="s">
        <v>20</v>
      </c>
      <c r="D28" s="22">
        <v>3772.5</v>
      </c>
      <c r="E28" s="21" t="s">
        <v>10</v>
      </c>
      <c r="F28" s="23">
        <v>715</v>
      </c>
      <c r="G28" s="25"/>
      <c r="J28" s="32" t="s">
        <v>80</v>
      </c>
      <c r="K28" s="32" t="s">
        <v>102</v>
      </c>
      <c r="L28" s="32" t="s">
        <v>103</v>
      </c>
      <c r="M28" s="32" t="s">
        <v>104</v>
      </c>
    </row>
    <row r="29" spans="1:13" s="32" customFormat="1" x14ac:dyDescent="0.25">
      <c r="A29" s="19">
        <v>355</v>
      </c>
      <c r="B29" s="20">
        <v>42018</v>
      </c>
      <c r="C29" s="21" t="s">
        <v>21</v>
      </c>
      <c r="D29" s="22">
        <v>3945</v>
      </c>
      <c r="E29" s="21" t="s">
        <v>10</v>
      </c>
      <c r="F29" s="23">
        <v>715</v>
      </c>
      <c r="G29" s="25"/>
      <c r="J29" s="32" t="s">
        <v>48</v>
      </c>
      <c r="K29" s="32" t="s">
        <v>71</v>
      </c>
      <c r="L29" s="32" t="s">
        <v>72</v>
      </c>
      <c r="M29" s="32" t="s">
        <v>73</v>
      </c>
    </row>
    <row r="30" spans="1:13" s="32" customFormat="1" x14ac:dyDescent="0.25">
      <c r="A30" s="19">
        <v>356</v>
      </c>
      <c r="B30" s="20">
        <v>42018</v>
      </c>
      <c r="C30" s="21" t="s">
        <v>22</v>
      </c>
      <c r="D30" s="22">
        <v>3772.5</v>
      </c>
      <c r="E30" s="21" t="s">
        <v>10</v>
      </c>
      <c r="F30" s="23">
        <v>715</v>
      </c>
      <c r="G30" s="24"/>
      <c r="J30" s="32" t="s">
        <v>48</v>
      </c>
      <c r="K30" s="32" t="s">
        <v>71</v>
      </c>
      <c r="L30" s="32" t="s">
        <v>72</v>
      </c>
      <c r="M30" s="32" t="s">
        <v>73</v>
      </c>
    </row>
    <row r="31" spans="1:13" s="32" customFormat="1" x14ac:dyDescent="0.25">
      <c r="A31" s="19">
        <v>357</v>
      </c>
      <c r="B31" s="20">
        <v>42018</v>
      </c>
      <c r="C31" s="21" t="s">
        <v>23</v>
      </c>
      <c r="D31" s="22">
        <v>3450</v>
      </c>
      <c r="E31" s="21" t="s">
        <v>10</v>
      </c>
      <c r="F31" s="23">
        <v>715</v>
      </c>
      <c r="G31" s="25"/>
      <c r="J31" s="32" t="s">
        <v>48</v>
      </c>
      <c r="K31" s="32" t="s">
        <v>71</v>
      </c>
      <c r="L31" s="32" t="s">
        <v>72</v>
      </c>
      <c r="M31" s="32" t="s">
        <v>73</v>
      </c>
    </row>
    <row r="32" spans="1:13" s="32" customFormat="1" x14ac:dyDescent="0.25">
      <c r="A32" s="19">
        <v>416</v>
      </c>
      <c r="B32" s="20">
        <v>42020</v>
      </c>
      <c r="C32" s="21" t="s">
        <v>25</v>
      </c>
      <c r="D32" s="22">
        <v>3950</v>
      </c>
      <c r="E32" s="21" t="s">
        <v>10</v>
      </c>
      <c r="F32" s="23">
        <v>715</v>
      </c>
      <c r="G32" s="25"/>
      <c r="J32" s="32" t="s">
        <v>101</v>
      </c>
      <c r="K32" s="32" t="s">
        <v>105</v>
      </c>
      <c r="L32" s="32" t="s">
        <v>106</v>
      </c>
      <c r="M32" s="32" t="s">
        <v>107</v>
      </c>
    </row>
    <row r="33" spans="1:13" s="32" customFormat="1" x14ac:dyDescent="0.25">
      <c r="A33" s="19">
        <v>441</v>
      </c>
      <c r="B33" s="20">
        <v>42023</v>
      </c>
      <c r="C33" s="21" t="s">
        <v>40</v>
      </c>
      <c r="D33" s="22">
        <v>495</v>
      </c>
      <c r="E33" s="21" t="s">
        <v>10</v>
      </c>
      <c r="F33" s="23">
        <v>715</v>
      </c>
      <c r="G33" s="25"/>
      <c r="J33" s="32" t="s">
        <v>48</v>
      </c>
      <c r="K33" s="32" t="s">
        <v>78</v>
      </c>
      <c r="L33" s="32" t="s">
        <v>111</v>
      </c>
      <c r="M33" s="32" t="s">
        <v>112</v>
      </c>
    </row>
    <row r="34" spans="1:13" s="32" customFormat="1" x14ac:dyDescent="0.25">
      <c r="A34" s="19">
        <v>495</v>
      </c>
      <c r="B34" s="20">
        <v>42023</v>
      </c>
      <c r="C34" s="21" t="s">
        <v>41</v>
      </c>
      <c r="D34" s="22">
        <v>3450</v>
      </c>
      <c r="E34" s="21" t="s">
        <v>10</v>
      </c>
      <c r="F34" s="23">
        <v>715</v>
      </c>
      <c r="G34" s="25"/>
      <c r="J34" s="32" t="s">
        <v>80</v>
      </c>
      <c r="K34" s="32" t="s">
        <v>217</v>
      </c>
      <c r="L34" s="32" t="s">
        <v>218</v>
      </c>
      <c r="M34" s="32" t="s">
        <v>219</v>
      </c>
    </row>
    <row r="35" spans="1:13" s="57" customFormat="1" x14ac:dyDescent="0.25">
      <c r="A35" s="51">
        <v>498</v>
      </c>
      <c r="B35" s="52">
        <v>42023</v>
      </c>
      <c r="C35" s="53" t="s">
        <v>27</v>
      </c>
      <c r="D35" s="54">
        <v>800</v>
      </c>
      <c r="E35" s="53" t="s">
        <v>10</v>
      </c>
      <c r="F35" s="55">
        <v>715</v>
      </c>
      <c r="G35" s="56" t="s">
        <v>8</v>
      </c>
      <c r="J35" s="57" t="s">
        <v>101</v>
      </c>
      <c r="K35" s="57" t="s">
        <v>116</v>
      </c>
      <c r="L35" s="57" t="s">
        <v>117</v>
      </c>
    </row>
    <row r="36" spans="1:13" s="32" customFormat="1" x14ac:dyDescent="0.25">
      <c r="A36" s="19">
        <v>575</v>
      </c>
      <c r="B36" s="20">
        <v>42026</v>
      </c>
      <c r="C36" s="21" t="s">
        <v>42</v>
      </c>
      <c r="D36" s="22">
        <v>322.5</v>
      </c>
      <c r="E36" s="21" t="s">
        <v>10</v>
      </c>
      <c r="F36" s="23">
        <v>715</v>
      </c>
      <c r="G36" s="25"/>
      <c r="J36" s="32" t="s">
        <v>48</v>
      </c>
      <c r="K36" s="32" t="s">
        <v>60</v>
      </c>
      <c r="L36" s="32" t="s">
        <v>61</v>
      </c>
      <c r="M36" s="32" t="s">
        <v>62</v>
      </c>
    </row>
    <row r="37" spans="1:13" s="32" customFormat="1" x14ac:dyDescent="0.25">
      <c r="A37" s="19">
        <v>588</v>
      </c>
      <c r="B37" s="20">
        <v>42026</v>
      </c>
      <c r="C37" s="21" t="s">
        <v>43</v>
      </c>
      <c r="D37" s="22">
        <v>3600</v>
      </c>
      <c r="E37" s="21" t="s">
        <v>10</v>
      </c>
      <c r="F37" s="23">
        <v>715</v>
      </c>
      <c r="G37" s="25"/>
      <c r="J37" s="32" t="s">
        <v>87</v>
      </c>
      <c r="K37" s="32" t="s">
        <v>90</v>
      </c>
      <c r="L37" s="32" t="s">
        <v>91</v>
      </c>
      <c r="M37" s="32" t="s">
        <v>92</v>
      </c>
    </row>
    <row r="38" spans="1:13" s="32" customFormat="1" x14ac:dyDescent="0.25">
      <c r="A38" s="19">
        <v>609</v>
      </c>
      <c r="B38" s="20">
        <v>42027</v>
      </c>
      <c r="C38" s="21" t="s">
        <v>44</v>
      </c>
      <c r="D38" s="22">
        <v>4560</v>
      </c>
      <c r="E38" s="21" t="s">
        <v>10</v>
      </c>
      <c r="F38" s="23">
        <v>715</v>
      </c>
      <c r="G38" s="25"/>
      <c r="J38" s="32" t="s">
        <v>87</v>
      </c>
      <c r="K38" s="32" t="s">
        <v>93</v>
      </c>
      <c r="L38" s="32" t="s">
        <v>94</v>
      </c>
      <c r="M38" s="32" t="s">
        <v>95</v>
      </c>
    </row>
    <row r="39" spans="1:13" s="32" customFormat="1" x14ac:dyDescent="0.25">
      <c r="A39" s="19">
        <v>620</v>
      </c>
      <c r="B39" s="20">
        <v>42027</v>
      </c>
      <c r="C39" s="21" t="s">
        <v>31</v>
      </c>
      <c r="D39" s="22">
        <v>8792.5</v>
      </c>
      <c r="E39" s="21" t="s">
        <v>10</v>
      </c>
      <c r="F39" s="23">
        <v>715</v>
      </c>
      <c r="G39" s="25"/>
      <c r="J39" s="32" t="s">
        <v>87</v>
      </c>
      <c r="K39" s="32" t="s">
        <v>72</v>
      </c>
      <c r="L39" s="32" t="s">
        <v>552</v>
      </c>
      <c r="M39" s="32" t="s">
        <v>309</v>
      </c>
    </row>
    <row r="40" spans="1:13" s="32" customFormat="1" x14ac:dyDescent="0.25">
      <c r="A40" s="19">
        <v>623</v>
      </c>
      <c r="B40" s="20">
        <v>42027</v>
      </c>
      <c r="C40" s="21" t="s">
        <v>30</v>
      </c>
      <c r="D40" s="22">
        <v>7717.5</v>
      </c>
      <c r="E40" s="21" t="s">
        <v>10</v>
      </c>
      <c r="F40" s="23">
        <v>715</v>
      </c>
      <c r="G40" s="25"/>
      <c r="J40" s="32" t="s">
        <v>87</v>
      </c>
      <c r="K40" s="32" t="s">
        <v>77</v>
      </c>
      <c r="L40" s="32" t="s">
        <v>96</v>
      </c>
      <c r="M40" s="32" t="s">
        <v>97</v>
      </c>
    </row>
    <row r="41" spans="1:13" s="32" customFormat="1" x14ac:dyDescent="0.25">
      <c r="A41" s="19">
        <v>730</v>
      </c>
      <c r="B41" s="20">
        <v>42034</v>
      </c>
      <c r="C41" s="21" t="s">
        <v>45</v>
      </c>
      <c r="D41" s="22">
        <v>3450</v>
      </c>
      <c r="E41" s="21" t="s">
        <v>10</v>
      </c>
      <c r="F41" s="23">
        <v>715</v>
      </c>
      <c r="G41" s="25"/>
      <c r="J41" s="32" t="s">
        <v>87</v>
      </c>
      <c r="K41" s="32" t="s">
        <v>147</v>
      </c>
      <c r="L41" s="32" t="s">
        <v>148</v>
      </c>
      <c r="M41" s="32" t="s">
        <v>149</v>
      </c>
    </row>
    <row r="42" spans="1:13" x14ac:dyDescent="0.25">
      <c r="A42" s="16"/>
      <c r="B42" s="11"/>
      <c r="C42" s="17" t="s">
        <v>142</v>
      </c>
      <c r="D42" s="18">
        <f>SUM(D6:D41)</f>
        <v>140932.5</v>
      </c>
      <c r="E42" s="12"/>
      <c r="F42" s="14"/>
      <c r="G42" s="15"/>
    </row>
    <row r="43" spans="1:13" x14ac:dyDescent="0.25">
      <c r="C43" s="17" t="s">
        <v>143</v>
      </c>
      <c r="D43" s="50">
        <f>D35</f>
        <v>800</v>
      </c>
    </row>
    <row r="44" spans="1:13" x14ac:dyDescent="0.25">
      <c r="C44" s="58"/>
      <c r="D44" s="59"/>
    </row>
    <row r="45" spans="1:13" x14ac:dyDescent="0.25">
      <c r="C45" s="73" t="s">
        <v>255</v>
      </c>
      <c r="D45" s="74">
        <f>D42+D44-D43</f>
        <v>140132.5</v>
      </c>
    </row>
    <row r="46" spans="1:13" x14ac:dyDescent="0.25">
      <c r="D46" s="59"/>
    </row>
    <row r="47" spans="1:13" x14ac:dyDescent="0.25">
      <c r="C47" s="58"/>
      <c r="D47" s="59"/>
    </row>
  </sheetData>
  <mergeCells count="2">
    <mergeCell ref="A1:E1"/>
    <mergeCell ref="A2:E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topLeftCell="A4" workbookViewId="0">
      <selection activeCell="E20" sqref="E20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532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533</v>
      </c>
      <c r="F8" s="35"/>
      <c r="G8" s="38"/>
      <c r="J8" s="41"/>
    </row>
    <row r="9" spans="3:10" x14ac:dyDescent="0.25">
      <c r="C9" s="35" t="s">
        <v>130</v>
      </c>
      <c r="D9" s="36">
        <v>15000</v>
      </c>
      <c r="E9" s="42" t="s">
        <v>537</v>
      </c>
      <c r="F9" s="43" t="s">
        <v>129</v>
      </c>
      <c r="G9" s="42"/>
      <c r="H9" s="43"/>
    </row>
    <row r="10" spans="3:10" x14ac:dyDescent="0.25">
      <c r="C10" s="35" t="s">
        <v>131</v>
      </c>
      <c r="D10" s="36">
        <v>15000</v>
      </c>
      <c r="E10" s="42" t="s">
        <v>536</v>
      </c>
      <c r="F10" s="43" t="s">
        <v>129</v>
      </c>
      <c r="G10" s="42"/>
      <c r="H10" s="43"/>
    </row>
    <row r="11" spans="3:10" x14ac:dyDescent="0.25">
      <c r="C11" s="35" t="s">
        <v>139</v>
      </c>
      <c r="D11" s="36">
        <v>15000</v>
      </c>
      <c r="E11" s="42" t="s">
        <v>538</v>
      </c>
      <c r="F11" s="43" t="s">
        <v>129</v>
      </c>
      <c r="G11" s="42"/>
      <c r="H11" s="43"/>
    </row>
    <row r="12" spans="3:10" x14ac:dyDescent="0.25">
      <c r="C12" s="44" t="s">
        <v>46</v>
      </c>
      <c r="D12" s="45">
        <f>SUM(D9:D11)</f>
        <v>45000</v>
      </c>
      <c r="E12" s="42"/>
    </row>
    <row r="15" spans="3:10" x14ac:dyDescent="0.25">
      <c r="G15" s="46"/>
    </row>
    <row r="16" spans="3:10" x14ac:dyDescent="0.25">
      <c r="C16" s="44" t="s">
        <v>535</v>
      </c>
    </row>
    <row r="17" spans="2:6" x14ac:dyDescent="0.25">
      <c r="C17" s="47" t="s">
        <v>533</v>
      </c>
      <c r="D17" s="36">
        <f>MAYO!D32</f>
        <v>104858</v>
      </c>
      <c r="E17" s="36"/>
      <c r="F17" s="36"/>
    </row>
    <row r="18" spans="2:6" x14ac:dyDescent="0.25">
      <c r="B18" s="35" t="s">
        <v>132</v>
      </c>
      <c r="C18" s="47" t="s">
        <v>133</v>
      </c>
      <c r="D18" s="36">
        <f>MAYO!D37</f>
        <v>9783</v>
      </c>
      <c r="E18" s="36"/>
      <c r="F18" s="36"/>
    </row>
    <row r="19" spans="2:6" x14ac:dyDescent="0.25">
      <c r="B19" s="35" t="s">
        <v>134</v>
      </c>
      <c r="C19" s="47" t="s">
        <v>534</v>
      </c>
      <c r="D19" s="36">
        <v>0</v>
      </c>
      <c r="E19" s="42"/>
      <c r="F19" s="42"/>
    </row>
    <row r="20" spans="2:6" x14ac:dyDescent="0.25">
      <c r="C20" s="44" t="s">
        <v>46</v>
      </c>
      <c r="D20" s="48">
        <f>D17+D18-D19</f>
        <v>114641</v>
      </c>
    </row>
    <row r="22" spans="2:6" ht="16.5" x14ac:dyDescent="0.3">
      <c r="C22" s="44" t="s">
        <v>135</v>
      </c>
      <c r="D22" s="48">
        <f>D20-D12</f>
        <v>69641</v>
      </c>
      <c r="E22" s="49"/>
    </row>
    <row r="23" spans="2:6" x14ac:dyDescent="0.25">
      <c r="C23" s="35" t="s">
        <v>136</v>
      </c>
      <c r="D23" s="48">
        <f>+D22*0.16</f>
        <v>11142.56</v>
      </c>
      <c r="F23" s="42"/>
    </row>
    <row r="24" spans="2:6" x14ac:dyDescent="0.25">
      <c r="C24" s="35" t="s">
        <v>137</v>
      </c>
      <c r="D24" s="48">
        <f>+D22+D23</f>
        <v>80783.56</v>
      </c>
    </row>
    <row r="25" spans="2:6" x14ac:dyDescent="0.25">
      <c r="D25" s="48"/>
    </row>
    <row r="26" spans="2:6" x14ac:dyDescent="0.25">
      <c r="C26" s="47"/>
      <c r="D26" s="48"/>
      <c r="E26" s="36"/>
      <c r="F26" s="36"/>
    </row>
    <row r="27" spans="2:6" x14ac:dyDescent="0.25">
      <c r="C27" s="35" t="s">
        <v>341</v>
      </c>
      <c r="D27" s="48">
        <f>+D24+D26</f>
        <v>80783.56</v>
      </c>
    </row>
    <row r="28" spans="2:6" x14ac:dyDescent="0.25">
      <c r="D28" s="48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34" workbookViewId="0">
      <selection activeCell="H26" sqref="H26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8.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1.1640625" bestFit="1" customWidth="1"/>
    <col min="8" max="8" width="13.6640625" customWidth="1"/>
    <col min="9" max="9" width="9.83203125" customWidth="1"/>
    <col min="10" max="10" width="13.33203125" customWidth="1"/>
    <col min="11" max="11" width="12.33203125" customWidth="1"/>
    <col min="12" max="12" width="18.33203125" customWidth="1"/>
  </cols>
  <sheetData>
    <row r="1" spans="1:12" x14ac:dyDescent="0.25">
      <c r="A1" s="198" t="s">
        <v>0</v>
      </c>
      <c r="B1" s="198"/>
      <c r="C1" s="198"/>
      <c r="D1" s="198"/>
      <c r="E1" s="198"/>
      <c r="F1" s="1"/>
      <c r="G1" s="2"/>
    </row>
    <row r="2" spans="1:12" x14ac:dyDescent="0.25">
      <c r="A2" s="198" t="s">
        <v>553</v>
      </c>
      <c r="B2" s="198"/>
      <c r="C2" s="198"/>
      <c r="D2" s="198"/>
      <c r="E2" s="198"/>
      <c r="F2" s="4"/>
      <c r="G2" s="2"/>
    </row>
    <row r="3" spans="1:12" x14ac:dyDescent="0.25">
      <c r="A3" s="5"/>
      <c r="B3" s="3"/>
      <c r="C3" s="6"/>
      <c r="D3" s="3"/>
      <c r="E3" s="6"/>
      <c r="F3" s="5"/>
      <c r="G3" s="6"/>
    </row>
    <row r="4" spans="1:12" x14ac:dyDescent="0.25">
      <c r="A4" s="5"/>
      <c r="B4" s="3"/>
      <c r="C4" s="6"/>
      <c r="D4" s="3"/>
      <c r="E4" s="6"/>
      <c r="F4" s="5"/>
      <c r="G4" s="6"/>
    </row>
    <row r="5" spans="1:12" x14ac:dyDescent="0.25">
      <c r="A5" s="7" t="s">
        <v>2</v>
      </c>
      <c r="B5" s="8" t="s">
        <v>3</v>
      </c>
      <c r="C5" s="8" t="s">
        <v>4</v>
      </c>
      <c r="D5" s="9" t="s">
        <v>5</v>
      </c>
      <c r="E5" s="10" t="s">
        <v>6</v>
      </c>
      <c r="F5" s="7" t="s">
        <v>7</v>
      </c>
      <c r="G5" s="8" t="s">
        <v>8</v>
      </c>
      <c r="H5" t="s">
        <v>621</v>
      </c>
    </row>
    <row r="6" spans="1:12" s="62" customFormat="1" x14ac:dyDescent="0.25">
      <c r="A6" s="19">
        <v>63</v>
      </c>
      <c r="B6" s="20">
        <v>42157</v>
      </c>
      <c r="C6" s="21" t="s">
        <v>554</v>
      </c>
      <c r="D6" s="22">
        <v>6486</v>
      </c>
      <c r="E6" s="21" t="s">
        <v>10</v>
      </c>
      <c r="F6" s="23">
        <v>715</v>
      </c>
      <c r="G6" s="24"/>
      <c r="H6" s="62" t="s">
        <v>622</v>
      </c>
      <c r="I6" s="62" t="s">
        <v>623</v>
      </c>
      <c r="J6" s="62" t="s">
        <v>624</v>
      </c>
      <c r="K6" s="62" t="s">
        <v>625</v>
      </c>
    </row>
    <row r="7" spans="1:12" s="62" customFormat="1" x14ac:dyDescent="0.25">
      <c r="A7" s="19">
        <v>29</v>
      </c>
      <c r="B7" s="20">
        <v>42157</v>
      </c>
      <c r="C7" s="21" t="s">
        <v>555</v>
      </c>
      <c r="D7" s="22">
        <v>3948</v>
      </c>
      <c r="E7" s="21" t="s">
        <v>10</v>
      </c>
      <c r="F7" s="23">
        <v>715</v>
      </c>
      <c r="G7" s="25"/>
      <c r="H7" s="62" t="s">
        <v>626</v>
      </c>
      <c r="I7" s="62" t="s">
        <v>87</v>
      </c>
      <c r="J7" s="62" t="s">
        <v>197</v>
      </c>
      <c r="K7" s="62" t="s">
        <v>78</v>
      </c>
      <c r="L7" s="62" t="s">
        <v>89</v>
      </c>
    </row>
    <row r="8" spans="1:12" s="62" customFormat="1" x14ac:dyDescent="0.25">
      <c r="A8" s="19">
        <v>40</v>
      </c>
      <c r="B8" s="20">
        <v>42157</v>
      </c>
      <c r="C8" s="21" t="s">
        <v>565</v>
      </c>
      <c r="D8" s="22">
        <v>2765</v>
      </c>
      <c r="E8" s="21" t="s">
        <v>10</v>
      </c>
      <c r="F8" s="23">
        <v>715</v>
      </c>
      <c r="G8" s="63"/>
      <c r="H8" s="62" t="s">
        <v>455</v>
      </c>
      <c r="I8" s="62" t="s">
        <v>541</v>
      </c>
      <c r="J8" s="62" t="s">
        <v>707</v>
      </c>
      <c r="K8" s="62" t="s">
        <v>708</v>
      </c>
      <c r="L8" s="62" t="s">
        <v>709</v>
      </c>
    </row>
    <row r="9" spans="1:12" s="62" customFormat="1" x14ac:dyDescent="0.25">
      <c r="A9" s="19">
        <v>61</v>
      </c>
      <c r="B9" s="20">
        <v>42157</v>
      </c>
      <c r="C9" s="21" t="s">
        <v>581</v>
      </c>
      <c r="D9" s="22">
        <v>3453</v>
      </c>
      <c r="E9" s="21" t="s">
        <v>10</v>
      </c>
      <c r="F9" s="23">
        <v>715</v>
      </c>
      <c r="G9" s="63"/>
      <c r="H9" s="62" t="s">
        <v>691</v>
      </c>
      <c r="I9" s="62" t="s">
        <v>541</v>
      </c>
      <c r="J9" s="62" t="s">
        <v>108</v>
      </c>
      <c r="K9" s="62" t="s">
        <v>428</v>
      </c>
      <c r="L9" s="62" t="s">
        <v>429</v>
      </c>
    </row>
    <row r="10" spans="1:12" x14ac:dyDescent="0.25">
      <c r="A10" s="16">
        <v>52</v>
      </c>
      <c r="B10" s="11">
        <v>42157</v>
      </c>
      <c r="C10" s="12" t="s">
        <v>603</v>
      </c>
      <c r="D10" s="13">
        <v>3243</v>
      </c>
      <c r="E10" s="12" t="s">
        <v>10</v>
      </c>
      <c r="F10" s="14">
        <v>715</v>
      </c>
      <c r="G10" s="60"/>
    </row>
    <row r="11" spans="1:12" s="62" customFormat="1" x14ac:dyDescent="0.25">
      <c r="A11" s="19">
        <v>34</v>
      </c>
      <c r="B11" s="20">
        <v>42157</v>
      </c>
      <c r="C11" s="21" t="s">
        <v>604</v>
      </c>
      <c r="D11" s="22">
        <v>3600</v>
      </c>
      <c r="E11" s="21" t="s">
        <v>10</v>
      </c>
      <c r="F11" s="23">
        <v>715</v>
      </c>
      <c r="G11" s="24"/>
      <c r="H11" s="117" t="s">
        <v>785</v>
      </c>
      <c r="I11" s="62" t="s">
        <v>48</v>
      </c>
      <c r="J11" s="62" t="s">
        <v>108</v>
      </c>
      <c r="K11" s="62" t="s">
        <v>58</v>
      </c>
      <c r="L11" s="62" t="s">
        <v>59</v>
      </c>
    </row>
    <row r="12" spans="1:12" s="62" customFormat="1" x14ac:dyDescent="0.25">
      <c r="A12" s="19">
        <v>35</v>
      </c>
      <c r="B12" s="20">
        <v>42157</v>
      </c>
      <c r="C12" s="21" t="s">
        <v>605</v>
      </c>
      <c r="D12" s="22">
        <v>3450</v>
      </c>
      <c r="E12" s="21" t="s">
        <v>10</v>
      </c>
      <c r="F12" s="23">
        <v>715</v>
      </c>
      <c r="G12" s="24"/>
      <c r="H12" s="117" t="s">
        <v>786</v>
      </c>
      <c r="I12" s="62" t="s">
        <v>48</v>
      </c>
      <c r="J12" s="62" t="s">
        <v>108</v>
      </c>
      <c r="K12" s="62" t="s">
        <v>58</v>
      </c>
      <c r="L12" s="62" t="s">
        <v>59</v>
      </c>
    </row>
    <row r="13" spans="1:12" s="62" customFormat="1" x14ac:dyDescent="0.25">
      <c r="A13" s="19">
        <v>39</v>
      </c>
      <c r="B13" s="20">
        <v>42157</v>
      </c>
      <c r="C13" s="21" t="s">
        <v>606</v>
      </c>
      <c r="D13" s="22">
        <v>3243</v>
      </c>
      <c r="E13" s="21" t="s">
        <v>10</v>
      </c>
      <c r="F13" s="23">
        <v>715</v>
      </c>
      <c r="G13" s="24"/>
      <c r="H13" s="117" t="s">
        <v>779</v>
      </c>
      <c r="I13" s="62" t="s">
        <v>87</v>
      </c>
      <c r="J13" s="62" t="s">
        <v>239</v>
      </c>
      <c r="K13" s="62" t="s">
        <v>124</v>
      </c>
      <c r="L13" s="62" t="s">
        <v>125</v>
      </c>
    </row>
    <row r="14" spans="1:12" s="70" customFormat="1" x14ac:dyDescent="0.25">
      <c r="A14" s="64">
        <v>6</v>
      </c>
      <c r="B14" s="65">
        <v>42158</v>
      </c>
      <c r="C14" s="66" t="s">
        <v>556</v>
      </c>
      <c r="D14" s="67">
        <v>400</v>
      </c>
      <c r="E14" s="66" t="s">
        <v>10</v>
      </c>
      <c r="F14" s="68">
        <v>170</v>
      </c>
      <c r="G14" s="69" t="s">
        <v>8</v>
      </c>
      <c r="H14" s="70" t="s">
        <v>627</v>
      </c>
      <c r="I14" s="70" t="s">
        <v>8</v>
      </c>
      <c r="J14" s="70" t="s">
        <v>668</v>
      </c>
      <c r="K14" s="70" t="s">
        <v>202</v>
      </c>
      <c r="L14" s="70" t="s">
        <v>628</v>
      </c>
    </row>
    <row r="15" spans="1:12" s="70" customFormat="1" x14ac:dyDescent="0.25">
      <c r="A15" s="64">
        <v>73</v>
      </c>
      <c r="B15" s="65">
        <v>42158</v>
      </c>
      <c r="C15" s="66" t="s">
        <v>557</v>
      </c>
      <c r="D15" s="67">
        <v>9702</v>
      </c>
      <c r="E15" s="66" t="s">
        <v>10</v>
      </c>
      <c r="F15" s="68">
        <v>715</v>
      </c>
      <c r="G15" s="69" t="s">
        <v>8</v>
      </c>
      <c r="H15" s="70" t="s">
        <v>629</v>
      </c>
      <c r="I15" s="70" t="s">
        <v>8</v>
      </c>
      <c r="J15" s="70" t="s">
        <v>668</v>
      </c>
      <c r="K15" s="70" t="s">
        <v>202</v>
      </c>
      <c r="L15" s="70" t="s">
        <v>628</v>
      </c>
    </row>
    <row r="16" spans="1:12" s="62" customFormat="1" x14ac:dyDescent="0.25">
      <c r="A16" s="19">
        <v>80</v>
      </c>
      <c r="B16" s="20">
        <v>42158</v>
      </c>
      <c r="C16" s="21" t="s">
        <v>558</v>
      </c>
      <c r="D16" s="22">
        <v>3243</v>
      </c>
      <c r="E16" s="21" t="s">
        <v>10</v>
      </c>
      <c r="F16" s="23">
        <v>715</v>
      </c>
      <c r="G16" s="24"/>
      <c r="H16" s="62" t="s">
        <v>630</v>
      </c>
      <c r="I16" s="62" t="s">
        <v>80</v>
      </c>
      <c r="J16" s="62" t="s">
        <v>208</v>
      </c>
      <c r="K16" s="62" t="s">
        <v>209</v>
      </c>
      <c r="L16" s="62" t="s">
        <v>115</v>
      </c>
    </row>
    <row r="17" spans="1:12" s="62" customFormat="1" x14ac:dyDescent="0.25">
      <c r="A17" s="19">
        <v>72</v>
      </c>
      <c r="B17" s="20">
        <v>42158</v>
      </c>
      <c r="C17" s="21" t="s">
        <v>588</v>
      </c>
      <c r="D17" s="22">
        <v>4200</v>
      </c>
      <c r="E17" s="21" t="s">
        <v>10</v>
      </c>
      <c r="F17" s="23">
        <v>715</v>
      </c>
      <c r="G17" s="63"/>
      <c r="H17" s="62" t="s">
        <v>697</v>
      </c>
      <c r="I17" s="62" t="s">
        <v>87</v>
      </c>
      <c r="J17" s="62" t="s">
        <v>111</v>
      </c>
      <c r="K17" s="62" t="s">
        <v>337</v>
      </c>
      <c r="L17" s="62" t="s">
        <v>338</v>
      </c>
    </row>
    <row r="18" spans="1:12" s="62" customFormat="1" x14ac:dyDescent="0.25">
      <c r="A18" s="19">
        <v>79</v>
      </c>
      <c r="B18" s="20">
        <v>42158</v>
      </c>
      <c r="C18" s="21" t="s">
        <v>607</v>
      </c>
      <c r="D18" s="22">
        <v>3243</v>
      </c>
      <c r="E18" s="21" t="s">
        <v>10</v>
      </c>
      <c r="F18" s="23">
        <v>715</v>
      </c>
      <c r="G18" s="24"/>
      <c r="H18" s="117" t="s">
        <v>788</v>
      </c>
      <c r="I18" s="62" t="s">
        <v>48</v>
      </c>
      <c r="J18" s="62" t="s">
        <v>51</v>
      </c>
      <c r="K18" s="62" t="s">
        <v>52</v>
      </c>
      <c r="L18" s="62" t="s">
        <v>214</v>
      </c>
    </row>
    <row r="19" spans="1:12" s="62" customFormat="1" x14ac:dyDescent="0.25">
      <c r="A19" s="19">
        <v>84</v>
      </c>
      <c r="B19" s="20">
        <v>42158</v>
      </c>
      <c r="C19" s="21" t="s">
        <v>608</v>
      </c>
      <c r="D19" s="22">
        <v>3450</v>
      </c>
      <c r="E19" s="21" t="s">
        <v>10</v>
      </c>
      <c r="F19" s="23">
        <v>715</v>
      </c>
      <c r="G19" s="24"/>
      <c r="H19" s="117" t="s">
        <v>792</v>
      </c>
      <c r="I19" s="62" t="s">
        <v>48</v>
      </c>
      <c r="J19" s="62" t="s">
        <v>65</v>
      </c>
      <c r="K19" s="62" t="s">
        <v>66</v>
      </c>
      <c r="L19" s="62" t="s">
        <v>67</v>
      </c>
    </row>
    <row r="20" spans="1:12" s="62" customFormat="1" x14ac:dyDescent="0.25">
      <c r="A20" s="19">
        <v>130</v>
      </c>
      <c r="B20" s="20">
        <v>42159</v>
      </c>
      <c r="C20" s="21" t="s">
        <v>562</v>
      </c>
      <c r="D20" s="22">
        <v>3254.71</v>
      </c>
      <c r="E20" s="21" t="s">
        <v>10</v>
      </c>
      <c r="F20" s="23">
        <v>715</v>
      </c>
      <c r="G20" s="25"/>
      <c r="H20" s="62" t="s">
        <v>724</v>
      </c>
      <c r="I20" s="62" t="s">
        <v>541</v>
      </c>
      <c r="J20" s="62" t="s">
        <v>330</v>
      </c>
      <c r="K20" s="62" t="s">
        <v>547</v>
      </c>
      <c r="L20" s="62" t="s">
        <v>548</v>
      </c>
    </row>
    <row r="21" spans="1:12" s="62" customFormat="1" x14ac:dyDescent="0.25">
      <c r="A21" s="19">
        <v>137</v>
      </c>
      <c r="B21" s="20">
        <v>42159</v>
      </c>
      <c r="C21" s="21" t="s">
        <v>569</v>
      </c>
      <c r="D21" s="22">
        <v>3243</v>
      </c>
      <c r="E21" s="21" t="s">
        <v>10</v>
      </c>
      <c r="F21" s="23">
        <v>715</v>
      </c>
      <c r="G21" s="24"/>
      <c r="H21" s="62" t="s">
        <v>672</v>
      </c>
      <c r="I21" s="62" t="s">
        <v>87</v>
      </c>
      <c r="J21" s="62" t="s">
        <v>121</v>
      </c>
      <c r="K21" s="62" t="s">
        <v>111</v>
      </c>
      <c r="L21" s="62" t="s">
        <v>122</v>
      </c>
    </row>
    <row r="22" spans="1:12" s="62" customFormat="1" x14ac:dyDescent="0.25">
      <c r="A22" s="19">
        <v>103</v>
      </c>
      <c r="B22" s="20">
        <v>42159</v>
      </c>
      <c r="C22" s="21" t="s">
        <v>585</v>
      </c>
      <c r="D22" s="22">
        <v>3948</v>
      </c>
      <c r="E22" s="21" t="s">
        <v>10</v>
      </c>
      <c r="F22" s="23">
        <v>715</v>
      </c>
      <c r="G22" s="63"/>
      <c r="H22" s="62" t="s">
        <v>695</v>
      </c>
      <c r="I22" s="62" t="s">
        <v>87</v>
      </c>
      <c r="J22" s="62" t="s">
        <v>118</v>
      </c>
      <c r="K22" s="62" t="s">
        <v>305</v>
      </c>
      <c r="L22" s="62" t="s">
        <v>120</v>
      </c>
    </row>
    <row r="23" spans="1:12" s="62" customFormat="1" x14ac:dyDescent="0.25">
      <c r="A23" s="19">
        <v>123</v>
      </c>
      <c r="B23" s="20">
        <v>42159</v>
      </c>
      <c r="C23" s="21" t="s">
        <v>609</v>
      </c>
      <c r="D23" s="22">
        <v>3243</v>
      </c>
      <c r="E23" s="21" t="s">
        <v>10</v>
      </c>
      <c r="F23" s="23">
        <v>715</v>
      </c>
      <c r="G23" s="24"/>
      <c r="H23" s="62" t="s">
        <v>799</v>
      </c>
      <c r="I23" s="62" t="s">
        <v>541</v>
      </c>
      <c r="J23" s="62" t="s">
        <v>68</v>
      </c>
      <c r="K23" s="62" t="s">
        <v>644</v>
      </c>
      <c r="L23" s="62" t="s">
        <v>244</v>
      </c>
    </row>
    <row r="24" spans="1:12" s="62" customFormat="1" x14ac:dyDescent="0.25">
      <c r="A24" s="19">
        <v>171</v>
      </c>
      <c r="B24" s="20">
        <v>42160</v>
      </c>
      <c r="C24" s="21" t="s">
        <v>561</v>
      </c>
      <c r="D24" s="22">
        <v>3243</v>
      </c>
      <c r="E24" s="21" t="s">
        <v>10</v>
      </c>
      <c r="F24" s="23">
        <v>715</v>
      </c>
      <c r="G24" s="25"/>
      <c r="H24" s="62" t="s">
        <v>638</v>
      </c>
      <c r="I24" s="62" t="s">
        <v>48</v>
      </c>
      <c r="J24" s="62" t="s">
        <v>194</v>
      </c>
      <c r="K24" s="62" t="s">
        <v>639</v>
      </c>
      <c r="L24" s="62" t="s">
        <v>62</v>
      </c>
    </row>
    <row r="25" spans="1:12" s="62" customFormat="1" x14ac:dyDescent="0.25">
      <c r="A25" s="19">
        <v>150</v>
      </c>
      <c r="B25" s="20">
        <v>42160</v>
      </c>
      <c r="C25" s="21" t="s">
        <v>563</v>
      </c>
      <c r="D25" s="22">
        <v>2415</v>
      </c>
      <c r="E25" s="21" t="s">
        <v>10</v>
      </c>
      <c r="F25" s="23">
        <v>715</v>
      </c>
      <c r="G25" s="25"/>
      <c r="H25" s="62" t="s">
        <v>636</v>
      </c>
      <c r="I25" s="62" t="s">
        <v>80</v>
      </c>
      <c r="J25" s="62" t="s">
        <v>226</v>
      </c>
      <c r="K25" s="62" t="s">
        <v>227</v>
      </c>
      <c r="L25" s="62" t="s">
        <v>228</v>
      </c>
    </row>
    <row r="26" spans="1:12" s="62" customFormat="1" x14ac:dyDescent="0.25">
      <c r="A26" s="19">
        <v>165</v>
      </c>
      <c r="B26" s="20">
        <v>42160</v>
      </c>
      <c r="C26" s="21" t="s">
        <v>564</v>
      </c>
      <c r="D26" s="22">
        <v>3243</v>
      </c>
      <c r="E26" s="21" t="s">
        <v>10</v>
      </c>
      <c r="F26" s="23">
        <v>715</v>
      </c>
      <c r="G26" s="25"/>
      <c r="H26" s="62" t="s">
        <v>455</v>
      </c>
      <c r="I26" s="62" t="s">
        <v>48</v>
      </c>
      <c r="J26" s="62" t="s">
        <v>542</v>
      </c>
      <c r="K26" s="62" t="s">
        <v>720</v>
      </c>
      <c r="L26" s="62" t="s">
        <v>544</v>
      </c>
    </row>
    <row r="27" spans="1:12" s="62" customFormat="1" x14ac:dyDescent="0.25">
      <c r="A27" s="19">
        <v>147</v>
      </c>
      <c r="B27" s="20">
        <v>42160</v>
      </c>
      <c r="C27" s="21" t="s">
        <v>566</v>
      </c>
      <c r="D27" s="22">
        <v>8062.5</v>
      </c>
      <c r="E27" s="21" t="s">
        <v>10</v>
      </c>
      <c r="F27" s="23">
        <v>715</v>
      </c>
      <c r="G27" s="24"/>
      <c r="H27" s="62" t="s">
        <v>631</v>
      </c>
      <c r="I27" s="62" t="s">
        <v>48</v>
      </c>
      <c r="J27" s="62" t="s">
        <v>108</v>
      </c>
      <c r="K27" s="62" t="s">
        <v>223</v>
      </c>
      <c r="L27" s="62" t="s">
        <v>224</v>
      </c>
    </row>
    <row r="28" spans="1:12" s="62" customFormat="1" x14ac:dyDescent="0.25">
      <c r="A28" s="19">
        <v>170</v>
      </c>
      <c r="B28" s="20">
        <v>42160</v>
      </c>
      <c r="C28" s="21" t="s">
        <v>602</v>
      </c>
      <c r="D28" s="22">
        <v>2940</v>
      </c>
      <c r="E28" s="21" t="s">
        <v>10</v>
      </c>
      <c r="F28" s="23">
        <v>715</v>
      </c>
      <c r="G28" s="24"/>
      <c r="H28" s="62" t="s">
        <v>670</v>
      </c>
      <c r="I28" s="62" t="s">
        <v>80</v>
      </c>
      <c r="J28" s="62" t="s">
        <v>225</v>
      </c>
      <c r="K28" s="62" t="s">
        <v>82</v>
      </c>
      <c r="L28" s="62" t="s">
        <v>83</v>
      </c>
    </row>
    <row r="29" spans="1:12" s="62" customFormat="1" x14ac:dyDescent="0.25">
      <c r="A29" s="19">
        <v>146</v>
      </c>
      <c r="B29" s="20">
        <v>42160</v>
      </c>
      <c r="C29" s="21" t="s">
        <v>610</v>
      </c>
      <c r="D29" s="22">
        <v>3450</v>
      </c>
      <c r="E29" s="21" t="s">
        <v>10</v>
      </c>
      <c r="F29" s="23">
        <v>715</v>
      </c>
      <c r="G29" s="24"/>
      <c r="H29" s="117" t="s">
        <v>787</v>
      </c>
      <c r="I29" s="62" t="s">
        <v>48</v>
      </c>
      <c r="J29" s="62" t="s">
        <v>47</v>
      </c>
      <c r="K29" s="62" t="s">
        <v>49</v>
      </c>
      <c r="L29" s="62" t="s">
        <v>50</v>
      </c>
    </row>
    <row r="30" spans="1:12" s="62" customFormat="1" x14ac:dyDescent="0.25">
      <c r="A30" s="19">
        <v>153</v>
      </c>
      <c r="B30" s="20">
        <v>42160</v>
      </c>
      <c r="C30" s="21" t="s">
        <v>611</v>
      </c>
      <c r="D30" s="22">
        <v>2940</v>
      </c>
      <c r="E30" s="21" t="s">
        <v>10</v>
      </c>
      <c r="F30" s="23">
        <v>715</v>
      </c>
      <c r="G30" s="24"/>
      <c r="H30" s="117" t="s">
        <v>791</v>
      </c>
      <c r="I30" s="62" t="s">
        <v>87</v>
      </c>
      <c r="J30" s="62" t="s">
        <v>398</v>
      </c>
      <c r="K30" s="62" t="s">
        <v>715</v>
      </c>
      <c r="L30" s="62" t="s">
        <v>237</v>
      </c>
    </row>
    <row r="31" spans="1:12" s="62" customFormat="1" x14ac:dyDescent="0.25">
      <c r="A31" s="19">
        <v>157</v>
      </c>
      <c r="B31" s="20">
        <v>42160</v>
      </c>
      <c r="C31" s="21" t="s">
        <v>612</v>
      </c>
      <c r="D31" s="22">
        <v>2940</v>
      </c>
      <c r="E31" s="21" t="s">
        <v>10</v>
      </c>
      <c r="F31" s="23">
        <v>715</v>
      </c>
      <c r="G31" s="63"/>
      <c r="H31" s="117" t="s">
        <v>794</v>
      </c>
      <c r="I31" s="62" t="s">
        <v>87</v>
      </c>
      <c r="J31" s="62" t="s">
        <v>60</v>
      </c>
      <c r="K31" s="62" t="s">
        <v>66</v>
      </c>
      <c r="L31" s="62" t="s">
        <v>238</v>
      </c>
    </row>
    <row r="32" spans="1:12" s="62" customFormat="1" x14ac:dyDescent="0.25">
      <c r="A32" s="19">
        <v>158</v>
      </c>
      <c r="B32" s="20">
        <v>42160</v>
      </c>
      <c r="C32" s="21" t="s">
        <v>613</v>
      </c>
      <c r="D32" s="22">
        <v>2940</v>
      </c>
      <c r="E32" s="21" t="s">
        <v>10</v>
      </c>
      <c r="F32" s="23">
        <v>715</v>
      </c>
      <c r="G32" s="24"/>
      <c r="H32" s="117" t="s">
        <v>789</v>
      </c>
      <c r="I32" s="62" t="s">
        <v>87</v>
      </c>
      <c r="J32" s="62" t="s">
        <v>147</v>
      </c>
      <c r="K32" s="62" t="s">
        <v>148</v>
      </c>
      <c r="L32" s="62" t="s">
        <v>149</v>
      </c>
    </row>
    <row r="33" spans="1:12" s="62" customFormat="1" x14ac:dyDescent="0.25">
      <c r="A33" s="19">
        <v>174</v>
      </c>
      <c r="B33" s="20">
        <v>42163</v>
      </c>
      <c r="C33" s="21" t="s">
        <v>559</v>
      </c>
      <c r="D33" s="22">
        <v>3950</v>
      </c>
      <c r="E33" s="21" t="s">
        <v>10</v>
      </c>
      <c r="F33" s="23">
        <v>715</v>
      </c>
      <c r="G33" s="24"/>
      <c r="H33" s="62" t="s">
        <v>634</v>
      </c>
      <c r="I33" s="62" t="s">
        <v>48</v>
      </c>
      <c r="J33" s="62" t="s">
        <v>54</v>
      </c>
      <c r="K33" s="62" t="s">
        <v>199</v>
      </c>
      <c r="L33" s="62" t="s">
        <v>56</v>
      </c>
    </row>
    <row r="34" spans="1:12" s="62" customFormat="1" x14ac:dyDescent="0.25">
      <c r="A34" s="19">
        <v>206</v>
      </c>
      <c r="B34" s="20">
        <v>42163</v>
      </c>
      <c r="C34" s="21" t="s">
        <v>560</v>
      </c>
      <c r="D34" s="22">
        <v>3450</v>
      </c>
      <c r="E34" s="21" t="s">
        <v>10</v>
      </c>
      <c r="F34" s="23">
        <v>715</v>
      </c>
      <c r="G34" s="24"/>
      <c r="H34" s="62" t="s">
        <v>635</v>
      </c>
      <c r="I34" s="62" t="s">
        <v>80</v>
      </c>
      <c r="J34" s="62" t="s">
        <v>102</v>
      </c>
      <c r="K34" s="62" t="s">
        <v>103</v>
      </c>
      <c r="L34" s="62" t="s">
        <v>423</v>
      </c>
    </row>
    <row r="35" spans="1:12" s="62" customFormat="1" x14ac:dyDescent="0.25">
      <c r="A35" s="19">
        <v>217</v>
      </c>
      <c r="B35" s="20">
        <v>42163</v>
      </c>
      <c r="C35" s="21" t="s">
        <v>568</v>
      </c>
      <c r="D35" s="22">
        <v>3450</v>
      </c>
      <c r="E35" s="21" t="s">
        <v>10</v>
      </c>
      <c r="F35" s="23">
        <v>715</v>
      </c>
      <c r="G35" s="24"/>
      <c r="H35" s="62" t="s">
        <v>678</v>
      </c>
      <c r="I35" s="62" t="s">
        <v>87</v>
      </c>
      <c r="J35" s="62" t="s">
        <v>90</v>
      </c>
      <c r="K35" s="62" t="s">
        <v>91</v>
      </c>
      <c r="L35" s="62" t="s">
        <v>92</v>
      </c>
    </row>
    <row r="36" spans="1:12" s="62" customFormat="1" x14ac:dyDescent="0.25">
      <c r="A36" s="19">
        <v>176</v>
      </c>
      <c r="B36" s="20">
        <v>42163</v>
      </c>
      <c r="C36" s="21" t="s">
        <v>601</v>
      </c>
      <c r="D36" s="22">
        <v>3200</v>
      </c>
      <c r="E36" s="21" t="s">
        <v>10</v>
      </c>
      <c r="F36" s="23">
        <v>715</v>
      </c>
      <c r="G36" s="24"/>
      <c r="H36" s="62" t="s">
        <v>659</v>
      </c>
      <c r="I36" s="62" t="s">
        <v>541</v>
      </c>
      <c r="J36" s="62" t="s">
        <v>660</v>
      </c>
      <c r="K36" s="62" t="s">
        <v>661</v>
      </c>
      <c r="L36" s="62" t="s">
        <v>662</v>
      </c>
    </row>
    <row r="37" spans="1:12" s="62" customFormat="1" x14ac:dyDescent="0.25">
      <c r="A37" s="19">
        <v>183</v>
      </c>
      <c r="B37" s="20">
        <v>42163</v>
      </c>
      <c r="C37" s="21" t="s">
        <v>614</v>
      </c>
      <c r="D37" s="22">
        <v>2415</v>
      </c>
      <c r="E37" s="21" t="s">
        <v>10</v>
      </c>
      <c r="F37" s="23">
        <v>715</v>
      </c>
      <c r="G37" s="24"/>
      <c r="H37" s="117" t="s">
        <v>790</v>
      </c>
      <c r="I37" s="62" t="s">
        <v>80</v>
      </c>
      <c r="J37" s="62" t="s">
        <v>66</v>
      </c>
      <c r="K37" s="62" t="s">
        <v>215</v>
      </c>
      <c r="L37" s="62" t="s">
        <v>216</v>
      </c>
    </row>
    <row r="38" spans="1:12" s="70" customFormat="1" x14ac:dyDescent="0.25">
      <c r="A38" s="64">
        <v>252</v>
      </c>
      <c r="B38" s="65">
        <v>42165</v>
      </c>
      <c r="C38" s="66" t="s">
        <v>572</v>
      </c>
      <c r="D38" s="67">
        <v>9702</v>
      </c>
      <c r="E38" s="66" t="s">
        <v>10</v>
      </c>
      <c r="F38" s="68">
        <v>715</v>
      </c>
      <c r="G38" s="69" t="s">
        <v>8</v>
      </c>
      <c r="H38" s="70" t="s">
        <v>684</v>
      </c>
      <c r="I38" s="70" t="s">
        <v>8</v>
      </c>
      <c r="J38" s="70" t="s">
        <v>664</v>
      </c>
      <c r="K38" s="70" t="s">
        <v>665</v>
      </c>
      <c r="L38" s="70" t="s">
        <v>666</v>
      </c>
    </row>
    <row r="39" spans="1:12" s="70" customFormat="1" x14ac:dyDescent="0.25">
      <c r="A39" s="64">
        <v>27</v>
      </c>
      <c r="B39" s="65">
        <v>42166</v>
      </c>
      <c r="C39" s="66" t="s">
        <v>571</v>
      </c>
      <c r="D39" s="67">
        <v>400</v>
      </c>
      <c r="E39" s="66" t="s">
        <v>10</v>
      </c>
      <c r="F39" s="68">
        <v>170</v>
      </c>
      <c r="G39" s="69" t="s">
        <v>8</v>
      </c>
      <c r="H39" s="70" t="s">
        <v>679</v>
      </c>
      <c r="I39" s="70" t="s">
        <v>8</v>
      </c>
      <c r="J39" s="70" t="s">
        <v>218</v>
      </c>
      <c r="K39" s="70" t="s">
        <v>680</v>
      </c>
      <c r="L39" s="70" t="s">
        <v>681</v>
      </c>
    </row>
    <row r="40" spans="1:12" s="70" customFormat="1" x14ac:dyDescent="0.25">
      <c r="A40" s="64">
        <v>288</v>
      </c>
      <c r="B40" s="65">
        <v>42166</v>
      </c>
      <c r="C40" s="66" t="s">
        <v>574</v>
      </c>
      <c r="D40" s="67">
        <v>9702</v>
      </c>
      <c r="E40" s="66" t="s">
        <v>10</v>
      </c>
      <c r="F40" s="68">
        <v>715</v>
      </c>
      <c r="G40" s="69" t="s">
        <v>8</v>
      </c>
      <c r="H40" s="70" t="s">
        <v>682</v>
      </c>
      <c r="I40" s="70" t="s">
        <v>8</v>
      </c>
      <c r="J40" s="70" t="s">
        <v>218</v>
      </c>
      <c r="K40" s="70" t="s">
        <v>680</v>
      </c>
      <c r="L40" s="70" t="s">
        <v>681</v>
      </c>
    </row>
    <row r="41" spans="1:12" s="70" customFormat="1" x14ac:dyDescent="0.25">
      <c r="A41" s="64">
        <v>287</v>
      </c>
      <c r="B41" s="65">
        <v>42166</v>
      </c>
      <c r="C41" s="66" t="s">
        <v>575</v>
      </c>
      <c r="D41" s="67">
        <v>1300</v>
      </c>
      <c r="E41" s="66" t="s">
        <v>10</v>
      </c>
      <c r="F41" s="68">
        <v>715</v>
      </c>
      <c r="G41" s="69" t="s">
        <v>8</v>
      </c>
      <c r="H41" s="70" t="s">
        <v>683</v>
      </c>
      <c r="I41" s="70" t="s">
        <v>8</v>
      </c>
      <c r="J41" s="70" t="s">
        <v>218</v>
      </c>
      <c r="K41" s="70" t="s">
        <v>680</v>
      </c>
      <c r="L41" s="70" t="s">
        <v>681</v>
      </c>
    </row>
    <row r="42" spans="1:12" s="70" customFormat="1" x14ac:dyDescent="0.25">
      <c r="A42" s="64">
        <v>276</v>
      </c>
      <c r="B42" s="65">
        <v>42166</v>
      </c>
      <c r="C42" s="66" t="s">
        <v>576</v>
      </c>
      <c r="D42" s="67">
        <v>300</v>
      </c>
      <c r="E42" s="66" t="s">
        <v>10</v>
      </c>
      <c r="F42" s="68">
        <v>715</v>
      </c>
      <c r="G42" s="69" t="s">
        <v>8</v>
      </c>
      <c r="H42" s="70" t="s">
        <v>686</v>
      </c>
      <c r="I42" s="70" t="s">
        <v>8</v>
      </c>
      <c r="J42" s="70" t="s">
        <v>72</v>
      </c>
      <c r="K42" s="70" t="s">
        <v>547</v>
      </c>
      <c r="L42" s="70" t="s">
        <v>688</v>
      </c>
    </row>
    <row r="43" spans="1:12" s="70" customFormat="1" x14ac:dyDescent="0.25">
      <c r="A43" s="64">
        <v>273</v>
      </c>
      <c r="B43" s="65">
        <v>42166</v>
      </c>
      <c r="C43" s="66" t="s">
        <v>577</v>
      </c>
      <c r="D43" s="67">
        <v>1000</v>
      </c>
      <c r="E43" s="66" t="s">
        <v>10</v>
      </c>
      <c r="F43" s="68">
        <v>715</v>
      </c>
      <c r="G43" s="69" t="s">
        <v>8</v>
      </c>
      <c r="H43" s="70" t="s">
        <v>687</v>
      </c>
      <c r="I43" s="70" t="s">
        <v>8</v>
      </c>
      <c r="J43" s="70" t="s">
        <v>72</v>
      </c>
      <c r="K43" s="70" t="s">
        <v>547</v>
      </c>
      <c r="L43" s="70" t="s">
        <v>688</v>
      </c>
    </row>
    <row r="44" spans="1:12" s="70" customFormat="1" x14ac:dyDescent="0.25">
      <c r="A44" s="64">
        <v>275</v>
      </c>
      <c r="B44" s="65">
        <v>42166</v>
      </c>
      <c r="C44" s="66" t="s">
        <v>578</v>
      </c>
      <c r="D44" s="67">
        <v>9712</v>
      </c>
      <c r="E44" s="66" t="s">
        <v>10</v>
      </c>
      <c r="F44" s="68">
        <v>715</v>
      </c>
      <c r="G44" s="69" t="s">
        <v>8</v>
      </c>
      <c r="H44" s="70" t="s">
        <v>689</v>
      </c>
      <c r="I44" s="70" t="s">
        <v>8</v>
      </c>
      <c r="J44" s="70" t="s">
        <v>72</v>
      </c>
      <c r="K44" s="70" t="s">
        <v>547</v>
      </c>
      <c r="L44" s="70" t="s">
        <v>688</v>
      </c>
    </row>
    <row r="45" spans="1:12" s="70" customFormat="1" x14ac:dyDescent="0.25">
      <c r="A45" s="64">
        <v>274</v>
      </c>
      <c r="B45" s="65">
        <v>42166</v>
      </c>
      <c r="C45" s="66" t="s">
        <v>580</v>
      </c>
      <c r="D45" s="67">
        <v>400</v>
      </c>
      <c r="E45" s="66" t="s">
        <v>10</v>
      </c>
      <c r="F45" s="68">
        <v>715</v>
      </c>
      <c r="G45" s="69" t="s">
        <v>8</v>
      </c>
      <c r="H45" s="70" t="s">
        <v>690</v>
      </c>
      <c r="I45" s="70" t="s">
        <v>8</v>
      </c>
      <c r="J45" s="70" t="s">
        <v>72</v>
      </c>
      <c r="K45" s="70" t="s">
        <v>547</v>
      </c>
      <c r="L45" s="70" t="s">
        <v>688</v>
      </c>
    </row>
    <row r="46" spans="1:12" s="70" customFormat="1" x14ac:dyDescent="0.25">
      <c r="A46" s="64">
        <v>30</v>
      </c>
      <c r="B46" s="65">
        <v>42167</v>
      </c>
      <c r="C46" s="66" t="s">
        <v>573</v>
      </c>
      <c r="D46" s="67">
        <v>9702</v>
      </c>
      <c r="E46" s="66" t="s">
        <v>10</v>
      </c>
      <c r="F46" s="68">
        <v>170</v>
      </c>
      <c r="G46" s="69" t="s">
        <v>8</v>
      </c>
      <c r="H46" s="70" t="s">
        <v>685</v>
      </c>
      <c r="I46" s="70" t="s">
        <v>8</v>
      </c>
      <c r="J46" s="70" t="s">
        <v>72</v>
      </c>
      <c r="K46" s="70" t="s">
        <v>649</v>
      </c>
      <c r="L46" s="70" t="s">
        <v>650</v>
      </c>
    </row>
    <row r="47" spans="1:12" s="62" customFormat="1" x14ac:dyDescent="0.25">
      <c r="A47" s="19">
        <v>312</v>
      </c>
      <c r="B47" s="20">
        <v>42167</v>
      </c>
      <c r="C47" s="21" t="s">
        <v>579</v>
      </c>
      <c r="D47" s="22">
        <v>2765</v>
      </c>
      <c r="E47" s="21" t="s">
        <v>10</v>
      </c>
      <c r="F47" s="23">
        <v>715</v>
      </c>
      <c r="G47" s="63"/>
      <c r="H47" s="62" t="s">
        <v>716</v>
      </c>
      <c r="I47" s="62" t="s">
        <v>48</v>
      </c>
      <c r="J47" s="62" t="s">
        <v>108</v>
      </c>
      <c r="K47" s="62" t="s">
        <v>206</v>
      </c>
      <c r="L47" s="62" t="s">
        <v>110</v>
      </c>
    </row>
    <row r="48" spans="1:12" s="62" customFormat="1" x14ac:dyDescent="0.25">
      <c r="A48" s="19">
        <v>327</v>
      </c>
      <c r="B48" s="20">
        <v>42167</v>
      </c>
      <c r="C48" s="21" t="s">
        <v>582</v>
      </c>
      <c r="D48" s="22">
        <v>4095</v>
      </c>
      <c r="E48" s="21" t="s">
        <v>10</v>
      </c>
      <c r="F48" s="23">
        <v>715</v>
      </c>
      <c r="G48" s="63"/>
      <c r="H48" s="62" t="s">
        <v>692</v>
      </c>
      <c r="I48" s="62" t="s">
        <v>48</v>
      </c>
      <c r="J48" s="62" t="s">
        <v>71</v>
      </c>
      <c r="K48" s="62" t="s">
        <v>72</v>
      </c>
      <c r="L48" s="62" t="s">
        <v>73</v>
      </c>
    </row>
    <row r="49" spans="1:12" x14ac:dyDescent="0.25">
      <c r="A49" s="16">
        <v>319</v>
      </c>
      <c r="B49" s="11">
        <v>42167</v>
      </c>
      <c r="C49" s="12" t="s">
        <v>583</v>
      </c>
      <c r="D49" s="13">
        <v>3200</v>
      </c>
      <c r="E49" s="12" t="s">
        <v>10</v>
      </c>
      <c r="F49" s="14">
        <v>715</v>
      </c>
      <c r="G49" s="88"/>
    </row>
    <row r="50" spans="1:12" s="62" customFormat="1" x14ac:dyDescent="0.25">
      <c r="A50" s="19">
        <v>323</v>
      </c>
      <c r="B50" s="20">
        <v>42167</v>
      </c>
      <c r="C50" s="21" t="s">
        <v>584</v>
      </c>
      <c r="D50" s="22">
        <v>4117.5</v>
      </c>
      <c r="E50" s="21" t="s">
        <v>10</v>
      </c>
      <c r="F50" s="23">
        <v>715</v>
      </c>
      <c r="G50" s="24"/>
      <c r="H50" s="62" t="s">
        <v>693</v>
      </c>
      <c r="I50" s="62" t="s">
        <v>87</v>
      </c>
      <c r="J50" s="62" t="s">
        <v>77</v>
      </c>
      <c r="K50" s="62" t="s">
        <v>96</v>
      </c>
      <c r="L50" s="62" t="s">
        <v>97</v>
      </c>
    </row>
    <row r="51" spans="1:12" s="62" customFormat="1" x14ac:dyDescent="0.25">
      <c r="A51" s="19">
        <v>324</v>
      </c>
      <c r="B51" s="20">
        <v>42167</v>
      </c>
      <c r="C51" s="21" t="s">
        <v>586</v>
      </c>
      <c r="D51" s="22">
        <v>3945.5</v>
      </c>
      <c r="E51" s="21" t="s">
        <v>10</v>
      </c>
      <c r="F51" s="23">
        <v>715</v>
      </c>
      <c r="G51" s="25"/>
      <c r="H51" s="62" t="s">
        <v>694</v>
      </c>
      <c r="I51" s="62" t="s">
        <v>87</v>
      </c>
      <c r="J51" s="62" t="s">
        <v>77</v>
      </c>
      <c r="K51" s="62" t="s">
        <v>96</v>
      </c>
      <c r="L51" s="62" t="s">
        <v>97</v>
      </c>
    </row>
    <row r="52" spans="1:12" s="70" customFormat="1" x14ac:dyDescent="0.25">
      <c r="A52" s="64">
        <v>309</v>
      </c>
      <c r="B52" s="65">
        <v>42167</v>
      </c>
      <c r="C52" s="66" t="s">
        <v>593</v>
      </c>
      <c r="D52" s="67">
        <v>9702</v>
      </c>
      <c r="E52" s="66" t="s">
        <v>10</v>
      </c>
      <c r="F52" s="68">
        <v>715</v>
      </c>
      <c r="G52" s="69" t="s">
        <v>8</v>
      </c>
      <c r="H52" s="70" t="s">
        <v>701</v>
      </c>
      <c r="I52" s="70" t="s">
        <v>8</v>
      </c>
      <c r="J52" s="70" t="s">
        <v>702</v>
      </c>
      <c r="K52" s="70" t="s">
        <v>703</v>
      </c>
      <c r="L52" s="70" t="s">
        <v>704</v>
      </c>
    </row>
    <row r="53" spans="1:12" s="62" customFormat="1" x14ac:dyDescent="0.25">
      <c r="A53" s="19">
        <v>313</v>
      </c>
      <c r="B53" s="20">
        <v>42167</v>
      </c>
      <c r="C53" s="21" t="s">
        <v>615</v>
      </c>
      <c r="D53" s="22">
        <v>2765</v>
      </c>
      <c r="E53" s="21" t="s">
        <v>10</v>
      </c>
      <c r="F53" s="23">
        <v>715</v>
      </c>
      <c r="G53" s="24"/>
      <c r="H53" s="117" t="s">
        <v>793</v>
      </c>
      <c r="I53" s="62" t="s">
        <v>48</v>
      </c>
      <c r="J53" s="62" t="s">
        <v>77</v>
      </c>
      <c r="K53" s="62" t="s">
        <v>78</v>
      </c>
      <c r="L53" s="62" t="s">
        <v>79</v>
      </c>
    </row>
    <row r="54" spans="1:12" s="70" customFormat="1" x14ac:dyDescent="0.25">
      <c r="A54" s="64">
        <v>332</v>
      </c>
      <c r="B54" s="65">
        <v>42170</v>
      </c>
      <c r="C54" s="66" t="s">
        <v>567</v>
      </c>
      <c r="D54" s="67">
        <v>9702</v>
      </c>
      <c r="E54" s="66" t="s">
        <v>10</v>
      </c>
      <c r="F54" s="68">
        <v>715</v>
      </c>
      <c r="G54" s="69" t="s">
        <v>8</v>
      </c>
      <c r="H54" s="70" t="s">
        <v>673</v>
      </c>
      <c r="I54" s="70" t="s">
        <v>8</v>
      </c>
      <c r="J54" s="70" t="s">
        <v>674</v>
      </c>
      <c r="K54" s="70" t="s">
        <v>675</v>
      </c>
      <c r="L54" s="70" t="s">
        <v>676</v>
      </c>
    </row>
    <row r="55" spans="1:12" s="70" customFormat="1" x14ac:dyDescent="0.25">
      <c r="A55" s="64">
        <v>333</v>
      </c>
      <c r="B55" s="65">
        <v>42170</v>
      </c>
      <c r="C55" s="66" t="s">
        <v>570</v>
      </c>
      <c r="D55" s="67">
        <v>1300</v>
      </c>
      <c r="E55" s="66" t="s">
        <v>10</v>
      </c>
      <c r="F55" s="68">
        <v>715</v>
      </c>
      <c r="G55" s="69" t="s">
        <v>8</v>
      </c>
      <c r="H55" s="70" t="s">
        <v>677</v>
      </c>
      <c r="I55" s="70" t="s">
        <v>8</v>
      </c>
      <c r="J55" s="70" t="s">
        <v>674</v>
      </c>
      <c r="K55" s="70" t="s">
        <v>675</v>
      </c>
      <c r="L55" s="70" t="s">
        <v>676</v>
      </c>
    </row>
    <row r="56" spans="1:12" s="62" customFormat="1" x14ac:dyDescent="0.25">
      <c r="A56" s="19">
        <v>352</v>
      </c>
      <c r="B56" s="20">
        <v>42170</v>
      </c>
      <c r="C56" s="21" t="s">
        <v>587</v>
      </c>
      <c r="D56" s="22">
        <v>3450</v>
      </c>
      <c r="E56" s="21" t="s">
        <v>10</v>
      </c>
      <c r="F56" s="23">
        <v>715</v>
      </c>
      <c r="G56" s="24"/>
      <c r="H56" s="62" t="s">
        <v>696</v>
      </c>
      <c r="I56" s="62" t="s">
        <v>48</v>
      </c>
      <c r="J56" s="62" t="s">
        <v>200</v>
      </c>
      <c r="K56" s="62" t="s">
        <v>78</v>
      </c>
      <c r="L56" s="62" t="s">
        <v>244</v>
      </c>
    </row>
    <row r="57" spans="1:12" s="62" customFormat="1" x14ac:dyDescent="0.25">
      <c r="A57" s="19">
        <v>354</v>
      </c>
      <c r="B57" s="20">
        <v>42170</v>
      </c>
      <c r="C57" s="21" t="s">
        <v>589</v>
      </c>
      <c r="D57" s="22">
        <v>6973</v>
      </c>
      <c r="E57" s="21" t="s">
        <v>10</v>
      </c>
      <c r="F57" s="23">
        <v>715</v>
      </c>
      <c r="G57" s="63"/>
      <c r="H57" s="62" t="s">
        <v>698</v>
      </c>
      <c r="I57" s="62" t="s">
        <v>541</v>
      </c>
      <c r="J57" s="62" t="s">
        <v>212</v>
      </c>
      <c r="K57" s="62" t="s">
        <v>699</v>
      </c>
      <c r="L57" s="62" t="s">
        <v>700</v>
      </c>
    </row>
    <row r="58" spans="1:12" s="62" customFormat="1" x14ac:dyDescent="0.25">
      <c r="A58" s="19">
        <v>397</v>
      </c>
      <c r="B58" s="20">
        <v>42172</v>
      </c>
      <c r="C58" s="21" t="s">
        <v>616</v>
      </c>
      <c r="D58" s="22">
        <v>3500</v>
      </c>
      <c r="E58" s="21" t="s">
        <v>10</v>
      </c>
      <c r="F58" s="23">
        <v>715</v>
      </c>
      <c r="G58" s="24"/>
      <c r="H58" s="62" t="s">
        <v>727</v>
      </c>
      <c r="I58" s="62" t="s">
        <v>87</v>
      </c>
      <c r="J58" s="62" t="s">
        <v>311</v>
      </c>
      <c r="K58" s="62" t="s">
        <v>94</v>
      </c>
      <c r="L58" s="62" t="s">
        <v>95</v>
      </c>
    </row>
    <row r="59" spans="1:12" s="70" customFormat="1" x14ac:dyDescent="0.25">
      <c r="A59" s="64">
        <v>475</v>
      </c>
      <c r="B59" s="65">
        <v>42174</v>
      </c>
      <c r="C59" s="66" t="s">
        <v>590</v>
      </c>
      <c r="D59" s="67">
        <v>1300</v>
      </c>
      <c r="E59" s="66" t="s">
        <v>10</v>
      </c>
      <c r="F59" s="68">
        <v>715</v>
      </c>
      <c r="G59" s="69" t="s">
        <v>8</v>
      </c>
      <c r="H59" s="70" t="s">
        <v>667</v>
      </c>
      <c r="I59" s="70" t="s">
        <v>8</v>
      </c>
      <c r="J59" s="70" t="s">
        <v>668</v>
      </c>
      <c r="K59" s="70" t="s">
        <v>202</v>
      </c>
      <c r="L59" s="70" t="s">
        <v>628</v>
      </c>
    </row>
    <row r="60" spans="1:12" s="70" customFormat="1" x14ac:dyDescent="0.25">
      <c r="A60" s="64">
        <v>482</v>
      </c>
      <c r="B60" s="65">
        <v>42174</v>
      </c>
      <c r="C60" s="66" t="s">
        <v>592</v>
      </c>
      <c r="D60" s="67">
        <v>1300</v>
      </c>
      <c r="E60" s="66" t="s">
        <v>10</v>
      </c>
      <c r="F60" s="68">
        <v>715</v>
      </c>
      <c r="G60" s="69" t="s">
        <v>8</v>
      </c>
      <c r="H60" s="70" t="s">
        <v>663</v>
      </c>
      <c r="I60" s="70" t="s">
        <v>8</v>
      </c>
      <c r="J60" s="70" t="s">
        <v>664</v>
      </c>
      <c r="K60" s="70" t="s">
        <v>665</v>
      </c>
      <c r="L60" s="70" t="s">
        <v>666</v>
      </c>
    </row>
    <row r="61" spans="1:12" s="62" customFormat="1" x14ac:dyDescent="0.25">
      <c r="A61" s="19">
        <v>501</v>
      </c>
      <c r="B61" s="20">
        <v>42174</v>
      </c>
      <c r="C61" s="21" t="s">
        <v>596</v>
      </c>
      <c r="D61" s="22">
        <v>4560</v>
      </c>
      <c r="E61" s="21" t="s">
        <v>10</v>
      </c>
      <c r="F61" s="23">
        <v>715</v>
      </c>
      <c r="G61" s="63"/>
      <c r="H61" s="62" t="s">
        <v>647</v>
      </c>
      <c r="I61" s="62" t="s">
        <v>80</v>
      </c>
      <c r="J61" s="62" t="s">
        <v>232</v>
      </c>
      <c r="K61" s="62" t="s">
        <v>233</v>
      </c>
      <c r="L61" s="62" t="s">
        <v>234</v>
      </c>
    </row>
    <row r="62" spans="1:12" s="62" customFormat="1" x14ac:dyDescent="0.25">
      <c r="A62" s="19">
        <v>502</v>
      </c>
      <c r="B62" s="20">
        <v>42174</v>
      </c>
      <c r="C62" s="21" t="s">
        <v>599</v>
      </c>
      <c r="D62" s="22">
        <v>4215</v>
      </c>
      <c r="E62" s="21" t="s">
        <v>10</v>
      </c>
      <c r="F62" s="23">
        <v>715</v>
      </c>
      <c r="G62" s="24"/>
      <c r="H62" s="62" t="s">
        <v>657</v>
      </c>
      <c r="I62" s="62" t="s">
        <v>80</v>
      </c>
      <c r="J62" s="62" t="s">
        <v>232</v>
      </c>
      <c r="K62" s="62" t="s">
        <v>233</v>
      </c>
      <c r="L62" s="62" t="s">
        <v>234</v>
      </c>
    </row>
    <row r="63" spans="1:12" s="62" customFormat="1" x14ac:dyDescent="0.25">
      <c r="A63" s="19">
        <v>507</v>
      </c>
      <c r="B63" s="20">
        <v>42177</v>
      </c>
      <c r="C63" s="21" t="s">
        <v>591</v>
      </c>
      <c r="D63" s="22">
        <v>3450</v>
      </c>
      <c r="E63" s="21" t="s">
        <v>10</v>
      </c>
      <c r="F63" s="23">
        <v>715</v>
      </c>
      <c r="G63" s="63"/>
      <c r="H63" s="62" t="s">
        <v>669</v>
      </c>
      <c r="I63" s="62" t="s">
        <v>48</v>
      </c>
      <c r="J63" s="62" t="s">
        <v>78</v>
      </c>
      <c r="K63" s="62" t="s">
        <v>111</v>
      </c>
      <c r="L63" s="62" t="s">
        <v>112</v>
      </c>
    </row>
    <row r="64" spans="1:12" s="62" customFormat="1" x14ac:dyDescent="0.25">
      <c r="A64" s="19">
        <v>537</v>
      </c>
      <c r="B64" s="20">
        <v>42177</v>
      </c>
      <c r="C64" s="21" t="s">
        <v>598</v>
      </c>
      <c r="D64" s="22">
        <v>12972</v>
      </c>
      <c r="E64" s="21" t="s">
        <v>10</v>
      </c>
      <c r="F64" s="23">
        <v>715</v>
      </c>
      <c r="G64" s="24"/>
      <c r="H64" s="62" t="s">
        <v>654</v>
      </c>
      <c r="I64" s="62" t="s">
        <v>541</v>
      </c>
      <c r="J64" s="62" t="s">
        <v>655</v>
      </c>
      <c r="K64" s="62" t="s">
        <v>209</v>
      </c>
      <c r="L64" s="62" t="s">
        <v>656</v>
      </c>
    </row>
    <row r="65" spans="1:12" s="70" customFormat="1" x14ac:dyDescent="0.25">
      <c r="A65" s="64">
        <v>52</v>
      </c>
      <c r="B65" s="65">
        <v>42178</v>
      </c>
      <c r="C65" s="66" t="s">
        <v>594</v>
      </c>
      <c r="D65" s="67">
        <v>400</v>
      </c>
      <c r="E65" s="66" t="s">
        <v>10</v>
      </c>
      <c r="F65" s="68">
        <v>170</v>
      </c>
      <c r="G65" s="69" t="s">
        <v>8</v>
      </c>
      <c r="H65" s="70" t="s">
        <v>705</v>
      </c>
      <c r="I65" s="70" t="s">
        <v>8</v>
      </c>
      <c r="J65" s="70" t="s">
        <v>702</v>
      </c>
      <c r="K65" s="70" t="s">
        <v>703</v>
      </c>
      <c r="L65" s="70" t="s">
        <v>704</v>
      </c>
    </row>
    <row r="66" spans="1:12" s="70" customFormat="1" x14ac:dyDescent="0.25">
      <c r="A66" s="64">
        <v>558</v>
      </c>
      <c r="B66" s="65">
        <v>42178</v>
      </c>
      <c r="C66" s="66" t="s">
        <v>595</v>
      </c>
      <c r="D66" s="67">
        <v>1300</v>
      </c>
      <c r="E66" s="66" t="s">
        <v>10</v>
      </c>
      <c r="F66" s="68">
        <v>715</v>
      </c>
      <c r="G66" s="69" t="s">
        <v>8</v>
      </c>
      <c r="H66" s="70" t="s">
        <v>706</v>
      </c>
      <c r="I66" s="70" t="s">
        <v>8</v>
      </c>
      <c r="J66" s="70" t="s">
        <v>702</v>
      </c>
      <c r="K66" s="70" t="s">
        <v>703</v>
      </c>
      <c r="L66" s="70" t="s">
        <v>704</v>
      </c>
    </row>
    <row r="67" spans="1:12" s="70" customFormat="1" x14ac:dyDescent="0.25">
      <c r="A67" s="64">
        <v>54</v>
      </c>
      <c r="B67" s="65">
        <v>42178</v>
      </c>
      <c r="C67" s="66" t="s">
        <v>597</v>
      </c>
      <c r="D67" s="67">
        <v>400</v>
      </c>
      <c r="E67" s="66" t="s">
        <v>10</v>
      </c>
      <c r="F67" s="68">
        <v>170</v>
      </c>
      <c r="G67" s="69" t="s">
        <v>8</v>
      </c>
      <c r="H67" s="70" t="s">
        <v>648</v>
      </c>
      <c r="I67" s="70" t="s">
        <v>8</v>
      </c>
      <c r="J67" s="70" t="s">
        <v>72</v>
      </c>
      <c r="K67" s="70" t="s">
        <v>649</v>
      </c>
      <c r="L67" s="70" t="s">
        <v>650</v>
      </c>
    </row>
    <row r="68" spans="1:12" s="70" customFormat="1" x14ac:dyDescent="0.25">
      <c r="A68" s="64">
        <v>53</v>
      </c>
      <c r="B68" s="65">
        <v>42178</v>
      </c>
      <c r="C68" s="66" t="s">
        <v>600</v>
      </c>
      <c r="D68" s="67">
        <v>1300</v>
      </c>
      <c r="E68" s="66" t="s">
        <v>10</v>
      </c>
      <c r="F68" s="68">
        <v>170</v>
      </c>
      <c r="G68" s="69" t="s">
        <v>8</v>
      </c>
      <c r="H68" s="70" t="s">
        <v>658</v>
      </c>
      <c r="I68" s="70" t="s">
        <v>8</v>
      </c>
      <c r="J68" s="70" t="s">
        <v>72</v>
      </c>
      <c r="K68" s="70" t="s">
        <v>649</v>
      </c>
      <c r="L68" s="70" t="s">
        <v>650</v>
      </c>
    </row>
    <row r="69" spans="1:12" s="62" customFormat="1" x14ac:dyDescent="0.25">
      <c r="A69" s="19">
        <v>585</v>
      </c>
      <c r="B69" s="20">
        <v>42179</v>
      </c>
      <c r="C69" s="21" t="s">
        <v>617</v>
      </c>
      <c r="D69" s="22">
        <v>3500</v>
      </c>
      <c r="E69" s="21" t="s">
        <v>10</v>
      </c>
      <c r="F69" s="23">
        <v>715</v>
      </c>
      <c r="G69" s="24"/>
      <c r="H69" s="62" t="s">
        <v>728</v>
      </c>
      <c r="I69" s="62" t="s">
        <v>87</v>
      </c>
      <c r="J69" s="62" t="s">
        <v>311</v>
      </c>
      <c r="K69" s="62" t="s">
        <v>94</v>
      </c>
      <c r="L69" s="62" t="s">
        <v>95</v>
      </c>
    </row>
    <row r="70" spans="1:12" x14ac:dyDescent="0.25">
      <c r="A70" s="16">
        <v>607</v>
      </c>
      <c r="B70" s="11">
        <v>42180</v>
      </c>
      <c r="C70" s="12" t="s">
        <v>618</v>
      </c>
      <c r="D70" s="13">
        <v>3450</v>
      </c>
      <c r="E70" s="12" t="s">
        <v>10</v>
      </c>
      <c r="F70" s="14">
        <v>715</v>
      </c>
      <c r="G70" s="60"/>
    </row>
    <row r="71" spans="1:12" s="62" customFormat="1" x14ac:dyDescent="0.25">
      <c r="A71" s="19">
        <v>620</v>
      </c>
      <c r="B71" s="20">
        <v>42181</v>
      </c>
      <c r="C71" s="21" t="s">
        <v>619</v>
      </c>
      <c r="D71" s="22">
        <v>3500</v>
      </c>
      <c r="E71" s="21" t="s">
        <v>10</v>
      </c>
      <c r="F71" s="23">
        <v>715</v>
      </c>
      <c r="G71" s="24"/>
      <c r="H71" s="62" t="s">
        <v>455</v>
      </c>
      <c r="I71" s="62" t="s">
        <v>541</v>
      </c>
      <c r="J71" s="62" t="s">
        <v>710</v>
      </c>
      <c r="K71" s="62" t="s">
        <v>60</v>
      </c>
      <c r="L71" s="62" t="s">
        <v>95</v>
      </c>
    </row>
    <row r="72" spans="1:12" s="62" customFormat="1" x14ac:dyDescent="0.25">
      <c r="A72" s="19">
        <v>667</v>
      </c>
      <c r="B72" s="20">
        <v>42185</v>
      </c>
      <c r="C72" s="21" t="s">
        <v>620</v>
      </c>
      <c r="D72" s="22">
        <v>3555</v>
      </c>
      <c r="E72" s="21" t="s">
        <v>10</v>
      </c>
      <c r="F72" s="23">
        <v>715</v>
      </c>
      <c r="G72" s="24"/>
      <c r="H72" s="62" t="s">
        <v>455</v>
      </c>
      <c r="I72" s="62" t="s">
        <v>541</v>
      </c>
      <c r="J72" s="62" t="s">
        <v>713</v>
      </c>
      <c r="K72" s="62" t="s">
        <v>710</v>
      </c>
      <c r="L72" s="62" t="s">
        <v>714</v>
      </c>
    </row>
    <row r="73" spans="1:12" x14ac:dyDescent="0.25">
      <c r="A73" s="16"/>
      <c r="B73" s="11"/>
      <c r="C73" s="17" t="s">
        <v>46</v>
      </c>
      <c r="D73" s="100">
        <f>+SUM(D6:D72)</f>
        <v>259688.21</v>
      </c>
      <c r="E73" s="12"/>
      <c r="F73" s="79"/>
      <c r="G73" s="14"/>
      <c r="H73" s="60"/>
    </row>
    <row r="74" spans="1:12" x14ac:dyDescent="0.25">
      <c r="C74" s="71" t="s">
        <v>250</v>
      </c>
      <c r="D74" s="77">
        <f>D14+D15+D38+D39+D40+D41+D42+D44+D45+D46+D52+D54+D55+D59+D60+D65+D66+D67+D68+D43</f>
        <v>79024</v>
      </c>
    </row>
    <row r="75" spans="1:12" x14ac:dyDescent="0.25">
      <c r="C75" s="12" t="s">
        <v>531</v>
      </c>
      <c r="D75" s="102">
        <v>3600</v>
      </c>
    </row>
    <row r="76" spans="1:12" x14ac:dyDescent="0.25">
      <c r="C76" s="82" t="s">
        <v>711</v>
      </c>
      <c r="D76" s="80">
        <v>3200</v>
      </c>
    </row>
    <row r="77" spans="1:12" x14ac:dyDescent="0.25">
      <c r="C77" s="82" t="s">
        <v>725</v>
      </c>
      <c r="D77" s="80">
        <v>3254.71</v>
      </c>
    </row>
    <row r="78" spans="1:12" x14ac:dyDescent="0.25">
      <c r="C78" s="82" t="s">
        <v>712</v>
      </c>
      <c r="D78" s="80">
        <v>3200</v>
      </c>
    </row>
    <row r="79" spans="1:12" x14ac:dyDescent="0.25">
      <c r="C79" s="76" t="s">
        <v>339</v>
      </c>
      <c r="D79" s="103">
        <f>SUM(D75:D78)</f>
        <v>13254.71</v>
      </c>
    </row>
    <row r="86" spans="3:4" x14ac:dyDescent="0.25">
      <c r="C86" s="90" t="s">
        <v>726</v>
      </c>
      <c r="D86" s="92"/>
    </row>
    <row r="87" spans="3:4" x14ac:dyDescent="0.25">
      <c r="C87" s="90" t="s">
        <v>448</v>
      </c>
      <c r="D87" s="91">
        <v>15000</v>
      </c>
    </row>
    <row r="88" spans="3:4" x14ac:dyDescent="0.25">
      <c r="C88" s="90" t="s">
        <v>449</v>
      </c>
      <c r="D88" s="91">
        <v>35000</v>
      </c>
    </row>
  </sheetData>
  <sortState ref="A6:G72">
    <sortCondition ref="B6:B72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workbookViewId="0">
      <selection activeCell="D17" sqref="D17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717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718</v>
      </c>
      <c r="F8" s="35"/>
      <c r="G8" s="38"/>
      <c r="J8" s="41"/>
    </row>
    <row r="9" spans="3:10" x14ac:dyDescent="0.25">
      <c r="C9" s="35" t="s">
        <v>130</v>
      </c>
      <c r="D9" s="36">
        <v>32000</v>
      </c>
      <c r="E9" s="38" t="s">
        <v>722</v>
      </c>
      <c r="F9" s="43" t="s">
        <v>253</v>
      </c>
      <c r="G9" s="42"/>
      <c r="H9" s="43"/>
    </row>
    <row r="10" spans="3:10" x14ac:dyDescent="0.25">
      <c r="C10" s="35" t="s">
        <v>131</v>
      </c>
      <c r="D10" s="36">
        <v>15000</v>
      </c>
      <c r="E10" s="42" t="s">
        <v>721</v>
      </c>
      <c r="F10" s="43" t="s">
        <v>129</v>
      </c>
      <c r="G10" s="42"/>
      <c r="H10" s="43"/>
    </row>
    <row r="11" spans="3:10" x14ac:dyDescent="0.25">
      <c r="C11" s="35" t="s">
        <v>139</v>
      </c>
      <c r="D11" s="36">
        <v>32000</v>
      </c>
      <c r="E11" s="42" t="s">
        <v>723</v>
      </c>
      <c r="F11" s="43" t="s">
        <v>253</v>
      </c>
      <c r="G11" s="42"/>
      <c r="H11" s="43"/>
    </row>
    <row r="12" spans="3:10" x14ac:dyDescent="0.25">
      <c r="C12" s="44" t="s">
        <v>46</v>
      </c>
      <c r="D12" s="45">
        <f>SUM(D9:D11)</f>
        <v>79000</v>
      </c>
      <c r="E12" s="42"/>
    </row>
    <row r="15" spans="3:10" x14ac:dyDescent="0.25">
      <c r="G15" s="46"/>
    </row>
    <row r="16" spans="3:10" x14ac:dyDescent="0.25">
      <c r="C16" s="44" t="s">
        <v>535</v>
      </c>
    </row>
    <row r="17" spans="2:6" x14ac:dyDescent="0.25">
      <c r="C17" s="47" t="s">
        <v>718</v>
      </c>
      <c r="D17" s="36">
        <f>JUNIO!D73</f>
        <v>259688.21</v>
      </c>
      <c r="E17" s="36"/>
      <c r="F17" s="36"/>
    </row>
    <row r="18" spans="2:6" x14ac:dyDescent="0.25">
      <c r="B18" s="35" t="s">
        <v>132</v>
      </c>
      <c r="C18" s="47" t="s">
        <v>133</v>
      </c>
      <c r="D18" s="36">
        <f>JUNIO!D79</f>
        <v>13254.71</v>
      </c>
      <c r="E18" s="36"/>
      <c r="F18" s="36"/>
    </row>
    <row r="19" spans="2:6" x14ac:dyDescent="0.25">
      <c r="B19" s="35" t="s">
        <v>134</v>
      </c>
      <c r="C19" s="47" t="s">
        <v>719</v>
      </c>
      <c r="D19" s="36">
        <f>JUNIO!D74</f>
        <v>79024</v>
      </c>
      <c r="E19" s="42"/>
      <c r="F19" s="42"/>
    </row>
    <row r="20" spans="2:6" x14ac:dyDescent="0.25">
      <c r="C20" s="44" t="s">
        <v>46</v>
      </c>
      <c r="D20" s="48">
        <f>D17+D18-D19</f>
        <v>193918.91999999998</v>
      </c>
    </row>
    <row r="22" spans="2:6" ht="16.5" x14ac:dyDescent="0.3">
      <c r="C22" s="44" t="s">
        <v>135</v>
      </c>
      <c r="D22" s="48">
        <f>D20-D12</f>
        <v>114918.91999999998</v>
      </c>
      <c r="E22" s="49"/>
    </row>
    <row r="23" spans="2:6" x14ac:dyDescent="0.25">
      <c r="C23" s="35" t="s">
        <v>136</v>
      </c>
      <c r="D23" s="48">
        <f>+D22*0.16</f>
        <v>18387.027199999997</v>
      </c>
      <c r="F23" s="42"/>
    </row>
    <row r="24" spans="2:6" x14ac:dyDescent="0.25">
      <c r="C24" s="35" t="s">
        <v>137</v>
      </c>
      <c r="D24" s="48">
        <f>+D22+D23</f>
        <v>133305.9472</v>
      </c>
    </row>
    <row r="25" spans="2:6" x14ac:dyDescent="0.25">
      <c r="D25" s="48"/>
    </row>
    <row r="26" spans="2:6" x14ac:dyDescent="0.25">
      <c r="C26" s="47"/>
      <c r="D26" s="48"/>
      <c r="E26" s="36"/>
      <c r="F26" s="36"/>
    </row>
    <row r="27" spans="2:6" x14ac:dyDescent="0.25">
      <c r="C27" s="35" t="s">
        <v>341</v>
      </c>
      <c r="D27" s="48">
        <f>+D24+D26</f>
        <v>133305.9472</v>
      </c>
    </row>
    <row r="28" spans="2:6" x14ac:dyDescent="0.25">
      <c r="D28" s="48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C14" sqref="C14"/>
    </sheetView>
  </sheetViews>
  <sheetFormatPr baseColWidth="10" defaultRowHeight="12.75" x14ac:dyDescent="0.25"/>
  <cols>
    <col min="1" max="1" width="5" bestFit="1" customWidth="1"/>
    <col min="2" max="2" width="11.5" customWidth="1"/>
    <col min="3" max="3" width="54.6640625" bestFit="1" customWidth="1"/>
    <col min="4" max="4" width="13.33203125" bestFit="1" customWidth="1"/>
    <col min="5" max="5" width="13.33203125" customWidth="1"/>
    <col min="6" max="6" width="13.83203125" bestFit="1" customWidth="1"/>
    <col min="7" max="7" width="11.6640625" bestFit="1" customWidth="1"/>
    <col min="12" max="12" width="19.6640625" customWidth="1"/>
  </cols>
  <sheetData>
    <row r="1" spans="1:12" x14ac:dyDescent="0.25">
      <c r="A1" s="198" t="s">
        <v>0</v>
      </c>
      <c r="B1" s="198"/>
      <c r="C1" s="198"/>
      <c r="D1" s="198"/>
      <c r="E1" s="198"/>
      <c r="F1" s="198"/>
    </row>
    <row r="2" spans="1:12" x14ac:dyDescent="0.25">
      <c r="A2" s="198" t="s">
        <v>553</v>
      </c>
      <c r="B2" s="198"/>
      <c r="C2" s="198"/>
      <c r="D2" s="198"/>
      <c r="E2" s="198"/>
      <c r="F2" s="198"/>
    </row>
    <row r="5" spans="1:12" x14ac:dyDescent="0.25">
      <c r="A5" s="104" t="s">
        <v>2</v>
      </c>
      <c r="B5" s="105" t="s">
        <v>3</v>
      </c>
      <c r="C5" s="104" t="s">
        <v>4</v>
      </c>
      <c r="D5" s="106" t="s">
        <v>5</v>
      </c>
      <c r="E5" s="106" t="s">
        <v>767</v>
      </c>
      <c r="F5" s="107" t="s">
        <v>6</v>
      </c>
      <c r="G5" s="108" t="s">
        <v>729</v>
      </c>
    </row>
    <row r="6" spans="1:12" s="62" customFormat="1" x14ac:dyDescent="0.25">
      <c r="A6" s="110">
        <v>9</v>
      </c>
      <c r="B6" s="111">
        <v>42186</v>
      </c>
      <c r="C6" s="112" t="s">
        <v>730</v>
      </c>
      <c r="D6" s="113">
        <v>3773</v>
      </c>
      <c r="E6" s="113"/>
      <c r="F6" s="112" t="s">
        <v>10</v>
      </c>
      <c r="G6" s="115" t="s">
        <v>731</v>
      </c>
      <c r="I6" s="62" t="s">
        <v>541</v>
      </c>
      <c r="J6" s="62" t="s">
        <v>212</v>
      </c>
      <c r="K6" s="62" t="s">
        <v>775</v>
      </c>
      <c r="L6" s="62" t="s">
        <v>700</v>
      </c>
    </row>
    <row r="7" spans="1:12" s="62" customFormat="1" x14ac:dyDescent="0.25">
      <c r="A7" s="110">
        <v>12</v>
      </c>
      <c r="B7" s="111">
        <v>42187</v>
      </c>
      <c r="C7" s="112" t="s">
        <v>732</v>
      </c>
      <c r="D7" s="113">
        <v>3243</v>
      </c>
      <c r="E7" s="113"/>
      <c r="F7" s="112" t="s">
        <v>10</v>
      </c>
      <c r="G7" s="116">
        <v>42208</v>
      </c>
      <c r="I7" s="62" t="s">
        <v>87</v>
      </c>
      <c r="J7" s="62" t="s">
        <v>239</v>
      </c>
      <c r="K7" s="62" t="s">
        <v>124</v>
      </c>
      <c r="L7" s="62" t="s">
        <v>125</v>
      </c>
    </row>
    <row r="8" spans="1:12" s="62" customFormat="1" x14ac:dyDescent="0.25">
      <c r="A8" s="110">
        <v>15</v>
      </c>
      <c r="B8" s="111">
        <v>42187</v>
      </c>
      <c r="C8" s="112" t="s">
        <v>733</v>
      </c>
      <c r="D8" s="113">
        <v>2765</v>
      </c>
      <c r="E8" s="113"/>
      <c r="F8" s="112" t="s">
        <v>10</v>
      </c>
      <c r="G8" s="115" t="s">
        <v>734</v>
      </c>
      <c r="I8" s="62" t="s">
        <v>541</v>
      </c>
      <c r="J8" s="62" t="s">
        <v>707</v>
      </c>
      <c r="K8" s="62" t="s">
        <v>708</v>
      </c>
      <c r="L8" s="62" t="s">
        <v>709</v>
      </c>
    </row>
    <row r="9" spans="1:12" s="62" customFormat="1" x14ac:dyDescent="0.25">
      <c r="A9" s="110">
        <v>21</v>
      </c>
      <c r="B9" s="111">
        <v>42187</v>
      </c>
      <c r="C9" s="112" t="s">
        <v>735</v>
      </c>
      <c r="D9" s="113">
        <v>3243</v>
      </c>
      <c r="E9" s="113"/>
      <c r="F9" s="112" t="s">
        <v>10</v>
      </c>
      <c r="G9" s="114" t="s">
        <v>798</v>
      </c>
      <c r="I9" s="62" t="s">
        <v>541</v>
      </c>
      <c r="J9" s="62" t="s">
        <v>795</v>
      </c>
      <c r="K9" s="62" t="s">
        <v>796</v>
      </c>
      <c r="L9" s="62" t="s">
        <v>797</v>
      </c>
    </row>
    <row r="10" spans="1:12" s="62" customFormat="1" x14ac:dyDescent="0.25">
      <c r="A10" s="110">
        <v>22</v>
      </c>
      <c r="B10" s="111">
        <v>42187</v>
      </c>
      <c r="C10" s="112" t="s">
        <v>736</v>
      </c>
      <c r="D10" s="113">
        <v>3450</v>
      </c>
      <c r="E10" s="113"/>
      <c r="F10" s="112" t="s">
        <v>10</v>
      </c>
      <c r="G10" s="115" t="s">
        <v>737</v>
      </c>
      <c r="I10" s="62" t="s">
        <v>48</v>
      </c>
      <c r="J10" s="62" t="s">
        <v>772</v>
      </c>
      <c r="K10" s="62" t="s">
        <v>66</v>
      </c>
      <c r="L10" s="62" t="s">
        <v>67</v>
      </c>
    </row>
    <row r="11" spans="1:12" s="62" customFormat="1" x14ac:dyDescent="0.25">
      <c r="A11" s="110">
        <v>34</v>
      </c>
      <c r="B11" s="111">
        <v>42187</v>
      </c>
      <c r="C11" s="112" t="s">
        <v>738</v>
      </c>
      <c r="D11" s="113">
        <v>2415</v>
      </c>
      <c r="E11" s="113"/>
      <c r="F11" s="112" t="s">
        <v>10</v>
      </c>
      <c r="G11" s="115" t="s">
        <v>739</v>
      </c>
      <c r="I11" s="62" t="s">
        <v>80</v>
      </c>
      <c r="J11" s="62" t="s">
        <v>66</v>
      </c>
      <c r="K11" s="62" t="s">
        <v>215</v>
      </c>
      <c r="L11" s="62" t="s">
        <v>216</v>
      </c>
    </row>
    <row r="12" spans="1:12" x14ac:dyDescent="0.25">
      <c r="A12" s="110">
        <v>42</v>
      </c>
      <c r="B12" s="111">
        <v>42188</v>
      </c>
      <c r="C12" s="112" t="s">
        <v>740</v>
      </c>
      <c r="D12" s="113">
        <v>3243</v>
      </c>
      <c r="E12" s="113"/>
      <c r="F12" s="112" t="s">
        <v>10</v>
      </c>
      <c r="G12" s="109"/>
      <c r="H12" t="s">
        <v>455</v>
      </c>
      <c r="I12" s="62" t="s">
        <v>48</v>
      </c>
      <c r="J12" s="62" t="s">
        <v>51</v>
      </c>
      <c r="K12" s="62" t="s">
        <v>52</v>
      </c>
      <c r="L12" s="62" t="s">
        <v>214</v>
      </c>
    </row>
    <row r="13" spans="1:12" s="62" customFormat="1" x14ac:dyDescent="0.25">
      <c r="A13" s="110">
        <v>51</v>
      </c>
      <c r="B13" s="111">
        <v>42188</v>
      </c>
      <c r="C13" s="112" t="s">
        <v>741</v>
      </c>
      <c r="D13" s="113">
        <v>3948</v>
      </c>
      <c r="E13" s="113"/>
      <c r="F13" s="112" t="s">
        <v>10</v>
      </c>
      <c r="G13" s="115" t="s">
        <v>742</v>
      </c>
      <c r="I13" s="62" t="s">
        <v>87</v>
      </c>
      <c r="J13" s="62" t="s">
        <v>197</v>
      </c>
      <c r="K13" s="62" t="s">
        <v>78</v>
      </c>
      <c r="L13" s="62" t="s">
        <v>89</v>
      </c>
    </row>
    <row r="14" spans="1:12" s="62" customFormat="1" x14ac:dyDescent="0.25">
      <c r="A14" s="110">
        <v>55</v>
      </c>
      <c r="B14" s="111">
        <v>42188</v>
      </c>
      <c r="C14" s="112" t="s">
        <v>743</v>
      </c>
      <c r="D14" s="113">
        <v>3243</v>
      </c>
      <c r="E14" s="113"/>
      <c r="F14" s="112" t="s">
        <v>10</v>
      </c>
      <c r="G14" s="115" t="s">
        <v>744</v>
      </c>
      <c r="I14" s="62" t="s">
        <v>541</v>
      </c>
      <c r="J14" s="62" t="s">
        <v>774</v>
      </c>
      <c r="K14" s="62" t="s">
        <v>720</v>
      </c>
      <c r="L14" s="62" t="s">
        <v>544</v>
      </c>
    </row>
    <row r="15" spans="1:12" s="62" customFormat="1" x14ac:dyDescent="0.25">
      <c r="A15" s="110">
        <v>57</v>
      </c>
      <c r="B15" s="111">
        <v>42188</v>
      </c>
      <c r="C15" s="112" t="s">
        <v>745</v>
      </c>
      <c r="D15" s="113">
        <v>2765</v>
      </c>
      <c r="E15" s="113"/>
      <c r="F15" s="112" t="s">
        <v>10</v>
      </c>
      <c r="G15" s="114" t="s">
        <v>834</v>
      </c>
      <c r="I15" s="62" t="s">
        <v>48</v>
      </c>
      <c r="J15" s="62" t="s">
        <v>211</v>
      </c>
      <c r="K15" s="62" t="s">
        <v>78</v>
      </c>
      <c r="L15" s="62" t="s">
        <v>79</v>
      </c>
    </row>
    <row r="16" spans="1:12" x14ac:dyDescent="0.25">
      <c r="A16" s="110">
        <v>58</v>
      </c>
      <c r="B16" s="111">
        <v>42188</v>
      </c>
      <c r="C16" s="112" t="s">
        <v>746</v>
      </c>
      <c r="D16" s="113">
        <v>2940</v>
      </c>
      <c r="E16" s="113"/>
      <c r="F16" s="112" t="s">
        <v>10</v>
      </c>
      <c r="G16" s="109"/>
      <c r="H16" t="s">
        <v>455</v>
      </c>
      <c r="I16" s="62" t="s">
        <v>87</v>
      </c>
      <c r="J16" s="62" t="s">
        <v>60</v>
      </c>
      <c r="K16" s="62" t="s">
        <v>66</v>
      </c>
      <c r="L16" s="62" t="s">
        <v>238</v>
      </c>
    </row>
    <row r="17" spans="1:12" x14ac:dyDescent="0.25">
      <c r="A17" s="110">
        <v>60</v>
      </c>
      <c r="B17" s="111">
        <v>42188</v>
      </c>
      <c r="C17" s="112" t="s">
        <v>747</v>
      </c>
      <c r="D17" s="113">
        <v>2940</v>
      </c>
      <c r="E17" s="113"/>
      <c r="F17" s="112" t="s">
        <v>10</v>
      </c>
      <c r="G17" s="109"/>
      <c r="H17" t="s">
        <v>455</v>
      </c>
      <c r="I17" s="62" t="s">
        <v>87</v>
      </c>
      <c r="J17" s="62" t="s">
        <v>147</v>
      </c>
      <c r="K17" s="62" t="s">
        <v>148</v>
      </c>
      <c r="L17" s="62" t="s">
        <v>149</v>
      </c>
    </row>
    <row r="18" spans="1:12" s="62" customFormat="1" x14ac:dyDescent="0.25">
      <c r="A18" s="120">
        <v>61</v>
      </c>
      <c r="B18" s="111">
        <v>42188</v>
      </c>
      <c r="C18" s="112" t="s">
        <v>813</v>
      </c>
      <c r="D18" s="113">
        <v>3450</v>
      </c>
      <c r="E18" s="121"/>
      <c r="F18" s="112" t="s">
        <v>10</v>
      </c>
      <c r="G18" s="122" t="s">
        <v>778</v>
      </c>
      <c r="I18" s="62" t="s">
        <v>48</v>
      </c>
      <c r="J18" s="62" t="s">
        <v>47</v>
      </c>
      <c r="K18" s="62" t="s">
        <v>49</v>
      </c>
      <c r="L18" s="62" t="s">
        <v>50</v>
      </c>
    </row>
    <row r="19" spans="1:12" s="62" customFormat="1" x14ac:dyDescent="0.25">
      <c r="A19" s="120">
        <v>66</v>
      </c>
      <c r="B19" s="111">
        <v>42188</v>
      </c>
      <c r="C19" s="112" t="s">
        <v>814</v>
      </c>
      <c r="D19" s="113">
        <v>3243</v>
      </c>
      <c r="E19" s="121"/>
      <c r="F19" s="112" t="s">
        <v>10</v>
      </c>
      <c r="G19" s="121" t="s">
        <v>776</v>
      </c>
      <c r="I19" s="62" t="s">
        <v>48</v>
      </c>
      <c r="J19" s="62" t="s">
        <v>200</v>
      </c>
      <c r="K19" s="62" t="s">
        <v>78</v>
      </c>
      <c r="L19" s="62" t="s">
        <v>244</v>
      </c>
    </row>
    <row r="20" spans="1:12" s="62" customFormat="1" x14ac:dyDescent="0.25">
      <c r="A20" s="110">
        <v>67</v>
      </c>
      <c r="B20" s="111">
        <v>42188</v>
      </c>
      <c r="C20" s="112" t="s">
        <v>748</v>
      </c>
      <c r="D20" s="113">
        <v>3948</v>
      </c>
      <c r="E20" s="113"/>
      <c r="F20" s="112" t="s">
        <v>10</v>
      </c>
      <c r="G20" s="115" t="s">
        <v>749</v>
      </c>
      <c r="I20" s="62" t="s">
        <v>87</v>
      </c>
      <c r="J20" s="62" t="s">
        <v>773</v>
      </c>
      <c r="K20" s="62" t="s">
        <v>305</v>
      </c>
      <c r="L20" s="62" t="s">
        <v>120</v>
      </c>
    </row>
    <row r="21" spans="1:12" x14ac:dyDescent="0.25">
      <c r="A21" s="120">
        <v>76</v>
      </c>
      <c r="B21" s="111">
        <v>42191</v>
      </c>
      <c r="C21" s="112" t="s">
        <v>815</v>
      </c>
      <c r="D21" s="113">
        <v>4200</v>
      </c>
      <c r="E21" s="121"/>
      <c r="F21" s="112" t="s">
        <v>10</v>
      </c>
      <c r="G21" s="123"/>
      <c r="H21" t="s">
        <v>455</v>
      </c>
      <c r="I21" s="62" t="s">
        <v>87</v>
      </c>
      <c r="J21" s="62" t="s">
        <v>111</v>
      </c>
      <c r="K21" s="62" t="s">
        <v>337</v>
      </c>
      <c r="L21" s="62" t="s">
        <v>338</v>
      </c>
    </row>
    <row r="22" spans="1:12" s="62" customFormat="1" x14ac:dyDescent="0.25">
      <c r="A22" s="110">
        <v>77</v>
      </c>
      <c r="B22" s="111">
        <v>42191</v>
      </c>
      <c r="C22" s="112" t="s">
        <v>750</v>
      </c>
      <c r="D22" s="113">
        <v>6200</v>
      </c>
      <c r="E22" s="113"/>
      <c r="F22" s="112" t="s">
        <v>10</v>
      </c>
      <c r="G22" s="114" t="s">
        <v>808</v>
      </c>
      <c r="I22" s="62" t="s">
        <v>541</v>
      </c>
      <c r="J22" s="62" t="s">
        <v>809</v>
      </c>
      <c r="K22" s="62" t="s">
        <v>810</v>
      </c>
      <c r="L22" s="62" t="s">
        <v>811</v>
      </c>
    </row>
    <row r="23" spans="1:12" x14ac:dyDescent="0.25">
      <c r="A23" s="110">
        <v>79</v>
      </c>
      <c r="B23" s="111">
        <v>42191</v>
      </c>
      <c r="C23" s="112" t="s">
        <v>751</v>
      </c>
      <c r="D23" s="113">
        <v>3242</v>
      </c>
      <c r="E23" s="113"/>
      <c r="F23" s="112" t="s">
        <v>10</v>
      </c>
      <c r="G23" s="109"/>
      <c r="H23" t="s">
        <v>455</v>
      </c>
      <c r="I23" s="62" t="s">
        <v>541</v>
      </c>
      <c r="J23" s="62" t="s">
        <v>212</v>
      </c>
      <c r="K23" s="62" t="s">
        <v>644</v>
      </c>
      <c r="L23" s="62" t="s">
        <v>244</v>
      </c>
    </row>
    <row r="24" spans="1:12" x14ac:dyDescent="0.25">
      <c r="A24" s="110">
        <v>80</v>
      </c>
      <c r="B24" s="111">
        <v>42191</v>
      </c>
      <c r="C24" s="112" t="s">
        <v>752</v>
      </c>
      <c r="D24" s="113">
        <v>2940</v>
      </c>
      <c r="E24" s="113"/>
      <c r="F24" s="112" t="s">
        <v>10</v>
      </c>
      <c r="G24" s="109"/>
      <c r="H24" t="s">
        <v>455</v>
      </c>
      <c r="I24" s="62" t="s">
        <v>80</v>
      </c>
      <c r="J24" s="62" t="s">
        <v>225</v>
      </c>
      <c r="K24" s="62" t="s">
        <v>82</v>
      </c>
      <c r="L24" s="62" t="s">
        <v>83</v>
      </c>
    </row>
    <row r="25" spans="1:12" s="62" customFormat="1" x14ac:dyDescent="0.25">
      <c r="A25" s="120">
        <v>82</v>
      </c>
      <c r="B25" s="111">
        <v>42191</v>
      </c>
      <c r="C25" s="112" t="s">
        <v>816</v>
      </c>
      <c r="D25" s="113">
        <v>3243</v>
      </c>
      <c r="E25" s="121"/>
      <c r="F25" s="112" t="s">
        <v>10</v>
      </c>
      <c r="G25" s="122" t="s">
        <v>777</v>
      </c>
      <c r="I25" s="62" t="s">
        <v>80</v>
      </c>
      <c r="J25" s="62" t="s">
        <v>113</v>
      </c>
      <c r="K25" s="62" t="s">
        <v>209</v>
      </c>
      <c r="L25" s="62" t="s">
        <v>115</v>
      </c>
    </row>
    <row r="26" spans="1:12" s="62" customFormat="1" x14ac:dyDescent="0.25">
      <c r="A26" s="110">
        <v>98</v>
      </c>
      <c r="B26" s="111">
        <v>42191</v>
      </c>
      <c r="C26" s="112" t="s">
        <v>753</v>
      </c>
      <c r="D26" s="113">
        <v>3243</v>
      </c>
      <c r="E26" s="113"/>
      <c r="F26" s="112" t="s">
        <v>10</v>
      </c>
      <c r="G26" s="118" t="s">
        <v>805</v>
      </c>
      <c r="I26" s="62" t="s">
        <v>87</v>
      </c>
      <c r="J26" s="62" t="s">
        <v>121</v>
      </c>
      <c r="K26" s="62" t="s">
        <v>111</v>
      </c>
      <c r="L26" s="62" t="s">
        <v>122</v>
      </c>
    </row>
    <row r="27" spans="1:12" s="62" customFormat="1" x14ac:dyDescent="0.25">
      <c r="A27" s="110">
        <v>110</v>
      </c>
      <c r="B27" s="111">
        <v>42191</v>
      </c>
      <c r="C27" s="112" t="s">
        <v>754</v>
      </c>
      <c r="D27" s="113">
        <v>2415</v>
      </c>
      <c r="E27" s="113"/>
      <c r="F27" s="112" t="s">
        <v>10</v>
      </c>
      <c r="G27" s="118" t="s">
        <v>801</v>
      </c>
      <c r="I27" s="62" t="s">
        <v>80</v>
      </c>
      <c r="J27" s="62" t="s">
        <v>226</v>
      </c>
      <c r="K27" s="62" t="s">
        <v>227</v>
      </c>
      <c r="L27" s="62" t="s">
        <v>228</v>
      </c>
    </row>
    <row r="28" spans="1:12" s="62" customFormat="1" x14ac:dyDescent="0.25">
      <c r="A28" s="110">
        <v>120</v>
      </c>
      <c r="B28" s="111">
        <v>42191</v>
      </c>
      <c r="C28" s="112" t="s">
        <v>755</v>
      </c>
      <c r="D28" s="113">
        <v>3254.71</v>
      </c>
      <c r="E28" s="113"/>
      <c r="F28" s="112" t="s">
        <v>10</v>
      </c>
      <c r="G28" s="115" t="s">
        <v>756</v>
      </c>
      <c r="I28" s="62" t="s">
        <v>541</v>
      </c>
      <c r="J28" s="62" t="s">
        <v>546</v>
      </c>
      <c r="K28" s="62" t="s">
        <v>547</v>
      </c>
      <c r="L28" s="62" t="s">
        <v>548</v>
      </c>
    </row>
    <row r="29" spans="1:12" s="62" customFormat="1" x14ac:dyDescent="0.25">
      <c r="A29" s="120">
        <v>124</v>
      </c>
      <c r="B29" s="111">
        <v>42191</v>
      </c>
      <c r="C29" s="112" t="s">
        <v>817</v>
      </c>
      <c r="D29" s="113">
        <v>10848.5</v>
      </c>
      <c r="E29" s="121"/>
      <c r="F29" s="112" t="s">
        <v>10</v>
      </c>
      <c r="G29" s="122" t="s">
        <v>803</v>
      </c>
      <c r="I29" s="62" t="s">
        <v>87</v>
      </c>
      <c r="J29" s="62" t="s">
        <v>63</v>
      </c>
      <c r="K29" s="62" t="s">
        <v>830</v>
      </c>
      <c r="L29" s="62" t="s">
        <v>336</v>
      </c>
    </row>
    <row r="30" spans="1:12" s="62" customFormat="1" x14ac:dyDescent="0.25">
      <c r="A30" s="120">
        <v>142</v>
      </c>
      <c r="B30" s="111">
        <v>42192</v>
      </c>
      <c r="C30" s="112" t="s">
        <v>818</v>
      </c>
      <c r="D30" s="113">
        <v>3450</v>
      </c>
      <c r="E30" s="121"/>
      <c r="F30" s="112" t="s">
        <v>10</v>
      </c>
      <c r="G30" s="122" t="s">
        <v>802</v>
      </c>
      <c r="I30" s="62" t="s">
        <v>48</v>
      </c>
      <c r="J30" s="62" t="s">
        <v>60</v>
      </c>
      <c r="K30" s="62" t="s">
        <v>61</v>
      </c>
      <c r="L30" s="62" t="s">
        <v>62</v>
      </c>
    </row>
    <row r="31" spans="1:12" s="62" customFormat="1" x14ac:dyDescent="0.25">
      <c r="A31" s="110">
        <v>157</v>
      </c>
      <c r="B31" s="111">
        <v>42193</v>
      </c>
      <c r="C31" s="112" t="s">
        <v>757</v>
      </c>
      <c r="D31" s="113">
        <v>3451</v>
      </c>
      <c r="E31" s="113"/>
      <c r="F31" s="112" t="s">
        <v>10</v>
      </c>
      <c r="G31" s="114" t="s">
        <v>770</v>
      </c>
      <c r="I31" s="62" t="s">
        <v>87</v>
      </c>
      <c r="J31" s="62" t="s">
        <v>768</v>
      </c>
      <c r="K31" s="62" t="s">
        <v>108</v>
      </c>
      <c r="L31" s="62" t="s">
        <v>769</v>
      </c>
    </row>
    <row r="32" spans="1:12" s="62" customFormat="1" x14ac:dyDescent="0.25">
      <c r="A32" s="110">
        <v>158</v>
      </c>
      <c r="B32" s="111">
        <v>42193</v>
      </c>
      <c r="C32" s="112" t="s">
        <v>759</v>
      </c>
      <c r="D32" s="113">
        <v>3450</v>
      </c>
      <c r="E32" s="113"/>
      <c r="F32" s="112" t="s">
        <v>10</v>
      </c>
      <c r="G32" s="114" t="s">
        <v>758</v>
      </c>
      <c r="I32" s="62" t="s">
        <v>87</v>
      </c>
      <c r="J32" s="62" t="s">
        <v>229</v>
      </c>
      <c r="K32" s="62" t="s">
        <v>108</v>
      </c>
      <c r="L32" s="62" t="s">
        <v>413</v>
      </c>
    </row>
    <row r="33" spans="1:12" s="62" customFormat="1" x14ac:dyDescent="0.25">
      <c r="A33" s="120">
        <v>170</v>
      </c>
      <c r="B33" s="111">
        <v>42193</v>
      </c>
      <c r="C33" s="112" t="s">
        <v>819</v>
      </c>
      <c r="D33" s="113">
        <v>5375</v>
      </c>
      <c r="E33" s="121"/>
      <c r="F33" s="112" t="s">
        <v>10</v>
      </c>
      <c r="G33" s="122" t="s">
        <v>771</v>
      </c>
      <c r="I33" s="62" t="s">
        <v>541</v>
      </c>
      <c r="J33" s="62" t="s">
        <v>57</v>
      </c>
      <c r="K33" s="62" t="s">
        <v>428</v>
      </c>
      <c r="L33" s="62" t="s">
        <v>429</v>
      </c>
    </row>
    <row r="34" spans="1:12" s="62" customFormat="1" x14ac:dyDescent="0.25">
      <c r="A34" s="120">
        <v>171</v>
      </c>
      <c r="B34" s="111">
        <v>42193</v>
      </c>
      <c r="C34" s="112" t="s">
        <v>820</v>
      </c>
      <c r="D34" s="113">
        <v>2765</v>
      </c>
      <c r="E34" s="121"/>
      <c r="F34" s="112" t="s">
        <v>10</v>
      </c>
      <c r="G34" s="125"/>
      <c r="I34" s="62" t="s">
        <v>48</v>
      </c>
      <c r="J34" s="62" t="s">
        <v>57</v>
      </c>
      <c r="K34" s="62" t="s">
        <v>206</v>
      </c>
      <c r="L34" s="62" t="s">
        <v>110</v>
      </c>
    </row>
    <row r="35" spans="1:12" s="62" customFormat="1" x14ac:dyDescent="0.25">
      <c r="A35" s="110">
        <v>240</v>
      </c>
      <c r="B35" s="111">
        <v>42198</v>
      </c>
      <c r="C35" s="112" t="s">
        <v>760</v>
      </c>
      <c r="D35" s="113">
        <v>11835</v>
      </c>
      <c r="E35" s="113"/>
      <c r="F35" s="112" t="s">
        <v>10</v>
      </c>
      <c r="G35" s="118" t="s">
        <v>804</v>
      </c>
      <c r="I35" s="62" t="s">
        <v>80</v>
      </c>
      <c r="J35" s="62" t="s">
        <v>102</v>
      </c>
      <c r="K35" s="62" t="s">
        <v>103</v>
      </c>
      <c r="L35" s="62" t="s">
        <v>423</v>
      </c>
    </row>
    <row r="36" spans="1:12" s="117" customFormat="1" x14ac:dyDescent="0.25">
      <c r="A36" s="110">
        <v>251</v>
      </c>
      <c r="B36" s="111">
        <v>42198</v>
      </c>
      <c r="C36" s="112" t="s">
        <v>761</v>
      </c>
      <c r="D36" s="113">
        <v>800</v>
      </c>
      <c r="E36" s="119" t="s">
        <v>767</v>
      </c>
      <c r="F36" s="112" t="s">
        <v>10</v>
      </c>
      <c r="G36" s="110" t="s">
        <v>806</v>
      </c>
      <c r="I36" s="117" t="s">
        <v>48</v>
      </c>
      <c r="J36" s="117" t="s">
        <v>57</v>
      </c>
      <c r="K36" s="117" t="s">
        <v>206</v>
      </c>
      <c r="L36" s="117" t="s">
        <v>110</v>
      </c>
    </row>
    <row r="37" spans="1:12" x14ac:dyDescent="0.25">
      <c r="A37" s="110">
        <v>257</v>
      </c>
      <c r="B37" s="111">
        <v>42198</v>
      </c>
      <c r="C37" s="112" t="s">
        <v>762</v>
      </c>
      <c r="D37" s="113">
        <v>3500</v>
      </c>
      <c r="E37" s="113"/>
      <c r="F37" s="112" t="s">
        <v>10</v>
      </c>
      <c r="G37" s="109"/>
      <c r="H37" t="s">
        <v>455</v>
      </c>
      <c r="I37" s="62" t="s">
        <v>87</v>
      </c>
      <c r="J37" s="62" t="s">
        <v>311</v>
      </c>
      <c r="K37" s="62" t="s">
        <v>94</v>
      </c>
      <c r="L37" s="62" t="s">
        <v>95</v>
      </c>
    </row>
    <row r="38" spans="1:12" s="62" customFormat="1" x14ac:dyDescent="0.25">
      <c r="A38" s="120">
        <v>262</v>
      </c>
      <c r="B38" s="111">
        <v>42199</v>
      </c>
      <c r="C38" s="112" t="s">
        <v>821</v>
      </c>
      <c r="D38" s="113">
        <v>4200</v>
      </c>
      <c r="E38" s="121"/>
      <c r="F38" s="112" t="s">
        <v>10</v>
      </c>
      <c r="G38" s="122" t="s">
        <v>800</v>
      </c>
      <c r="I38" s="62" t="s">
        <v>48</v>
      </c>
      <c r="J38" s="62" t="s">
        <v>54</v>
      </c>
      <c r="K38" s="62" t="s">
        <v>199</v>
      </c>
      <c r="L38" s="62" t="s">
        <v>56</v>
      </c>
    </row>
    <row r="39" spans="1:12" s="62" customFormat="1" x14ac:dyDescent="0.25">
      <c r="A39" s="120">
        <v>359</v>
      </c>
      <c r="B39" s="111">
        <v>42202</v>
      </c>
      <c r="C39" s="112" t="s">
        <v>822</v>
      </c>
      <c r="D39" s="113">
        <v>11317.5</v>
      </c>
      <c r="E39" s="121"/>
      <c r="F39" s="112" t="s">
        <v>10</v>
      </c>
      <c r="G39" s="122" t="s">
        <v>782</v>
      </c>
      <c r="I39" s="62" t="s">
        <v>48</v>
      </c>
      <c r="J39" s="62" t="s">
        <v>57</v>
      </c>
      <c r="K39" s="62" t="s">
        <v>223</v>
      </c>
      <c r="L39" s="62" t="s">
        <v>224</v>
      </c>
    </row>
    <row r="40" spans="1:12" s="62" customFormat="1" x14ac:dyDescent="0.25">
      <c r="A40" s="110">
        <v>360</v>
      </c>
      <c r="B40" s="111">
        <v>42202</v>
      </c>
      <c r="C40" s="112" t="s">
        <v>763</v>
      </c>
      <c r="D40" s="113">
        <v>4095</v>
      </c>
      <c r="E40" s="113"/>
      <c r="F40" s="112" t="s">
        <v>10</v>
      </c>
      <c r="G40" s="118" t="s">
        <v>780</v>
      </c>
      <c r="I40" s="62" t="s">
        <v>48</v>
      </c>
      <c r="J40" s="62" t="s">
        <v>71</v>
      </c>
      <c r="K40" s="62" t="s">
        <v>72</v>
      </c>
      <c r="L40" s="62" t="s">
        <v>73</v>
      </c>
    </row>
    <row r="41" spans="1:12" s="62" customFormat="1" x14ac:dyDescent="0.25">
      <c r="A41" s="110">
        <v>361</v>
      </c>
      <c r="B41" s="111">
        <v>42202</v>
      </c>
      <c r="C41" s="112" t="s">
        <v>764</v>
      </c>
      <c r="D41" s="113">
        <v>3772.5</v>
      </c>
      <c r="E41" s="113"/>
      <c r="F41" s="112" t="s">
        <v>10</v>
      </c>
      <c r="G41" s="118" t="s">
        <v>781</v>
      </c>
      <c r="I41" s="62" t="s">
        <v>48</v>
      </c>
      <c r="J41" s="62" t="s">
        <v>71</v>
      </c>
      <c r="K41" s="62" t="s">
        <v>72</v>
      </c>
      <c r="L41" s="62" t="s">
        <v>73</v>
      </c>
    </row>
    <row r="42" spans="1:12" s="62" customFormat="1" x14ac:dyDescent="0.25">
      <c r="A42" s="110">
        <v>388</v>
      </c>
      <c r="B42" s="111">
        <v>42205</v>
      </c>
      <c r="C42" s="112" t="s">
        <v>765</v>
      </c>
      <c r="D42" s="113">
        <v>3900</v>
      </c>
      <c r="E42" s="113"/>
      <c r="F42" s="112" t="s">
        <v>10</v>
      </c>
      <c r="G42" s="114" t="s">
        <v>784</v>
      </c>
      <c r="I42" s="62" t="s">
        <v>87</v>
      </c>
      <c r="J42" s="62" t="s">
        <v>211</v>
      </c>
      <c r="K42" s="62" t="s">
        <v>96</v>
      </c>
      <c r="L42" s="62" t="s">
        <v>97</v>
      </c>
    </row>
    <row r="43" spans="1:12" x14ac:dyDescent="0.25">
      <c r="A43" s="110">
        <v>390</v>
      </c>
      <c r="B43" s="111">
        <v>42205</v>
      </c>
      <c r="C43" s="112" t="s">
        <v>766</v>
      </c>
      <c r="D43" s="113">
        <v>3600</v>
      </c>
      <c r="E43" s="113"/>
      <c r="F43" s="112" t="s">
        <v>10</v>
      </c>
      <c r="G43" s="109"/>
      <c r="H43" t="s">
        <v>455</v>
      </c>
      <c r="I43" s="62" t="s">
        <v>48</v>
      </c>
      <c r="J43" s="62" t="s">
        <v>57</v>
      </c>
      <c r="K43" s="62" t="s">
        <v>58</v>
      </c>
      <c r="L43" s="62" t="s">
        <v>59</v>
      </c>
    </row>
    <row r="44" spans="1:12" s="62" customFormat="1" x14ac:dyDescent="0.25">
      <c r="A44" s="120">
        <v>421</v>
      </c>
      <c r="B44" s="111">
        <v>42207</v>
      </c>
      <c r="C44" s="112" t="s">
        <v>823</v>
      </c>
      <c r="D44" s="113">
        <v>6900</v>
      </c>
      <c r="E44" s="121"/>
      <c r="F44" s="112" t="s">
        <v>10</v>
      </c>
      <c r="G44" s="122" t="s">
        <v>783</v>
      </c>
      <c r="I44" s="62" t="s">
        <v>831</v>
      </c>
      <c r="J44" s="62" t="s">
        <v>60</v>
      </c>
      <c r="K44" s="62" t="s">
        <v>832</v>
      </c>
    </row>
    <row r="45" spans="1:12" s="62" customFormat="1" x14ac:dyDescent="0.25">
      <c r="A45" s="120">
        <v>446</v>
      </c>
      <c r="B45" s="111">
        <v>42208</v>
      </c>
      <c r="C45" s="112" t="s">
        <v>824</v>
      </c>
      <c r="D45" s="113">
        <v>10765.5</v>
      </c>
      <c r="E45" s="121"/>
      <c r="F45" s="112" t="s">
        <v>10</v>
      </c>
      <c r="G45" s="122" t="s">
        <v>812</v>
      </c>
      <c r="I45" s="62" t="s">
        <v>48</v>
      </c>
      <c r="J45" s="62" t="s">
        <v>212</v>
      </c>
      <c r="K45" s="62" t="s">
        <v>213</v>
      </c>
      <c r="L45" s="62" t="s">
        <v>70</v>
      </c>
    </row>
    <row r="46" spans="1:12" s="62" customFormat="1" x14ac:dyDescent="0.25">
      <c r="A46" s="120">
        <v>457</v>
      </c>
      <c r="B46" s="111">
        <v>42209</v>
      </c>
      <c r="C46" s="112" t="s">
        <v>825</v>
      </c>
      <c r="D46" s="113">
        <v>6900</v>
      </c>
      <c r="E46" s="121"/>
      <c r="F46" s="112" t="s">
        <v>10</v>
      </c>
      <c r="G46" s="122" t="s">
        <v>833</v>
      </c>
      <c r="I46" s="62" t="s">
        <v>48</v>
      </c>
      <c r="J46" s="62" t="s">
        <v>78</v>
      </c>
      <c r="K46" s="62" t="s">
        <v>457</v>
      </c>
      <c r="L46" s="62" t="s">
        <v>112</v>
      </c>
    </row>
    <row r="47" spans="1:12" s="62" customFormat="1" x14ac:dyDescent="0.25">
      <c r="A47" s="120">
        <v>566</v>
      </c>
      <c r="B47" s="111">
        <v>42213</v>
      </c>
      <c r="C47" s="112" t="s">
        <v>826</v>
      </c>
      <c r="D47" s="113">
        <v>2765</v>
      </c>
      <c r="E47" s="121"/>
      <c r="F47" s="112" t="s">
        <v>10</v>
      </c>
      <c r="G47" s="122" t="s">
        <v>807</v>
      </c>
      <c r="I47" s="62" t="s">
        <v>48</v>
      </c>
      <c r="J47" s="62" t="s">
        <v>211</v>
      </c>
      <c r="K47" s="62" t="s">
        <v>78</v>
      </c>
      <c r="L47" s="62" t="s">
        <v>79</v>
      </c>
    </row>
    <row r="48" spans="1:12" s="62" customFormat="1" x14ac:dyDescent="0.25">
      <c r="A48" s="120">
        <v>590</v>
      </c>
      <c r="B48" s="111">
        <v>42215</v>
      </c>
      <c r="C48" s="112" t="s">
        <v>827</v>
      </c>
      <c r="D48" s="113">
        <v>5052</v>
      </c>
      <c r="E48" s="121"/>
      <c r="F48" s="112" t="s">
        <v>10</v>
      </c>
      <c r="G48" s="122" t="s">
        <v>835</v>
      </c>
      <c r="I48" s="62" t="s">
        <v>541</v>
      </c>
      <c r="J48" s="62" t="s">
        <v>713</v>
      </c>
      <c r="K48" s="62" t="s">
        <v>710</v>
      </c>
      <c r="L48" s="62" t="s">
        <v>714</v>
      </c>
    </row>
    <row r="49" spans="1:12" s="62" customFormat="1" x14ac:dyDescent="0.25">
      <c r="A49" s="120">
        <v>610</v>
      </c>
      <c r="B49" s="111">
        <v>42216</v>
      </c>
      <c r="C49" s="112" t="s">
        <v>828</v>
      </c>
      <c r="D49" s="113">
        <v>6900</v>
      </c>
      <c r="E49" s="121"/>
      <c r="F49" s="112" t="s">
        <v>10</v>
      </c>
      <c r="G49" s="122" t="s">
        <v>900</v>
      </c>
      <c r="I49" s="62" t="s">
        <v>899</v>
      </c>
      <c r="J49" s="62" t="s">
        <v>60</v>
      </c>
      <c r="K49" s="62" t="s">
        <v>832</v>
      </c>
    </row>
    <row r="50" spans="1:12" x14ac:dyDescent="0.25">
      <c r="A50" s="120">
        <v>630</v>
      </c>
      <c r="B50" s="111">
        <v>42216</v>
      </c>
      <c r="C50" s="112" t="s">
        <v>829</v>
      </c>
      <c r="D50" s="113">
        <v>3600</v>
      </c>
      <c r="E50" s="121"/>
      <c r="F50" s="112" t="s">
        <v>10</v>
      </c>
      <c r="G50" s="123"/>
      <c r="H50" t="s">
        <v>455</v>
      </c>
      <c r="I50" s="62" t="s">
        <v>541</v>
      </c>
      <c r="J50" s="62" t="s">
        <v>710</v>
      </c>
      <c r="K50" s="62" t="s">
        <v>60</v>
      </c>
      <c r="L50" s="62" t="s">
        <v>95</v>
      </c>
    </row>
    <row r="51" spans="1:12" x14ac:dyDescent="0.25">
      <c r="C51" s="17" t="s">
        <v>46</v>
      </c>
      <c r="D51" s="100">
        <f>SUM(D6:D50)</f>
        <v>196588.71000000002</v>
      </c>
    </row>
    <row r="52" spans="1:12" x14ac:dyDescent="0.25">
      <c r="C52" s="71" t="s">
        <v>250</v>
      </c>
      <c r="D52" s="77">
        <f>D36</f>
        <v>800</v>
      </c>
    </row>
    <row r="53" spans="1:12" x14ac:dyDescent="0.25">
      <c r="A53">
        <v>189</v>
      </c>
      <c r="B53" s="124">
        <v>42194</v>
      </c>
      <c r="C53" t="s">
        <v>859</v>
      </c>
      <c r="D53" s="103">
        <v>15800</v>
      </c>
    </row>
  </sheetData>
  <mergeCells count="2">
    <mergeCell ref="A1:F1"/>
    <mergeCell ref="A2:F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9"/>
  <sheetViews>
    <sheetView workbookViewId="0">
      <selection activeCell="E11" sqref="E11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860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861</v>
      </c>
      <c r="F8" s="35"/>
      <c r="G8" s="38"/>
      <c r="J8" s="41"/>
    </row>
    <row r="9" spans="3:10" x14ac:dyDescent="0.25">
      <c r="C9" s="35" t="s">
        <v>130</v>
      </c>
      <c r="D9" s="36">
        <v>15000</v>
      </c>
      <c r="E9" s="38" t="s">
        <v>863</v>
      </c>
      <c r="F9" s="43" t="s">
        <v>129</v>
      </c>
      <c r="G9" s="42"/>
      <c r="H9" s="43"/>
    </row>
    <row r="10" spans="3:10" x14ac:dyDescent="0.25">
      <c r="C10" s="35" t="s">
        <v>131</v>
      </c>
      <c r="D10" s="36">
        <v>32000</v>
      </c>
      <c r="E10" s="42" t="s">
        <v>864</v>
      </c>
      <c r="F10" s="43" t="s">
        <v>253</v>
      </c>
      <c r="G10" s="42"/>
      <c r="H10" s="43"/>
    </row>
    <row r="11" spans="3:10" x14ac:dyDescent="0.25">
      <c r="C11" s="35" t="s">
        <v>139</v>
      </c>
      <c r="D11" s="36">
        <v>32000</v>
      </c>
      <c r="E11" s="42" t="s">
        <v>865</v>
      </c>
      <c r="F11" s="43" t="s">
        <v>253</v>
      </c>
      <c r="G11" s="42"/>
      <c r="H11" s="43"/>
    </row>
    <row r="12" spans="3:10" x14ac:dyDescent="0.25">
      <c r="C12" s="35" t="s">
        <v>866</v>
      </c>
      <c r="D12" s="36">
        <v>15000</v>
      </c>
      <c r="E12" s="42" t="s">
        <v>867</v>
      </c>
      <c r="F12" s="43" t="s">
        <v>129</v>
      </c>
      <c r="G12" s="42"/>
      <c r="H12" s="43"/>
    </row>
    <row r="13" spans="3:10" x14ac:dyDescent="0.25">
      <c r="C13" s="44" t="s">
        <v>46</v>
      </c>
      <c r="D13" s="45">
        <f>SUM(D9:D12)</f>
        <v>94000</v>
      </c>
      <c r="E13" s="42"/>
    </row>
    <row r="16" spans="3:10" x14ac:dyDescent="0.25">
      <c r="G16" s="46"/>
    </row>
    <row r="17" spans="2:6" x14ac:dyDescent="0.25">
      <c r="C17" s="44" t="s">
        <v>535</v>
      </c>
    </row>
    <row r="18" spans="2:6" x14ac:dyDescent="0.25">
      <c r="C18" s="47" t="s">
        <v>861</v>
      </c>
      <c r="D18" s="36">
        <f>JULIO!D51</f>
        <v>196588.71000000002</v>
      </c>
      <c r="E18" s="36"/>
      <c r="F18" s="36"/>
    </row>
    <row r="19" spans="2:6" x14ac:dyDescent="0.25">
      <c r="B19" s="35" t="s">
        <v>132</v>
      </c>
      <c r="C19" s="47" t="s">
        <v>133</v>
      </c>
      <c r="D19" s="36">
        <f>JULIO!D53</f>
        <v>15800</v>
      </c>
      <c r="E19" s="36"/>
      <c r="F19" s="36"/>
    </row>
    <row r="20" spans="2:6" x14ac:dyDescent="0.25">
      <c r="B20" s="35" t="s">
        <v>134</v>
      </c>
      <c r="C20" s="47" t="s">
        <v>862</v>
      </c>
      <c r="D20" s="36">
        <f>JULIO!D52</f>
        <v>800</v>
      </c>
      <c r="E20" s="42"/>
      <c r="F20" s="42"/>
    </row>
    <row r="21" spans="2:6" x14ac:dyDescent="0.25">
      <c r="C21" s="44" t="s">
        <v>46</v>
      </c>
      <c r="D21" s="48">
        <f>D18+D19-D20</f>
        <v>211588.71000000002</v>
      </c>
    </row>
    <row r="23" spans="2:6" ht="16.5" x14ac:dyDescent="0.3">
      <c r="C23" s="44" t="s">
        <v>135</v>
      </c>
      <c r="D23" s="48">
        <f>D21-D13</f>
        <v>117588.71000000002</v>
      </c>
      <c r="E23" s="49"/>
    </row>
    <row r="24" spans="2:6" x14ac:dyDescent="0.25">
      <c r="C24" s="35" t="s">
        <v>136</v>
      </c>
      <c r="D24" s="48">
        <f>+D23*0.16</f>
        <v>18814.193600000002</v>
      </c>
      <c r="F24" s="42"/>
    </row>
    <row r="25" spans="2:6" x14ac:dyDescent="0.25">
      <c r="C25" s="35" t="s">
        <v>137</v>
      </c>
      <c r="D25" s="48">
        <f>+D23+D24</f>
        <v>136402.90360000002</v>
      </c>
    </row>
    <row r="26" spans="2:6" x14ac:dyDescent="0.25">
      <c r="D26" s="48"/>
    </row>
    <row r="27" spans="2:6" x14ac:dyDescent="0.25">
      <c r="C27" s="47"/>
      <c r="D27" s="48"/>
      <c r="E27" s="36"/>
      <c r="F27" s="36"/>
    </row>
    <row r="28" spans="2:6" x14ac:dyDescent="0.25">
      <c r="C28" s="35" t="s">
        <v>341</v>
      </c>
      <c r="D28" s="48">
        <f>+D25+D27</f>
        <v>136402.90360000002</v>
      </c>
    </row>
    <row r="29" spans="2:6" x14ac:dyDescent="0.25">
      <c r="D29" s="48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5"/>
  <sheetViews>
    <sheetView topLeftCell="A17" workbookViewId="0">
      <selection activeCell="C17" sqref="C17"/>
    </sheetView>
  </sheetViews>
  <sheetFormatPr baseColWidth="10" defaultRowHeight="12.75" x14ac:dyDescent="0.25"/>
  <cols>
    <col min="1" max="1" width="5.33203125" customWidth="1"/>
    <col min="2" max="2" width="10.1640625" bestFit="1" customWidth="1"/>
    <col min="3" max="3" width="57.6640625" bestFit="1" customWidth="1"/>
    <col min="4" max="4" width="18.83203125" customWidth="1"/>
    <col min="5" max="5" width="13.83203125" bestFit="1" customWidth="1"/>
    <col min="6" max="6" width="6.83203125" customWidth="1"/>
    <col min="7" max="7" width="11.1640625" bestFit="1" customWidth="1"/>
    <col min="12" max="12" width="18.5" bestFit="1" customWidth="1"/>
  </cols>
  <sheetData>
    <row r="3" spans="1:12" x14ac:dyDescent="0.25">
      <c r="A3" s="7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7" t="s">
        <v>7</v>
      </c>
      <c r="G3" s="8" t="s">
        <v>8</v>
      </c>
      <c r="H3" s="8" t="s">
        <v>729</v>
      </c>
    </row>
    <row r="4" spans="1:12" s="62" customFormat="1" x14ac:dyDescent="0.25">
      <c r="A4" s="19">
        <v>34</v>
      </c>
      <c r="B4" s="20">
        <v>42219</v>
      </c>
      <c r="C4" s="21" t="s">
        <v>868</v>
      </c>
      <c r="D4" s="22">
        <v>3948</v>
      </c>
      <c r="E4" s="21" t="s">
        <v>10</v>
      </c>
      <c r="F4" s="23">
        <v>715</v>
      </c>
      <c r="G4" s="63"/>
      <c r="H4" s="126" t="s">
        <v>896</v>
      </c>
      <c r="I4" s="62" t="s">
        <v>87</v>
      </c>
      <c r="J4" s="62" t="s">
        <v>88</v>
      </c>
      <c r="K4" s="62" t="s">
        <v>456</v>
      </c>
      <c r="L4" s="62" t="s">
        <v>89</v>
      </c>
    </row>
    <row r="5" spans="1:12" s="62" customFormat="1" x14ac:dyDescent="0.25">
      <c r="A5" s="19">
        <v>46</v>
      </c>
      <c r="B5" s="20">
        <v>42220</v>
      </c>
      <c r="C5" s="21" t="s">
        <v>836</v>
      </c>
      <c r="D5" s="22">
        <v>3243</v>
      </c>
      <c r="E5" s="21" t="s">
        <v>10</v>
      </c>
      <c r="F5" s="23">
        <v>715</v>
      </c>
      <c r="G5" s="24"/>
      <c r="H5" s="62" t="s">
        <v>455</v>
      </c>
      <c r="I5" s="62" t="s">
        <v>87</v>
      </c>
      <c r="J5" s="62" t="s">
        <v>123</v>
      </c>
      <c r="K5" s="62" t="s">
        <v>124</v>
      </c>
      <c r="L5" s="62" t="s">
        <v>125</v>
      </c>
    </row>
    <row r="6" spans="1:12" s="62" customFormat="1" x14ac:dyDescent="0.25">
      <c r="A6" s="19">
        <v>47</v>
      </c>
      <c r="B6" s="20">
        <v>42220</v>
      </c>
      <c r="C6" s="21" t="s">
        <v>837</v>
      </c>
      <c r="D6" s="22">
        <v>3243</v>
      </c>
      <c r="E6" s="21" t="s">
        <v>10</v>
      </c>
      <c r="F6" s="23">
        <v>715</v>
      </c>
      <c r="G6" s="24"/>
      <c r="H6" s="62" t="s">
        <v>919</v>
      </c>
      <c r="I6" s="62" t="s">
        <v>87</v>
      </c>
      <c r="J6" s="62" t="s">
        <v>222</v>
      </c>
      <c r="K6" s="62" t="s">
        <v>111</v>
      </c>
      <c r="L6" s="62" t="s">
        <v>122</v>
      </c>
    </row>
    <row r="7" spans="1:12" s="62" customFormat="1" x14ac:dyDescent="0.25">
      <c r="A7" s="19">
        <v>58</v>
      </c>
      <c r="B7" s="20">
        <v>42220</v>
      </c>
      <c r="C7" s="21" t="s">
        <v>838</v>
      </c>
      <c r="D7" s="22">
        <v>3948</v>
      </c>
      <c r="E7" s="21" t="s">
        <v>10</v>
      </c>
      <c r="F7" s="23">
        <v>715</v>
      </c>
      <c r="G7" s="24"/>
      <c r="H7" s="62" t="s">
        <v>1005</v>
      </c>
      <c r="I7" s="62" t="s">
        <v>87</v>
      </c>
      <c r="J7" s="62" t="s">
        <v>457</v>
      </c>
      <c r="K7" s="62" t="s">
        <v>897</v>
      </c>
      <c r="L7" s="62" t="s">
        <v>338</v>
      </c>
    </row>
    <row r="8" spans="1:12" s="62" customFormat="1" x14ac:dyDescent="0.25">
      <c r="A8" s="19">
        <v>59</v>
      </c>
      <c r="B8" s="20">
        <v>42220</v>
      </c>
      <c r="C8" s="21" t="s">
        <v>839</v>
      </c>
      <c r="D8" s="22">
        <v>2587.5</v>
      </c>
      <c r="E8" s="21" t="s">
        <v>10</v>
      </c>
      <c r="F8" s="23">
        <v>715</v>
      </c>
      <c r="G8" s="24"/>
      <c r="H8" s="126" t="s">
        <v>904</v>
      </c>
      <c r="I8" s="62" t="s">
        <v>541</v>
      </c>
      <c r="J8" s="62" t="s">
        <v>901</v>
      </c>
      <c r="K8" s="62" t="s">
        <v>902</v>
      </c>
      <c r="L8" s="62" t="s">
        <v>59</v>
      </c>
    </row>
    <row r="9" spans="1:12" s="62" customFormat="1" x14ac:dyDescent="0.25">
      <c r="A9" s="19">
        <v>60</v>
      </c>
      <c r="B9" s="20">
        <v>42220</v>
      </c>
      <c r="C9" s="21" t="s">
        <v>840</v>
      </c>
      <c r="D9" s="22">
        <v>655.5</v>
      </c>
      <c r="E9" s="21" t="s">
        <v>10</v>
      </c>
      <c r="F9" s="23">
        <v>715</v>
      </c>
      <c r="G9" s="24"/>
      <c r="H9" s="62" t="s">
        <v>903</v>
      </c>
      <c r="I9" s="62" t="s">
        <v>541</v>
      </c>
      <c r="J9" s="62" t="s">
        <v>901</v>
      </c>
      <c r="K9" s="62" t="s">
        <v>902</v>
      </c>
      <c r="L9" s="62" t="s">
        <v>59</v>
      </c>
    </row>
    <row r="10" spans="1:12" s="62" customFormat="1" x14ac:dyDescent="0.25">
      <c r="A10" s="19">
        <v>62</v>
      </c>
      <c r="B10" s="20">
        <v>42220</v>
      </c>
      <c r="C10" s="21" t="s">
        <v>841</v>
      </c>
      <c r="D10" s="22">
        <v>2765</v>
      </c>
      <c r="E10" s="21" t="s">
        <v>10</v>
      </c>
      <c r="F10" s="23">
        <v>715</v>
      </c>
      <c r="G10" s="63"/>
      <c r="H10" s="62" t="s">
        <v>898</v>
      </c>
      <c r="I10" s="62" t="s">
        <v>541</v>
      </c>
      <c r="J10" s="62" t="s">
        <v>707</v>
      </c>
      <c r="K10" s="62" t="s">
        <v>708</v>
      </c>
      <c r="L10" s="62" t="s">
        <v>83</v>
      </c>
    </row>
    <row r="11" spans="1:12" s="62" customFormat="1" x14ac:dyDescent="0.25">
      <c r="A11" s="19">
        <v>63</v>
      </c>
      <c r="B11" s="20">
        <v>42220</v>
      </c>
      <c r="C11" s="21" t="s">
        <v>842</v>
      </c>
      <c r="D11" s="22">
        <v>3450</v>
      </c>
      <c r="E11" s="21" t="s">
        <v>10</v>
      </c>
      <c r="F11" s="23">
        <v>715</v>
      </c>
      <c r="G11" s="63"/>
      <c r="H11" s="126" t="s">
        <v>905</v>
      </c>
      <c r="I11" s="62" t="s">
        <v>48</v>
      </c>
      <c r="J11" s="62" t="s">
        <v>65</v>
      </c>
      <c r="K11" s="62" t="s">
        <v>66</v>
      </c>
      <c r="L11" s="62" t="s">
        <v>67</v>
      </c>
    </row>
    <row r="12" spans="1:12" s="62" customFormat="1" x14ac:dyDescent="0.25">
      <c r="A12" s="19">
        <v>77</v>
      </c>
      <c r="B12" s="20">
        <v>42221</v>
      </c>
      <c r="C12" s="21" t="s">
        <v>843</v>
      </c>
      <c r="D12" s="22">
        <v>3243</v>
      </c>
      <c r="E12" s="21" t="s">
        <v>10</v>
      </c>
      <c r="F12" s="23">
        <v>715</v>
      </c>
      <c r="G12" s="24"/>
      <c r="H12" s="126" t="s">
        <v>907</v>
      </c>
      <c r="I12" s="62" t="s">
        <v>541</v>
      </c>
      <c r="J12" s="62" t="s">
        <v>212</v>
      </c>
      <c r="K12" s="62" t="s">
        <v>906</v>
      </c>
      <c r="L12" s="62" t="s">
        <v>244</v>
      </c>
    </row>
    <row r="13" spans="1:12" s="62" customFormat="1" x14ac:dyDescent="0.25">
      <c r="A13" s="19">
        <v>81</v>
      </c>
      <c r="B13" s="20">
        <v>42221</v>
      </c>
      <c r="C13" s="21" t="s">
        <v>844</v>
      </c>
      <c r="D13" s="22">
        <v>2765</v>
      </c>
      <c r="E13" s="21" t="s">
        <v>10</v>
      </c>
      <c r="F13" s="23">
        <v>715</v>
      </c>
      <c r="G13" s="24"/>
      <c r="H13" s="126" t="s">
        <v>923</v>
      </c>
      <c r="I13" s="62" t="s">
        <v>48</v>
      </c>
      <c r="J13" s="62" t="s">
        <v>57</v>
      </c>
      <c r="K13" s="62" t="s">
        <v>109</v>
      </c>
      <c r="L13" s="62" t="s">
        <v>110</v>
      </c>
    </row>
    <row r="14" spans="1:12" s="62" customFormat="1" x14ac:dyDescent="0.25">
      <c r="A14" s="19">
        <v>94</v>
      </c>
      <c r="B14" s="20">
        <v>42221</v>
      </c>
      <c r="C14" s="21" t="s">
        <v>845</v>
      </c>
      <c r="D14" s="22">
        <v>4500</v>
      </c>
      <c r="E14" s="21" t="s">
        <v>10</v>
      </c>
      <c r="F14" s="23">
        <v>715</v>
      </c>
      <c r="G14" s="24"/>
      <c r="H14" s="133" t="s">
        <v>455</v>
      </c>
      <c r="I14" s="62" t="s">
        <v>541</v>
      </c>
      <c r="J14" s="62" t="s">
        <v>72</v>
      </c>
      <c r="K14" s="62" t="s">
        <v>550</v>
      </c>
      <c r="L14" s="62" t="s">
        <v>956</v>
      </c>
    </row>
    <row r="15" spans="1:12" s="62" customFormat="1" x14ac:dyDescent="0.25">
      <c r="A15" s="19">
        <v>106</v>
      </c>
      <c r="B15" s="20">
        <v>42221</v>
      </c>
      <c r="C15" s="21" t="s">
        <v>846</v>
      </c>
      <c r="D15" s="22">
        <v>3948</v>
      </c>
      <c r="E15" s="21" t="s">
        <v>10</v>
      </c>
      <c r="F15" s="23">
        <v>715</v>
      </c>
      <c r="G15" s="24"/>
      <c r="H15" s="126" t="s">
        <v>912</v>
      </c>
      <c r="I15" s="62" t="s">
        <v>87</v>
      </c>
      <c r="J15" s="62" t="s">
        <v>773</v>
      </c>
      <c r="K15" s="62" t="s">
        <v>119</v>
      </c>
      <c r="L15" s="62" t="s">
        <v>120</v>
      </c>
    </row>
    <row r="16" spans="1:12" s="62" customFormat="1" x14ac:dyDescent="0.25">
      <c r="A16" s="19">
        <v>107</v>
      </c>
      <c r="B16" s="20">
        <v>42221</v>
      </c>
      <c r="C16" s="21" t="s">
        <v>870</v>
      </c>
      <c r="D16" s="22">
        <v>3243</v>
      </c>
      <c r="E16" s="21" t="s">
        <v>10</v>
      </c>
      <c r="F16" s="23">
        <v>715</v>
      </c>
      <c r="G16" s="24"/>
      <c r="H16" s="62" t="s">
        <v>908</v>
      </c>
      <c r="I16" s="62" t="s">
        <v>80</v>
      </c>
      <c r="J16" s="62" t="s">
        <v>72</v>
      </c>
      <c r="K16" s="62" t="s">
        <v>200</v>
      </c>
      <c r="L16" s="62" t="s">
        <v>201</v>
      </c>
    </row>
    <row r="17" spans="1:12" s="62" customFormat="1" x14ac:dyDescent="0.25">
      <c r="A17" s="19">
        <v>115</v>
      </c>
      <c r="B17" s="20">
        <v>42221</v>
      </c>
      <c r="C17" s="21" t="s">
        <v>847</v>
      </c>
      <c r="D17" s="22">
        <v>3243</v>
      </c>
      <c r="E17" s="21" t="s">
        <v>10</v>
      </c>
      <c r="F17" s="23">
        <v>715</v>
      </c>
      <c r="G17" s="132"/>
      <c r="H17" s="127" t="s">
        <v>455</v>
      </c>
      <c r="I17" s="62" t="s">
        <v>541</v>
      </c>
      <c r="J17" s="62" t="s">
        <v>542</v>
      </c>
      <c r="K17" s="62" t="s">
        <v>720</v>
      </c>
      <c r="L17" s="62" t="s">
        <v>544</v>
      </c>
    </row>
    <row r="18" spans="1:12" s="62" customFormat="1" x14ac:dyDescent="0.25">
      <c r="A18" s="19">
        <v>116</v>
      </c>
      <c r="B18" s="20">
        <v>42221</v>
      </c>
      <c r="C18" s="21" t="s">
        <v>874</v>
      </c>
      <c r="D18" s="22">
        <v>5053</v>
      </c>
      <c r="E18" s="21" t="s">
        <v>10</v>
      </c>
      <c r="F18" s="23">
        <v>715</v>
      </c>
      <c r="G18" s="24"/>
      <c r="H18" s="62" t="s">
        <v>909</v>
      </c>
      <c r="I18" s="62" t="s">
        <v>541</v>
      </c>
      <c r="J18" s="62" t="s">
        <v>108</v>
      </c>
      <c r="K18" s="62" t="s">
        <v>428</v>
      </c>
      <c r="L18" s="62" t="s">
        <v>910</v>
      </c>
    </row>
    <row r="19" spans="1:12" s="62" customFormat="1" x14ac:dyDescent="0.25">
      <c r="A19" s="19">
        <v>118</v>
      </c>
      <c r="B19" s="20">
        <v>42221</v>
      </c>
      <c r="C19" s="21" t="s">
        <v>848</v>
      </c>
      <c r="D19" s="22">
        <v>2940</v>
      </c>
      <c r="E19" s="21" t="s">
        <v>10</v>
      </c>
      <c r="F19" s="23">
        <v>715</v>
      </c>
      <c r="G19" s="24"/>
      <c r="H19" s="62" t="s">
        <v>937</v>
      </c>
      <c r="I19" s="62" t="s">
        <v>87</v>
      </c>
      <c r="J19" s="62" t="s">
        <v>398</v>
      </c>
      <c r="K19" s="62" t="s">
        <v>715</v>
      </c>
      <c r="L19" s="62" t="s">
        <v>938</v>
      </c>
    </row>
    <row r="20" spans="1:12" s="62" customFormat="1" x14ac:dyDescent="0.25">
      <c r="A20" s="19">
        <v>119</v>
      </c>
      <c r="B20" s="20">
        <v>42221</v>
      </c>
      <c r="C20" s="21" t="s">
        <v>849</v>
      </c>
      <c r="D20" s="22">
        <v>5880</v>
      </c>
      <c r="E20" s="21" t="s">
        <v>10</v>
      </c>
      <c r="F20" s="23">
        <v>715</v>
      </c>
      <c r="G20" s="24"/>
      <c r="H20" s="62" t="s">
        <v>939</v>
      </c>
      <c r="I20" s="62" t="s">
        <v>87</v>
      </c>
      <c r="J20" s="62" t="s">
        <v>194</v>
      </c>
      <c r="K20" s="62" t="s">
        <v>66</v>
      </c>
      <c r="L20" s="62" t="s">
        <v>238</v>
      </c>
    </row>
    <row r="21" spans="1:12" s="62" customFormat="1" x14ac:dyDescent="0.25">
      <c r="A21" s="19">
        <v>120</v>
      </c>
      <c r="B21" s="20">
        <v>42221</v>
      </c>
      <c r="C21" s="21" t="s">
        <v>850</v>
      </c>
      <c r="D21" s="22">
        <v>5880</v>
      </c>
      <c r="E21" s="21" t="s">
        <v>10</v>
      </c>
      <c r="F21" s="23">
        <v>715</v>
      </c>
      <c r="G21" s="24"/>
      <c r="H21" s="62" t="s">
        <v>940</v>
      </c>
      <c r="I21" s="62" t="s">
        <v>87</v>
      </c>
      <c r="J21" s="62" t="s">
        <v>317</v>
      </c>
      <c r="K21" s="62" t="s">
        <v>941</v>
      </c>
      <c r="L21" s="62" t="s">
        <v>149</v>
      </c>
    </row>
    <row r="22" spans="1:12" s="62" customFormat="1" x14ac:dyDescent="0.25">
      <c r="A22" s="19">
        <v>123</v>
      </c>
      <c r="B22" s="20">
        <v>42221</v>
      </c>
      <c r="C22" s="21" t="s">
        <v>851</v>
      </c>
      <c r="D22" s="22">
        <v>3450</v>
      </c>
      <c r="E22" s="21" t="s">
        <v>10</v>
      </c>
      <c r="F22" s="23">
        <v>715</v>
      </c>
      <c r="G22" s="132"/>
      <c r="H22" s="127" t="s">
        <v>455</v>
      </c>
      <c r="I22" s="62" t="s">
        <v>48</v>
      </c>
      <c r="J22" s="62" t="s">
        <v>108</v>
      </c>
      <c r="K22" s="62" t="s">
        <v>58</v>
      </c>
      <c r="L22" s="62" t="s">
        <v>59</v>
      </c>
    </row>
    <row r="23" spans="1:12" s="62" customFormat="1" x14ac:dyDescent="0.25">
      <c r="A23" s="19">
        <v>124</v>
      </c>
      <c r="B23" s="20">
        <v>42221</v>
      </c>
      <c r="C23" s="21" t="s">
        <v>852</v>
      </c>
      <c r="D23" s="22">
        <v>2415</v>
      </c>
      <c r="E23" s="21" t="s">
        <v>10</v>
      </c>
      <c r="F23" s="23">
        <v>715</v>
      </c>
      <c r="G23" s="24"/>
      <c r="H23" s="62" t="s">
        <v>911</v>
      </c>
      <c r="I23" s="62" t="s">
        <v>80</v>
      </c>
      <c r="J23" s="62" t="s">
        <v>66</v>
      </c>
      <c r="K23" s="62" t="s">
        <v>215</v>
      </c>
      <c r="L23" s="62" t="s">
        <v>216</v>
      </c>
    </row>
    <row r="24" spans="1:12" s="62" customFormat="1" x14ac:dyDescent="0.25">
      <c r="A24" s="19">
        <v>126</v>
      </c>
      <c r="B24" s="20">
        <v>42222</v>
      </c>
      <c r="C24" s="21" t="s">
        <v>853</v>
      </c>
      <c r="D24" s="22">
        <v>2940</v>
      </c>
      <c r="E24" s="21" t="s">
        <v>10</v>
      </c>
      <c r="F24" s="23">
        <v>715</v>
      </c>
      <c r="G24" s="24"/>
      <c r="H24" s="62" t="s">
        <v>925</v>
      </c>
      <c r="I24" s="62" t="s">
        <v>80</v>
      </c>
      <c r="J24" s="62" t="s">
        <v>81</v>
      </c>
      <c r="K24" s="62" t="s">
        <v>82</v>
      </c>
      <c r="L24" s="62" t="s">
        <v>83</v>
      </c>
    </row>
    <row r="25" spans="1:12" s="62" customFormat="1" x14ac:dyDescent="0.25">
      <c r="A25" s="19">
        <v>141</v>
      </c>
      <c r="B25" s="20">
        <v>42223</v>
      </c>
      <c r="C25" s="21" t="s">
        <v>854</v>
      </c>
      <c r="D25" s="22">
        <v>3950</v>
      </c>
      <c r="E25" s="21" t="s">
        <v>10</v>
      </c>
      <c r="F25" s="23">
        <v>715</v>
      </c>
      <c r="G25" s="24"/>
      <c r="H25" s="62" t="s">
        <v>924</v>
      </c>
      <c r="I25" s="62" t="s">
        <v>48</v>
      </c>
      <c r="J25" s="62" t="s">
        <v>54</v>
      </c>
      <c r="K25" s="62" t="s">
        <v>55</v>
      </c>
      <c r="L25" s="62" t="s">
        <v>858</v>
      </c>
    </row>
    <row r="26" spans="1:12" s="62" customFormat="1" x14ac:dyDescent="0.25">
      <c r="A26" s="19">
        <v>157</v>
      </c>
      <c r="B26" s="20">
        <v>42223</v>
      </c>
      <c r="C26" s="21" t="s">
        <v>855</v>
      </c>
      <c r="D26" s="22">
        <v>2800</v>
      </c>
      <c r="E26" s="21" t="s">
        <v>10</v>
      </c>
      <c r="F26" s="23">
        <v>715</v>
      </c>
      <c r="G26" s="24"/>
      <c r="H26" s="62" t="s">
        <v>918</v>
      </c>
      <c r="I26" s="62" t="s">
        <v>87</v>
      </c>
      <c r="J26" s="62" t="s">
        <v>72</v>
      </c>
      <c r="K26" s="62" t="s">
        <v>308</v>
      </c>
      <c r="L26" s="62" t="s">
        <v>309</v>
      </c>
    </row>
    <row r="27" spans="1:12" s="62" customFormat="1" x14ac:dyDescent="0.25">
      <c r="A27" s="19">
        <v>161</v>
      </c>
      <c r="B27" s="20">
        <v>42223</v>
      </c>
      <c r="C27" s="21" t="s">
        <v>856</v>
      </c>
      <c r="D27" s="22">
        <v>2415</v>
      </c>
      <c r="E27" s="21" t="s">
        <v>10</v>
      </c>
      <c r="F27" s="23">
        <v>715</v>
      </c>
      <c r="G27" s="132"/>
      <c r="H27" s="127" t="s">
        <v>455</v>
      </c>
      <c r="I27" s="62" t="s">
        <v>87</v>
      </c>
      <c r="J27" s="62" t="s">
        <v>943</v>
      </c>
      <c r="K27" s="62" t="s">
        <v>227</v>
      </c>
      <c r="L27" s="62" t="s">
        <v>944</v>
      </c>
    </row>
    <row r="28" spans="1:12" s="62" customFormat="1" x14ac:dyDescent="0.25">
      <c r="A28" s="19">
        <v>162</v>
      </c>
      <c r="B28" s="20">
        <v>42223</v>
      </c>
      <c r="C28" s="21" t="s">
        <v>857</v>
      </c>
      <c r="D28" s="22">
        <v>3450</v>
      </c>
      <c r="E28" s="21" t="s">
        <v>10</v>
      </c>
      <c r="F28" s="23">
        <v>715</v>
      </c>
      <c r="G28" s="24"/>
      <c r="H28" s="62" t="s">
        <v>917</v>
      </c>
      <c r="I28" s="62" t="s">
        <v>80</v>
      </c>
      <c r="J28" s="62" t="s">
        <v>208</v>
      </c>
      <c r="K28" s="62" t="s">
        <v>209</v>
      </c>
      <c r="L28" s="62" t="s">
        <v>115</v>
      </c>
    </row>
    <row r="29" spans="1:12" s="62" customFormat="1" x14ac:dyDescent="0.25">
      <c r="A29" s="19">
        <v>164</v>
      </c>
      <c r="B29" s="20">
        <v>42223</v>
      </c>
      <c r="C29" s="21" t="s">
        <v>878</v>
      </c>
      <c r="D29" s="22">
        <v>3600</v>
      </c>
      <c r="E29" s="21" t="s">
        <v>10</v>
      </c>
      <c r="F29" s="23">
        <v>715</v>
      </c>
      <c r="G29" s="24"/>
      <c r="H29" s="62" t="s">
        <v>915</v>
      </c>
      <c r="I29" s="62" t="s">
        <v>541</v>
      </c>
      <c r="J29" s="62" t="s">
        <v>194</v>
      </c>
      <c r="K29" s="62" t="s">
        <v>111</v>
      </c>
      <c r="L29" s="62" t="s">
        <v>916</v>
      </c>
    </row>
    <row r="30" spans="1:12" s="62" customFormat="1" x14ac:dyDescent="0.25">
      <c r="A30" s="19">
        <v>169</v>
      </c>
      <c r="B30" s="20">
        <v>42226</v>
      </c>
      <c r="C30" s="21" t="s">
        <v>873</v>
      </c>
      <c r="D30" s="22">
        <v>3450</v>
      </c>
      <c r="E30" s="21" t="s">
        <v>10</v>
      </c>
      <c r="F30" s="23">
        <v>715</v>
      </c>
      <c r="G30" s="24"/>
      <c r="H30" s="62" t="s">
        <v>913</v>
      </c>
      <c r="I30" s="62" t="s">
        <v>48</v>
      </c>
      <c r="J30" s="62" t="s">
        <v>914</v>
      </c>
      <c r="K30" s="62" t="s">
        <v>78</v>
      </c>
      <c r="L30" s="62" t="s">
        <v>244</v>
      </c>
    </row>
    <row r="31" spans="1:12" s="62" customFormat="1" x14ac:dyDescent="0.25">
      <c r="A31" s="19">
        <v>187</v>
      </c>
      <c r="B31" s="20">
        <v>42227</v>
      </c>
      <c r="C31" s="21" t="s">
        <v>875</v>
      </c>
      <c r="D31" s="22">
        <v>3450</v>
      </c>
      <c r="E31" s="21" t="s">
        <v>10</v>
      </c>
      <c r="F31" s="23">
        <v>715</v>
      </c>
      <c r="G31" s="24"/>
      <c r="H31" s="62" t="s">
        <v>920</v>
      </c>
      <c r="I31" s="62" t="s">
        <v>541</v>
      </c>
      <c r="J31" s="62" t="s">
        <v>921</v>
      </c>
      <c r="K31" s="62" t="s">
        <v>922</v>
      </c>
      <c r="L31" s="62" t="s">
        <v>76</v>
      </c>
    </row>
    <row r="32" spans="1:12" s="62" customFormat="1" x14ac:dyDescent="0.25">
      <c r="A32" s="19">
        <v>203</v>
      </c>
      <c r="B32" s="20">
        <v>42227</v>
      </c>
      <c r="C32" s="21" t="s">
        <v>877</v>
      </c>
      <c r="D32" s="22">
        <v>3773</v>
      </c>
      <c r="E32" s="21" t="s">
        <v>10</v>
      </c>
      <c r="F32" s="23">
        <v>715</v>
      </c>
      <c r="G32" s="129"/>
      <c r="H32" s="62" t="s">
        <v>929</v>
      </c>
      <c r="I32" s="62" t="s">
        <v>541</v>
      </c>
      <c r="J32" s="62" t="s">
        <v>68</v>
      </c>
      <c r="K32" s="62" t="s">
        <v>699</v>
      </c>
      <c r="L32" s="62" t="s">
        <v>700</v>
      </c>
    </row>
    <row r="33" spans="1:12" s="62" customFormat="1" x14ac:dyDescent="0.25">
      <c r="A33" s="19">
        <v>208</v>
      </c>
      <c r="B33" s="20">
        <v>42228</v>
      </c>
      <c r="C33" s="21" t="s">
        <v>876</v>
      </c>
      <c r="D33" s="22">
        <v>23272.5</v>
      </c>
      <c r="E33" s="21" t="s">
        <v>10</v>
      </c>
      <c r="F33" s="23">
        <v>715</v>
      </c>
      <c r="G33" s="128"/>
      <c r="H33" s="62" t="s">
        <v>926</v>
      </c>
      <c r="I33" s="62" t="s">
        <v>80</v>
      </c>
      <c r="J33" s="62" t="s">
        <v>927</v>
      </c>
      <c r="K33" s="62" t="s">
        <v>928</v>
      </c>
      <c r="L33" s="62" t="s">
        <v>219</v>
      </c>
    </row>
    <row r="34" spans="1:12" s="62" customFormat="1" x14ac:dyDescent="0.25">
      <c r="A34" s="19">
        <v>224</v>
      </c>
      <c r="B34" s="20">
        <v>42228</v>
      </c>
      <c r="C34" s="21" t="s">
        <v>871</v>
      </c>
      <c r="D34" s="22">
        <v>3622.5</v>
      </c>
      <c r="E34" s="21" t="s">
        <v>10</v>
      </c>
      <c r="F34" s="23">
        <v>715</v>
      </c>
      <c r="G34" s="24"/>
      <c r="H34" s="62" t="s">
        <v>930</v>
      </c>
      <c r="I34" s="62" t="s">
        <v>48</v>
      </c>
      <c r="J34" s="62" t="s">
        <v>71</v>
      </c>
      <c r="K34" s="62" t="s">
        <v>72</v>
      </c>
      <c r="L34" s="62" t="s">
        <v>73</v>
      </c>
    </row>
    <row r="35" spans="1:12" s="62" customFormat="1" x14ac:dyDescent="0.25">
      <c r="A35" s="19">
        <v>225</v>
      </c>
      <c r="B35" s="20">
        <v>42228</v>
      </c>
      <c r="C35" s="21" t="s">
        <v>872</v>
      </c>
      <c r="D35" s="22">
        <v>3450</v>
      </c>
      <c r="E35" s="21" t="s">
        <v>10</v>
      </c>
      <c r="F35" s="23">
        <v>715</v>
      </c>
      <c r="G35" s="24"/>
      <c r="H35" s="62" t="s">
        <v>931</v>
      </c>
      <c r="I35" s="62" t="s">
        <v>48</v>
      </c>
      <c r="J35" s="62" t="s">
        <v>71</v>
      </c>
      <c r="K35" s="62" t="s">
        <v>72</v>
      </c>
      <c r="L35" s="62" t="s">
        <v>73</v>
      </c>
    </row>
    <row r="36" spans="1:12" s="62" customFormat="1" x14ac:dyDescent="0.25">
      <c r="A36" s="19">
        <v>228</v>
      </c>
      <c r="B36" s="20">
        <v>42229</v>
      </c>
      <c r="C36" s="21" t="s">
        <v>881</v>
      </c>
      <c r="D36" s="22">
        <v>4395</v>
      </c>
      <c r="E36" s="21" t="s">
        <v>10</v>
      </c>
      <c r="F36" s="23">
        <v>715</v>
      </c>
      <c r="G36" s="63"/>
      <c r="H36" s="127" t="s">
        <v>455</v>
      </c>
      <c r="I36" s="62" t="s">
        <v>48</v>
      </c>
      <c r="J36" s="62" t="s">
        <v>78</v>
      </c>
      <c r="K36" s="62" t="s">
        <v>111</v>
      </c>
      <c r="L36" s="62" t="s">
        <v>942</v>
      </c>
    </row>
    <row r="37" spans="1:12" s="62" customFormat="1" x14ac:dyDescent="0.25">
      <c r="A37" s="19">
        <v>233</v>
      </c>
      <c r="B37" s="20">
        <v>42229</v>
      </c>
      <c r="C37" s="21" t="s">
        <v>869</v>
      </c>
      <c r="D37" s="22">
        <v>6900</v>
      </c>
      <c r="E37" s="21" t="s">
        <v>10</v>
      </c>
      <c r="F37" s="23">
        <v>715</v>
      </c>
      <c r="G37" s="63"/>
      <c r="H37" s="62" t="s">
        <v>932</v>
      </c>
      <c r="I37" s="62" t="s">
        <v>623</v>
      </c>
      <c r="J37" s="62" t="s">
        <v>60</v>
      </c>
      <c r="K37" s="62" t="s">
        <v>933</v>
      </c>
    </row>
    <row r="38" spans="1:12" s="131" customFormat="1" x14ac:dyDescent="0.25">
      <c r="A38" s="51">
        <v>254</v>
      </c>
      <c r="B38" s="52">
        <v>42230</v>
      </c>
      <c r="C38" s="53" t="s">
        <v>879</v>
      </c>
      <c r="D38" s="54">
        <v>800</v>
      </c>
      <c r="E38" s="53" t="s">
        <v>10</v>
      </c>
      <c r="F38" s="55">
        <v>715</v>
      </c>
      <c r="G38" s="130" t="s">
        <v>8</v>
      </c>
      <c r="H38" s="131" t="s">
        <v>934</v>
      </c>
      <c r="I38" s="131" t="s">
        <v>48</v>
      </c>
      <c r="J38" s="131" t="s">
        <v>773</v>
      </c>
      <c r="K38" s="131" t="s">
        <v>935</v>
      </c>
      <c r="L38" s="131" t="s">
        <v>936</v>
      </c>
    </row>
    <row r="39" spans="1:12" s="62" customFormat="1" x14ac:dyDescent="0.25">
      <c r="A39" s="19">
        <v>279</v>
      </c>
      <c r="B39" s="20">
        <v>42230</v>
      </c>
      <c r="C39" s="21" t="s">
        <v>880</v>
      </c>
      <c r="D39" s="22">
        <v>3450</v>
      </c>
      <c r="E39" s="21" t="s">
        <v>10</v>
      </c>
      <c r="F39" s="23">
        <v>715</v>
      </c>
      <c r="G39" s="24"/>
      <c r="H39" s="127" t="s">
        <v>455</v>
      </c>
      <c r="I39" s="62" t="s">
        <v>48</v>
      </c>
      <c r="J39" s="62" t="s">
        <v>60</v>
      </c>
      <c r="K39" s="62" t="s">
        <v>61</v>
      </c>
      <c r="L39" s="62" t="s">
        <v>62</v>
      </c>
    </row>
    <row r="40" spans="1:12" s="62" customFormat="1" x14ac:dyDescent="0.25">
      <c r="A40" s="19">
        <v>292</v>
      </c>
      <c r="B40" s="20">
        <v>42233</v>
      </c>
      <c r="C40" s="21" t="s">
        <v>886</v>
      </c>
      <c r="D40" s="22">
        <v>120</v>
      </c>
      <c r="E40" s="21" t="s">
        <v>10</v>
      </c>
      <c r="F40" s="23">
        <v>715</v>
      </c>
      <c r="G40" s="132"/>
      <c r="H40" s="127" t="s">
        <v>455</v>
      </c>
      <c r="I40" s="62" t="s">
        <v>48</v>
      </c>
      <c r="J40" s="62" t="s">
        <v>210</v>
      </c>
      <c r="K40" s="62" t="s">
        <v>947</v>
      </c>
      <c r="L40" s="62" t="s">
        <v>76</v>
      </c>
    </row>
    <row r="41" spans="1:12" s="62" customFormat="1" x14ac:dyDescent="0.25">
      <c r="A41" s="19">
        <v>297</v>
      </c>
      <c r="B41" s="20">
        <v>42233</v>
      </c>
      <c r="C41" s="21" t="s">
        <v>887</v>
      </c>
      <c r="D41" s="22">
        <v>9</v>
      </c>
      <c r="E41" s="21" t="s">
        <v>10</v>
      </c>
      <c r="F41" s="23">
        <v>715</v>
      </c>
      <c r="G41" s="132"/>
      <c r="H41" s="127" t="s">
        <v>455</v>
      </c>
      <c r="I41" s="62" t="s">
        <v>48</v>
      </c>
      <c r="J41" s="62" t="s">
        <v>210</v>
      </c>
      <c r="K41" s="62" t="s">
        <v>947</v>
      </c>
      <c r="L41" s="62" t="s">
        <v>76</v>
      </c>
    </row>
    <row r="42" spans="1:12" s="62" customFormat="1" x14ac:dyDescent="0.25">
      <c r="A42" s="19">
        <v>347</v>
      </c>
      <c r="B42" s="20">
        <v>42234</v>
      </c>
      <c r="C42" s="21" t="s">
        <v>888</v>
      </c>
      <c r="D42" s="22">
        <v>3200</v>
      </c>
      <c r="E42" s="21" t="s">
        <v>10</v>
      </c>
      <c r="F42" s="23">
        <v>715</v>
      </c>
      <c r="G42" s="132"/>
      <c r="H42" s="127" t="s">
        <v>1256</v>
      </c>
      <c r="J42" s="62" t="s">
        <v>1257</v>
      </c>
      <c r="K42" s="62" t="s">
        <v>111</v>
      </c>
      <c r="L42" s="62" t="s">
        <v>1258</v>
      </c>
    </row>
    <row r="43" spans="1:12" s="62" customFormat="1" x14ac:dyDescent="0.25">
      <c r="A43" s="19">
        <v>349</v>
      </c>
      <c r="B43" s="20">
        <v>42234</v>
      </c>
      <c r="C43" s="21" t="s">
        <v>889</v>
      </c>
      <c r="D43" s="22">
        <v>3500</v>
      </c>
      <c r="E43" s="21" t="s">
        <v>10</v>
      </c>
      <c r="F43" s="23">
        <v>715</v>
      </c>
      <c r="G43" s="132"/>
      <c r="H43" s="62" t="s">
        <v>455</v>
      </c>
      <c r="I43" s="62" t="s">
        <v>87</v>
      </c>
      <c r="J43" s="62" t="s">
        <v>311</v>
      </c>
      <c r="K43" s="62" t="s">
        <v>94</v>
      </c>
      <c r="L43" s="62" t="s">
        <v>95</v>
      </c>
    </row>
    <row r="44" spans="1:12" s="131" customFormat="1" x14ac:dyDescent="0.25">
      <c r="A44" s="51">
        <v>352</v>
      </c>
      <c r="B44" s="52">
        <v>42234</v>
      </c>
      <c r="C44" s="53" t="s">
        <v>890</v>
      </c>
      <c r="D44" s="54">
        <v>800</v>
      </c>
      <c r="E44" s="53" t="s">
        <v>10</v>
      </c>
      <c r="F44" s="55">
        <v>715</v>
      </c>
      <c r="G44" s="130" t="s">
        <v>8</v>
      </c>
      <c r="H44" s="131" t="s">
        <v>455</v>
      </c>
      <c r="I44" s="131" t="s">
        <v>80</v>
      </c>
      <c r="J44" s="131" t="s">
        <v>66</v>
      </c>
      <c r="K44" s="131" t="s">
        <v>215</v>
      </c>
      <c r="L44" s="131" t="s">
        <v>216</v>
      </c>
    </row>
    <row r="45" spans="1:12" s="131" customFormat="1" x14ac:dyDescent="0.25">
      <c r="A45" s="51">
        <v>399</v>
      </c>
      <c r="B45" s="52">
        <v>42235</v>
      </c>
      <c r="C45" s="53" t="s">
        <v>882</v>
      </c>
      <c r="D45" s="54">
        <v>800</v>
      </c>
      <c r="E45" s="53" t="s">
        <v>10</v>
      </c>
      <c r="F45" s="55">
        <v>715</v>
      </c>
      <c r="G45" s="130" t="s">
        <v>8</v>
      </c>
      <c r="H45" s="127" t="s">
        <v>455</v>
      </c>
      <c r="I45" s="131" t="s">
        <v>80</v>
      </c>
      <c r="J45" s="131" t="s">
        <v>943</v>
      </c>
      <c r="K45" s="131" t="s">
        <v>227</v>
      </c>
      <c r="L45" s="131" t="s">
        <v>944</v>
      </c>
    </row>
    <row r="46" spans="1:12" s="62" customFormat="1" x14ac:dyDescent="0.25">
      <c r="A46" s="19">
        <v>402</v>
      </c>
      <c r="B46" s="20">
        <v>42235</v>
      </c>
      <c r="C46" s="21" t="s">
        <v>883</v>
      </c>
      <c r="D46" s="22">
        <v>3600</v>
      </c>
      <c r="E46" s="21" t="s">
        <v>10</v>
      </c>
      <c r="F46" s="23">
        <v>715</v>
      </c>
      <c r="G46" s="128"/>
      <c r="H46" s="127" t="s">
        <v>455</v>
      </c>
      <c r="I46" s="62" t="s">
        <v>48</v>
      </c>
      <c r="J46" s="62" t="s">
        <v>47</v>
      </c>
      <c r="K46" s="62" t="s">
        <v>49</v>
      </c>
      <c r="L46" s="62" t="s">
        <v>50</v>
      </c>
    </row>
    <row r="47" spans="1:12" s="62" customFormat="1" x14ac:dyDescent="0.25">
      <c r="A47" s="19">
        <v>459</v>
      </c>
      <c r="B47" s="20">
        <v>42237</v>
      </c>
      <c r="C47" s="21" t="s">
        <v>884</v>
      </c>
      <c r="D47" s="22">
        <v>8250</v>
      </c>
      <c r="E47" s="21" t="s">
        <v>10</v>
      </c>
      <c r="F47" s="23">
        <v>715</v>
      </c>
      <c r="G47" s="128"/>
      <c r="H47" s="127" t="s">
        <v>455</v>
      </c>
      <c r="I47" s="62" t="s">
        <v>87</v>
      </c>
      <c r="J47" s="62" t="s">
        <v>72</v>
      </c>
      <c r="K47" s="62" t="s">
        <v>308</v>
      </c>
      <c r="L47" s="62" t="s">
        <v>309</v>
      </c>
    </row>
    <row r="48" spans="1:12" s="62" customFormat="1" x14ac:dyDescent="0.25">
      <c r="A48" s="19">
        <v>486</v>
      </c>
      <c r="B48" s="20">
        <v>42240</v>
      </c>
      <c r="C48" s="21" t="s">
        <v>891</v>
      </c>
      <c r="D48" s="22">
        <v>4560</v>
      </c>
      <c r="E48" s="21" t="s">
        <v>10</v>
      </c>
      <c r="F48" s="23">
        <v>715</v>
      </c>
      <c r="G48" s="132"/>
      <c r="H48" s="127" t="s">
        <v>455</v>
      </c>
      <c r="I48" s="62" t="s">
        <v>80</v>
      </c>
      <c r="J48" s="62" t="s">
        <v>232</v>
      </c>
      <c r="K48" s="62" t="s">
        <v>945</v>
      </c>
      <c r="L48" s="62" t="s">
        <v>234</v>
      </c>
    </row>
    <row r="49" spans="1:12" s="62" customFormat="1" x14ac:dyDescent="0.25">
      <c r="A49" s="19">
        <v>502</v>
      </c>
      <c r="B49" s="20">
        <v>42240</v>
      </c>
      <c r="C49" s="21" t="s">
        <v>892</v>
      </c>
      <c r="D49" s="22">
        <v>3243</v>
      </c>
      <c r="E49" s="21" t="s">
        <v>10</v>
      </c>
      <c r="F49" s="23">
        <v>715</v>
      </c>
      <c r="G49" s="132"/>
      <c r="H49" s="62" t="s">
        <v>992</v>
      </c>
      <c r="I49" s="62" t="s">
        <v>48</v>
      </c>
      <c r="J49" s="62" t="s">
        <v>51</v>
      </c>
      <c r="K49" s="62" t="s">
        <v>946</v>
      </c>
      <c r="L49" s="62" t="s">
        <v>214</v>
      </c>
    </row>
    <row r="50" spans="1:12" s="62" customFormat="1" x14ac:dyDescent="0.25">
      <c r="A50" s="19">
        <v>518</v>
      </c>
      <c r="B50" s="20">
        <v>42241</v>
      </c>
      <c r="C50" s="21" t="s">
        <v>885</v>
      </c>
      <c r="D50" s="22">
        <v>23700</v>
      </c>
      <c r="E50" s="21" t="s">
        <v>10</v>
      </c>
      <c r="F50" s="23">
        <v>715</v>
      </c>
      <c r="G50" s="128"/>
      <c r="H50" s="127" t="s">
        <v>455</v>
      </c>
      <c r="I50" s="62" t="s">
        <v>48</v>
      </c>
      <c r="J50" s="62" t="s">
        <v>330</v>
      </c>
      <c r="K50" s="62" t="s">
        <v>116</v>
      </c>
      <c r="L50" s="62" t="s">
        <v>331</v>
      </c>
    </row>
    <row r="51" spans="1:12" s="62" customFormat="1" x14ac:dyDescent="0.25">
      <c r="A51" s="19">
        <v>534</v>
      </c>
      <c r="B51" s="20">
        <v>42241</v>
      </c>
      <c r="C51" s="21" t="s">
        <v>893</v>
      </c>
      <c r="D51" s="22">
        <v>3600</v>
      </c>
      <c r="E51" s="21" t="s">
        <v>10</v>
      </c>
      <c r="F51" s="23">
        <v>715</v>
      </c>
      <c r="G51" s="129"/>
      <c r="H51" s="127" t="s">
        <v>455</v>
      </c>
      <c r="I51" s="62" t="s">
        <v>87</v>
      </c>
      <c r="J51" s="62" t="s">
        <v>90</v>
      </c>
      <c r="K51" s="62" t="s">
        <v>91</v>
      </c>
      <c r="L51" s="62" t="s">
        <v>92</v>
      </c>
    </row>
    <row r="52" spans="1:12" s="131" customFormat="1" x14ac:dyDescent="0.25">
      <c r="A52" s="51">
        <v>620</v>
      </c>
      <c r="B52" s="52">
        <v>42244</v>
      </c>
      <c r="C52" s="53" t="s">
        <v>894</v>
      </c>
      <c r="D52" s="54">
        <v>800</v>
      </c>
      <c r="E52" s="53" t="s">
        <v>10</v>
      </c>
      <c r="F52" s="55">
        <v>715</v>
      </c>
      <c r="G52" s="130" t="s">
        <v>8</v>
      </c>
      <c r="H52" s="127" t="s">
        <v>455</v>
      </c>
      <c r="I52" s="131" t="s">
        <v>80</v>
      </c>
      <c r="J52" s="131" t="s">
        <v>225</v>
      </c>
      <c r="K52" s="131" t="s">
        <v>82</v>
      </c>
      <c r="L52" s="131" t="s">
        <v>83</v>
      </c>
    </row>
    <row r="53" spans="1:12" x14ac:dyDescent="0.25">
      <c r="A53" s="16"/>
      <c r="B53" s="11"/>
      <c r="C53" s="17" t="s">
        <v>895</v>
      </c>
      <c r="D53" s="18">
        <f>SUM(D4:D52)</f>
        <v>202300</v>
      </c>
      <c r="E53" s="12"/>
      <c r="F53" s="14"/>
      <c r="G53" s="60"/>
    </row>
    <row r="54" spans="1:12" x14ac:dyDescent="0.25">
      <c r="A54" s="16"/>
      <c r="B54" s="11"/>
      <c r="C54" s="17" t="s">
        <v>951</v>
      </c>
      <c r="D54" s="18">
        <f>D38+D44+D45+D52</f>
        <v>3200</v>
      </c>
      <c r="E54" s="12"/>
      <c r="F54" s="14"/>
      <c r="G54" s="60"/>
    </row>
    <row r="55" spans="1:12" x14ac:dyDescent="0.25">
      <c r="A55" s="16"/>
      <c r="B55" s="11"/>
      <c r="C55" s="17" t="s">
        <v>46</v>
      </c>
      <c r="D55" s="18">
        <f>+SUM(D4:D52)</f>
        <v>202300</v>
      </c>
      <c r="E55" s="12"/>
      <c r="F55" s="14"/>
      <c r="G55" s="60"/>
    </row>
  </sheetData>
  <sortState ref="A4:I55">
    <sortCondition ref="A4"/>
  </sortState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8"/>
  <sheetViews>
    <sheetView workbookViewId="0">
      <selection sqref="A1:XFD1048576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948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949</v>
      </c>
      <c r="F8" s="35"/>
      <c r="G8" s="38"/>
      <c r="J8" s="41"/>
    </row>
    <row r="9" spans="3:10" x14ac:dyDescent="0.25">
      <c r="C9" s="35" t="s">
        <v>130</v>
      </c>
      <c r="D9" s="36">
        <v>0</v>
      </c>
      <c r="F9" s="43"/>
      <c r="G9" s="42"/>
      <c r="H9" s="43"/>
    </row>
    <row r="10" spans="3:10" x14ac:dyDescent="0.25">
      <c r="C10" s="35" t="s">
        <v>131</v>
      </c>
      <c r="D10" s="36">
        <v>0</v>
      </c>
      <c r="E10" s="42"/>
      <c r="F10" s="43"/>
      <c r="G10" s="42"/>
      <c r="H10" s="43"/>
    </row>
    <row r="11" spans="3:10" x14ac:dyDescent="0.25">
      <c r="C11" s="35" t="s">
        <v>139</v>
      </c>
      <c r="D11" s="36">
        <v>15000</v>
      </c>
      <c r="E11" s="42" t="s">
        <v>952</v>
      </c>
      <c r="F11" s="43" t="s">
        <v>129</v>
      </c>
      <c r="G11" s="42"/>
      <c r="H11" s="43"/>
    </row>
    <row r="12" spans="3:10" x14ac:dyDescent="0.25">
      <c r="C12" s="35" t="s">
        <v>866</v>
      </c>
      <c r="D12" s="36">
        <v>15000</v>
      </c>
      <c r="E12" s="42" t="s">
        <v>953</v>
      </c>
      <c r="F12" s="43" t="s">
        <v>129</v>
      </c>
      <c r="G12" s="42"/>
      <c r="H12" s="43"/>
    </row>
    <row r="13" spans="3:10" x14ac:dyDescent="0.25">
      <c r="C13" s="44" t="s">
        <v>46</v>
      </c>
      <c r="D13" s="45">
        <f>SUM(D9:D12)</f>
        <v>30000</v>
      </c>
      <c r="E13" s="42"/>
    </row>
    <row r="16" spans="3:10" x14ac:dyDescent="0.25">
      <c r="G16" s="46"/>
    </row>
    <row r="17" spans="2:6" x14ac:dyDescent="0.25">
      <c r="C17" s="44" t="s">
        <v>535</v>
      </c>
    </row>
    <row r="18" spans="2:6" x14ac:dyDescent="0.25">
      <c r="C18" s="47" t="s">
        <v>949</v>
      </c>
      <c r="D18" s="36">
        <f>AGOSTO!D53</f>
        <v>202300</v>
      </c>
      <c r="E18" s="36"/>
      <c r="F18" s="36"/>
    </row>
    <row r="19" spans="2:6" x14ac:dyDescent="0.25">
      <c r="B19" s="35" t="s">
        <v>132</v>
      </c>
      <c r="C19" s="47" t="s">
        <v>133</v>
      </c>
      <c r="D19" s="36">
        <v>0</v>
      </c>
      <c r="E19" s="36"/>
      <c r="F19" s="36"/>
    </row>
    <row r="20" spans="2:6" x14ac:dyDescent="0.25">
      <c r="B20" s="35" t="s">
        <v>134</v>
      </c>
      <c r="C20" s="47" t="s">
        <v>950</v>
      </c>
      <c r="D20" s="36">
        <f>AGOSTO!D54</f>
        <v>3200</v>
      </c>
      <c r="E20" s="42"/>
      <c r="F20" s="42"/>
    </row>
    <row r="21" spans="2:6" x14ac:dyDescent="0.25">
      <c r="C21" s="44" t="s">
        <v>46</v>
      </c>
      <c r="D21" s="48">
        <f>D18+D19-D20</f>
        <v>199100</v>
      </c>
    </row>
    <row r="23" spans="2:6" ht="16.5" x14ac:dyDescent="0.3">
      <c r="C23" s="44" t="s">
        <v>135</v>
      </c>
      <c r="D23" s="48">
        <f>D21-D13</f>
        <v>169100</v>
      </c>
      <c r="E23" s="49"/>
    </row>
    <row r="24" spans="2:6" x14ac:dyDescent="0.25">
      <c r="C24" s="35" t="s">
        <v>136</v>
      </c>
      <c r="D24" s="48">
        <f>+D23*0.16</f>
        <v>27056</v>
      </c>
      <c r="F24" s="42"/>
    </row>
    <row r="25" spans="2:6" x14ac:dyDescent="0.25">
      <c r="C25" s="35" t="s">
        <v>137</v>
      </c>
      <c r="D25" s="48">
        <f>+D23+D24</f>
        <v>196156</v>
      </c>
    </row>
    <row r="26" spans="2:6" x14ac:dyDescent="0.25">
      <c r="D26" s="48"/>
    </row>
    <row r="27" spans="2:6" x14ac:dyDescent="0.25">
      <c r="C27" s="47"/>
      <c r="D27" s="48"/>
      <c r="E27" s="36"/>
      <c r="F27" s="36"/>
    </row>
    <row r="28" spans="2:6" x14ac:dyDescent="0.25">
      <c r="C28" s="35" t="s">
        <v>341</v>
      </c>
      <c r="D28" s="48">
        <f>+D25+D27</f>
        <v>196156</v>
      </c>
    </row>
    <row r="29" spans="2:6" x14ac:dyDescent="0.25">
      <c r="D29" s="48"/>
    </row>
    <row r="34" spans="7:16" s="35" customFormat="1" x14ac:dyDescent="0.25">
      <c r="G34" t="s">
        <v>954</v>
      </c>
      <c r="H34"/>
      <c r="I34"/>
      <c r="J34"/>
      <c r="K34"/>
      <c r="L34"/>
      <c r="M34"/>
      <c r="N34"/>
      <c r="O34"/>
      <c r="P34"/>
    </row>
    <row r="35" spans="7:16" s="35" customFormat="1" x14ac:dyDescent="0.25">
      <c r="G35"/>
      <c r="H35"/>
      <c r="I35"/>
      <c r="J35"/>
      <c r="K35"/>
      <c r="L35"/>
      <c r="M35"/>
      <c r="N35"/>
      <c r="O35"/>
      <c r="P35"/>
    </row>
    <row r="36" spans="7:16" s="35" customFormat="1" x14ac:dyDescent="0.25">
      <c r="G36" t="s">
        <v>955</v>
      </c>
      <c r="H36"/>
      <c r="I36"/>
      <c r="J36"/>
      <c r="K36"/>
      <c r="L36"/>
      <c r="M36"/>
      <c r="N36"/>
      <c r="O36"/>
      <c r="P36"/>
    </row>
    <row r="37" spans="7:16" s="35" customFormat="1" x14ac:dyDescent="0.25">
      <c r="G37"/>
      <c r="H37"/>
      <c r="I37"/>
      <c r="J37"/>
      <c r="K37"/>
      <c r="L37"/>
      <c r="M37"/>
      <c r="N37"/>
      <c r="O37"/>
      <c r="P37"/>
    </row>
    <row r="38" spans="7:16" s="35" customFormat="1" x14ac:dyDescent="0.25">
      <c r="G38"/>
      <c r="H38"/>
      <c r="I38"/>
      <c r="J38"/>
      <c r="K38"/>
      <c r="L38"/>
      <c r="M38"/>
      <c r="N38"/>
      <c r="O38"/>
      <c r="P38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C13" sqref="C13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3.664062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1.1640625" bestFit="1" customWidth="1"/>
    <col min="8" max="8" width="11.1640625" customWidth="1"/>
  </cols>
  <sheetData>
    <row r="1" spans="1:13" x14ac:dyDescent="0.25">
      <c r="A1" s="198" t="s">
        <v>0</v>
      </c>
      <c r="B1" s="198"/>
      <c r="C1" s="198"/>
      <c r="D1" s="198"/>
      <c r="E1" s="198"/>
      <c r="F1" s="1"/>
      <c r="G1" s="2"/>
      <c r="H1" s="2"/>
    </row>
    <row r="2" spans="1:13" x14ac:dyDescent="0.25">
      <c r="A2" s="198" t="s">
        <v>957</v>
      </c>
      <c r="B2" s="198"/>
      <c r="C2" s="198"/>
      <c r="D2" s="198"/>
      <c r="E2" s="198"/>
      <c r="F2" s="4"/>
      <c r="G2" s="2"/>
      <c r="H2" s="2"/>
    </row>
    <row r="3" spans="1:13" x14ac:dyDescent="0.25">
      <c r="A3" s="5"/>
      <c r="B3" s="3"/>
      <c r="C3" s="6"/>
      <c r="D3" s="3"/>
      <c r="E3" s="6"/>
      <c r="F3" s="5"/>
      <c r="G3" s="6"/>
      <c r="H3" s="6"/>
    </row>
    <row r="4" spans="1:13" x14ac:dyDescent="0.25">
      <c r="A4" s="5"/>
      <c r="B4" s="3"/>
      <c r="C4" s="6"/>
      <c r="D4" s="3"/>
      <c r="E4" s="6"/>
      <c r="F4" s="5"/>
      <c r="G4" s="6"/>
      <c r="H4" s="6"/>
    </row>
    <row r="5" spans="1:13" x14ac:dyDescent="0.25">
      <c r="A5" s="7" t="s">
        <v>2</v>
      </c>
      <c r="B5" s="8" t="s">
        <v>3</v>
      </c>
      <c r="C5" s="8" t="s">
        <v>4</v>
      </c>
      <c r="D5" s="9" t="s">
        <v>5</v>
      </c>
      <c r="E5" s="10" t="s">
        <v>6</v>
      </c>
      <c r="F5" s="7" t="s">
        <v>7</v>
      </c>
      <c r="G5" s="8" t="s">
        <v>8</v>
      </c>
      <c r="H5" s="8"/>
    </row>
    <row r="6" spans="1:13" s="62" customFormat="1" x14ac:dyDescent="0.25">
      <c r="A6" s="19">
        <v>4</v>
      </c>
      <c r="B6" s="20">
        <v>42248</v>
      </c>
      <c r="C6" s="21" t="s">
        <v>959</v>
      </c>
      <c r="D6" s="22">
        <v>2765</v>
      </c>
      <c r="E6" s="21" t="s">
        <v>10</v>
      </c>
      <c r="F6" s="23">
        <v>715</v>
      </c>
      <c r="G6" s="24"/>
      <c r="H6" s="24"/>
      <c r="I6" s="62" t="s">
        <v>989</v>
      </c>
      <c r="J6" s="62" t="s">
        <v>541</v>
      </c>
      <c r="K6" s="62" t="s">
        <v>990</v>
      </c>
      <c r="L6" s="62" t="s">
        <v>708</v>
      </c>
      <c r="M6" s="62" t="s">
        <v>709</v>
      </c>
    </row>
    <row r="7" spans="1:13" s="62" customFormat="1" x14ac:dyDescent="0.25">
      <c r="A7" s="19">
        <v>5</v>
      </c>
      <c r="B7" s="20">
        <v>42248</v>
      </c>
      <c r="C7" s="21" t="s">
        <v>962</v>
      </c>
      <c r="D7" s="22">
        <v>4300</v>
      </c>
      <c r="E7" s="21" t="s">
        <v>10</v>
      </c>
      <c r="F7" s="23">
        <v>715</v>
      </c>
      <c r="G7" s="63"/>
      <c r="H7" s="63"/>
      <c r="I7" s="62" t="s">
        <v>1010</v>
      </c>
      <c r="J7" s="62" t="s">
        <v>541</v>
      </c>
      <c r="K7" s="62" t="s">
        <v>710</v>
      </c>
      <c r="L7" s="62" t="s">
        <v>713</v>
      </c>
      <c r="M7" s="62" t="s">
        <v>714</v>
      </c>
    </row>
    <row r="8" spans="1:13" s="62" customFormat="1" x14ac:dyDescent="0.25">
      <c r="A8" s="19">
        <v>8</v>
      </c>
      <c r="B8" s="20">
        <v>42248</v>
      </c>
      <c r="C8" s="21" t="s">
        <v>960</v>
      </c>
      <c r="D8" s="22">
        <v>3948</v>
      </c>
      <c r="E8" s="21" t="s">
        <v>10</v>
      </c>
      <c r="F8" s="23">
        <v>715</v>
      </c>
      <c r="G8" s="24"/>
      <c r="H8" s="24"/>
      <c r="I8" s="62" t="s">
        <v>991</v>
      </c>
      <c r="J8" s="62" t="s">
        <v>87</v>
      </c>
      <c r="K8" s="62" t="s">
        <v>197</v>
      </c>
      <c r="L8" s="62" t="s">
        <v>78</v>
      </c>
      <c r="M8" s="62" t="s">
        <v>89</v>
      </c>
    </row>
    <row r="9" spans="1:13" x14ac:dyDescent="0.25">
      <c r="A9" s="16">
        <v>27</v>
      </c>
      <c r="B9" s="11">
        <v>42249</v>
      </c>
      <c r="C9" s="12" t="s">
        <v>969</v>
      </c>
      <c r="D9" s="13">
        <v>3243</v>
      </c>
      <c r="E9" s="12" t="s">
        <v>10</v>
      </c>
      <c r="F9" s="14">
        <v>715</v>
      </c>
      <c r="G9" s="60"/>
      <c r="H9" s="60"/>
    </row>
    <row r="10" spans="1:13" x14ac:dyDescent="0.25">
      <c r="A10" s="19">
        <v>46</v>
      </c>
      <c r="B10" s="20">
        <v>42249</v>
      </c>
      <c r="C10" s="21" t="s">
        <v>958</v>
      </c>
      <c r="D10" s="22">
        <v>23450</v>
      </c>
      <c r="E10" s="21" t="s">
        <v>10</v>
      </c>
      <c r="F10" s="23">
        <v>715</v>
      </c>
      <c r="G10" s="24"/>
      <c r="H10" s="24"/>
      <c r="I10" s="62" t="s">
        <v>987</v>
      </c>
      <c r="J10" s="62" t="s">
        <v>48</v>
      </c>
      <c r="K10" s="62" t="s">
        <v>220</v>
      </c>
      <c r="L10" s="62" t="s">
        <v>988</v>
      </c>
      <c r="M10" s="62" t="s">
        <v>221</v>
      </c>
    </row>
    <row r="11" spans="1:13" s="62" customFormat="1" x14ac:dyDescent="0.25">
      <c r="A11" s="19">
        <v>47</v>
      </c>
      <c r="B11" s="20">
        <v>42249</v>
      </c>
      <c r="C11" s="21" t="s">
        <v>966</v>
      </c>
      <c r="D11" s="22">
        <v>2587.5</v>
      </c>
      <c r="E11" s="21" t="s">
        <v>10</v>
      </c>
      <c r="F11" s="23">
        <v>715</v>
      </c>
      <c r="G11" s="24"/>
      <c r="H11" s="24"/>
      <c r="I11" s="62" t="s">
        <v>1011</v>
      </c>
      <c r="J11" s="62" t="s">
        <v>541</v>
      </c>
      <c r="K11" s="62" t="s">
        <v>901</v>
      </c>
      <c r="L11" s="62" t="s">
        <v>902</v>
      </c>
      <c r="M11" s="62" t="s">
        <v>797</v>
      </c>
    </row>
    <row r="12" spans="1:13" s="62" customFormat="1" x14ac:dyDescent="0.25">
      <c r="A12" s="19">
        <v>48</v>
      </c>
      <c r="B12" s="20">
        <v>42249</v>
      </c>
      <c r="C12" s="21" t="s">
        <v>963</v>
      </c>
      <c r="D12" s="22">
        <v>655.5</v>
      </c>
      <c r="E12" s="21" t="s">
        <v>10</v>
      </c>
      <c r="F12" s="23">
        <v>715</v>
      </c>
      <c r="G12" s="24"/>
      <c r="H12" s="24"/>
      <c r="I12" s="62" t="s">
        <v>1012</v>
      </c>
      <c r="J12" s="62" t="s">
        <v>541</v>
      </c>
      <c r="K12" s="62" t="s">
        <v>901</v>
      </c>
      <c r="L12" s="62" t="s">
        <v>902</v>
      </c>
      <c r="M12" s="62" t="s">
        <v>797</v>
      </c>
    </row>
    <row r="13" spans="1:13" s="191" customFormat="1" x14ac:dyDescent="0.25">
      <c r="A13" s="185">
        <v>89</v>
      </c>
      <c r="B13" s="186">
        <v>42250</v>
      </c>
      <c r="C13" s="192" t="s">
        <v>970</v>
      </c>
      <c r="D13" s="188">
        <v>3243</v>
      </c>
      <c r="E13" s="192" t="s">
        <v>10</v>
      </c>
      <c r="F13" s="189">
        <v>715</v>
      </c>
      <c r="G13" s="193"/>
      <c r="H13" s="193"/>
    </row>
    <row r="14" spans="1:13" s="62" customFormat="1" x14ac:dyDescent="0.25">
      <c r="A14" s="19">
        <v>103</v>
      </c>
      <c r="B14" s="20">
        <v>42251</v>
      </c>
      <c r="C14" s="21" t="s">
        <v>971</v>
      </c>
      <c r="D14" s="22">
        <v>4200</v>
      </c>
      <c r="E14" s="21" t="s">
        <v>10</v>
      </c>
      <c r="F14" s="23">
        <v>715</v>
      </c>
      <c r="G14" s="24"/>
      <c r="H14" s="24"/>
      <c r="I14" s="62" t="s">
        <v>1006</v>
      </c>
      <c r="J14" s="62" t="s">
        <v>87</v>
      </c>
      <c r="K14" s="62" t="s">
        <v>457</v>
      </c>
      <c r="L14" s="62" t="s">
        <v>337</v>
      </c>
      <c r="M14" s="62" t="s">
        <v>338</v>
      </c>
    </row>
    <row r="15" spans="1:13" s="62" customFormat="1" x14ac:dyDescent="0.25">
      <c r="A15" s="19">
        <v>111</v>
      </c>
      <c r="B15" s="20">
        <v>42251</v>
      </c>
      <c r="C15" s="21" t="s">
        <v>972</v>
      </c>
      <c r="D15" s="22">
        <v>3243</v>
      </c>
      <c r="E15" s="21" t="s">
        <v>10</v>
      </c>
      <c r="F15" s="23">
        <v>715</v>
      </c>
      <c r="G15" s="24"/>
      <c r="H15" s="24"/>
      <c r="I15" s="62" t="s">
        <v>1104</v>
      </c>
      <c r="J15" s="62" t="s">
        <v>87</v>
      </c>
      <c r="K15" s="62" t="s">
        <v>222</v>
      </c>
      <c r="L15" s="62" t="s">
        <v>111</v>
      </c>
      <c r="M15" s="62" t="s">
        <v>122</v>
      </c>
    </row>
    <row r="16" spans="1:13" s="62" customFormat="1" x14ac:dyDescent="0.25">
      <c r="A16" s="19">
        <v>113</v>
      </c>
      <c r="B16" s="20">
        <v>42251</v>
      </c>
      <c r="C16" s="21" t="s">
        <v>973</v>
      </c>
      <c r="D16" s="22">
        <v>3243</v>
      </c>
      <c r="E16" s="21" t="s">
        <v>10</v>
      </c>
      <c r="F16" s="23">
        <v>715</v>
      </c>
      <c r="G16" s="24"/>
      <c r="H16" s="24"/>
      <c r="I16" s="62" t="s">
        <v>442</v>
      </c>
      <c r="J16" s="62" t="s">
        <v>541</v>
      </c>
      <c r="K16" s="62" t="s">
        <v>212</v>
      </c>
      <c r="L16" s="62" t="s">
        <v>644</v>
      </c>
      <c r="M16" s="62" t="s">
        <v>244</v>
      </c>
    </row>
    <row r="17" spans="1:13" s="62" customFormat="1" x14ac:dyDescent="0.25">
      <c r="A17" s="19">
        <v>128</v>
      </c>
      <c r="B17" s="20">
        <v>42251</v>
      </c>
      <c r="C17" s="21" t="s">
        <v>974</v>
      </c>
      <c r="D17" s="22">
        <v>3600</v>
      </c>
      <c r="E17" s="21" t="s">
        <v>10</v>
      </c>
      <c r="F17" s="23">
        <v>715</v>
      </c>
      <c r="G17" s="24"/>
      <c r="H17" s="24"/>
      <c r="I17" s="127" t="s">
        <v>455</v>
      </c>
      <c r="J17" s="62" t="s">
        <v>541</v>
      </c>
      <c r="K17" s="62" t="s">
        <v>713</v>
      </c>
      <c r="L17" s="62" t="s">
        <v>60</v>
      </c>
      <c r="M17" s="62" t="s">
        <v>95</v>
      </c>
    </row>
    <row r="18" spans="1:13" s="62" customFormat="1" x14ac:dyDescent="0.25">
      <c r="A18" s="19">
        <v>132</v>
      </c>
      <c r="B18" s="20">
        <v>42251</v>
      </c>
      <c r="C18" s="21" t="s">
        <v>975</v>
      </c>
      <c r="D18" s="22">
        <v>4494</v>
      </c>
      <c r="E18" s="21" t="s">
        <v>10</v>
      </c>
      <c r="F18" s="23">
        <v>715</v>
      </c>
      <c r="G18" s="24"/>
      <c r="H18" s="24"/>
      <c r="I18" s="127" t="s">
        <v>455</v>
      </c>
      <c r="J18" s="62" t="s">
        <v>541</v>
      </c>
      <c r="K18" s="62" t="s">
        <v>72</v>
      </c>
      <c r="L18" s="62" t="s">
        <v>550</v>
      </c>
      <c r="M18" s="62" t="s">
        <v>956</v>
      </c>
    </row>
    <row r="19" spans="1:13" x14ac:dyDescent="0.25">
      <c r="A19" s="16">
        <v>151</v>
      </c>
      <c r="B19" s="11">
        <v>42254</v>
      </c>
      <c r="C19" s="12" t="s">
        <v>976</v>
      </c>
      <c r="D19" s="13">
        <v>2940</v>
      </c>
      <c r="E19" s="12" t="s">
        <v>10</v>
      </c>
      <c r="F19" s="14">
        <v>715</v>
      </c>
      <c r="G19" s="134"/>
      <c r="H19" s="134"/>
    </row>
    <row r="20" spans="1:13" x14ac:dyDescent="0.25">
      <c r="A20" s="19">
        <v>152</v>
      </c>
      <c r="B20" s="20">
        <v>42254</v>
      </c>
      <c r="C20" s="21" t="s">
        <v>977</v>
      </c>
      <c r="D20" s="22">
        <v>6880</v>
      </c>
      <c r="E20" s="21" t="s">
        <v>10</v>
      </c>
      <c r="F20" s="23">
        <v>715</v>
      </c>
      <c r="G20" s="129"/>
      <c r="H20" s="129"/>
      <c r="I20" s="62" t="s">
        <v>993</v>
      </c>
      <c r="J20" s="62" t="s">
        <v>87</v>
      </c>
      <c r="K20" s="62" t="s">
        <v>63</v>
      </c>
      <c r="L20" s="62" t="s">
        <v>830</v>
      </c>
      <c r="M20" s="62" t="s">
        <v>336</v>
      </c>
    </row>
    <row r="21" spans="1:13" s="62" customFormat="1" x14ac:dyDescent="0.25">
      <c r="A21" s="19">
        <v>238</v>
      </c>
      <c r="B21" s="20">
        <v>42256</v>
      </c>
      <c r="C21" s="21" t="s">
        <v>978</v>
      </c>
      <c r="D21" s="22">
        <v>3600</v>
      </c>
      <c r="E21" s="21" t="s">
        <v>10</v>
      </c>
      <c r="F21" s="23">
        <v>715</v>
      </c>
      <c r="G21" s="24"/>
      <c r="H21" s="24"/>
      <c r="I21" s="62" t="s">
        <v>1000</v>
      </c>
      <c r="J21" s="62" t="s">
        <v>541</v>
      </c>
      <c r="K21" s="62" t="s">
        <v>546</v>
      </c>
      <c r="L21" s="62" t="s">
        <v>1001</v>
      </c>
      <c r="M21" s="62" t="s">
        <v>548</v>
      </c>
    </row>
    <row r="22" spans="1:13" s="62" customFormat="1" x14ac:dyDescent="0.25">
      <c r="A22" s="19">
        <v>277</v>
      </c>
      <c r="B22" s="20">
        <v>42257</v>
      </c>
      <c r="C22" s="21" t="s">
        <v>965</v>
      </c>
      <c r="D22" s="22">
        <v>3772.5</v>
      </c>
      <c r="E22" s="21" t="s">
        <v>10</v>
      </c>
      <c r="F22" s="23">
        <v>715</v>
      </c>
      <c r="G22" s="24"/>
      <c r="H22" s="24"/>
      <c r="I22" s="62" t="s">
        <v>1015</v>
      </c>
      <c r="J22" s="62" t="s">
        <v>48</v>
      </c>
      <c r="K22" s="62" t="s">
        <v>57</v>
      </c>
      <c r="L22" s="62" t="s">
        <v>223</v>
      </c>
      <c r="M22" s="62" t="s">
        <v>224</v>
      </c>
    </row>
    <row r="23" spans="1:13" s="62" customFormat="1" x14ac:dyDescent="0.25">
      <c r="A23" s="19">
        <v>312</v>
      </c>
      <c r="B23" s="20">
        <v>42257</v>
      </c>
      <c r="C23" s="21" t="s">
        <v>967</v>
      </c>
      <c r="D23" s="22">
        <v>3773</v>
      </c>
      <c r="E23" s="21" t="s">
        <v>10</v>
      </c>
      <c r="F23" s="23">
        <v>715</v>
      </c>
      <c r="G23" s="24"/>
      <c r="H23" s="24"/>
      <c r="I23" s="62" t="s">
        <v>1014</v>
      </c>
      <c r="J23" s="62" t="s">
        <v>541</v>
      </c>
      <c r="K23" s="62" t="s">
        <v>68</v>
      </c>
      <c r="L23" s="62" t="s">
        <v>699</v>
      </c>
      <c r="M23" s="62" t="s">
        <v>700</v>
      </c>
    </row>
    <row r="24" spans="1:13" s="62" customFormat="1" x14ac:dyDescent="0.25">
      <c r="A24" s="19">
        <v>329</v>
      </c>
      <c r="B24" s="20">
        <v>42258</v>
      </c>
      <c r="C24" s="21" t="s">
        <v>979</v>
      </c>
      <c r="D24" s="22">
        <v>357</v>
      </c>
      <c r="E24" s="21" t="s">
        <v>10</v>
      </c>
      <c r="F24" s="23">
        <v>715</v>
      </c>
      <c r="G24" s="24"/>
      <c r="H24" s="24"/>
      <c r="J24" s="62" t="s">
        <v>48</v>
      </c>
      <c r="K24" s="62" t="s">
        <v>1019</v>
      </c>
      <c r="L24" s="62" t="s">
        <v>301</v>
      </c>
      <c r="M24" s="62" t="s">
        <v>214</v>
      </c>
    </row>
    <row r="25" spans="1:13" x14ac:dyDescent="0.25">
      <c r="A25" s="19">
        <v>400</v>
      </c>
      <c r="B25" s="20">
        <v>42261</v>
      </c>
      <c r="C25" s="21" t="s">
        <v>980</v>
      </c>
      <c r="D25" s="22">
        <v>4200</v>
      </c>
      <c r="E25" s="21" t="s">
        <v>10</v>
      </c>
      <c r="F25" s="23">
        <v>715</v>
      </c>
      <c r="G25" s="24"/>
      <c r="H25" s="24"/>
      <c r="I25" s="62" t="s">
        <v>994</v>
      </c>
      <c r="J25" s="62" t="s">
        <v>87</v>
      </c>
      <c r="K25" s="62" t="s">
        <v>773</v>
      </c>
      <c r="L25" s="62" t="s">
        <v>305</v>
      </c>
      <c r="M25" s="62" t="s">
        <v>120</v>
      </c>
    </row>
    <row r="26" spans="1:13" s="135" customFormat="1" x14ac:dyDescent="0.25">
      <c r="A26" s="136">
        <v>484</v>
      </c>
      <c r="B26" s="137">
        <v>42264</v>
      </c>
      <c r="C26" s="138" t="s">
        <v>968</v>
      </c>
      <c r="D26" s="139">
        <v>800</v>
      </c>
      <c r="E26" s="138" t="s">
        <v>10</v>
      </c>
      <c r="F26" s="140">
        <v>715</v>
      </c>
      <c r="G26" s="141" t="s">
        <v>8</v>
      </c>
      <c r="H26" s="141"/>
      <c r="I26" s="135" t="s">
        <v>1013</v>
      </c>
      <c r="J26" s="135" t="s">
        <v>80</v>
      </c>
      <c r="K26" s="135" t="s">
        <v>60</v>
      </c>
      <c r="L26" s="135" t="s">
        <v>85</v>
      </c>
      <c r="M26" s="135" t="s">
        <v>86</v>
      </c>
    </row>
    <row r="27" spans="1:13" s="135" customFormat="1" x14ac:dyDescent="0.25">
      <c r="A27" s="136">
        <v>41</v>
      </c>
      <c r="B27" s="137">
        <v>42265</v>
      </c>
      <c r="C27" s="138" t="s">
        <v>985</v>
      </c>
      <c r="D27" s="139">
        <v>400</v>
      </c>
      <c r="E27" s="138" t="s">
        <v>10</v>
      </c>
      <c r="F27" s="140">
        <v>170</v>
      </c>
      <c r="G27" s="141" t="s">
        <v>8</v>
      </c>
      <c r="H27" s="141"/>
    </row>
    <row r="28" spans="1:13" s="62" customFormat="1" x14ac:dyDescent="0.25">
      <c r="A28" s="19">
        <v>519</v>
      </c>
      <c r="B28" s="20">
        <v>42265</v>
      </c>
      <c r="C28" s="21" t="s">
        <v>961</v>
      </c>
      <c r="D28" s="22">
        <v>19830</v>
      </c>
      <c r="E28" s="21" t="s">
        <v>10</v>
      </c>
      <c r="F28" s="23">
        <v>715</v>
      </c>
      <c r="G28" s="24"/>
      <c r="H28" s="24"/>
      <c r="I28" s="62" t="s">
        <v>1017</v>
      </c>
      <c r="J28" s="62" t="s">
        <v>80</v>
      </c>
      <c r="K28" s="62" t="s">
        <v>226</v>
      </c>
      <c r="L28" s="62" t="s">
        <v>1018</v>
      </c>
      <c r="M28" s="62" t="s">
        <v>228</v>
      </c>
    </row>
    <row r="29" spans="1:13" s="135" customFormat="1" x14ac:dyDescent="0.25">
      <c r="A29" s="136">
        <v>520</v>
      </c>
      <c r="B29" s="137">
        <v>42265</v>
      </c>
      <c r="C29" s="138" t="s">
        <v>964</v>
      </c>
      <c r="D29" s="139">
        <v>800</v>
      </c>
      <c r="E29" s="138" t="s">
        <v>10</v>
      </c>
      <c r="F29" s="140">
        <v>715</v>
      </c>
      <c r="G29" s="141" t="s">
        <v>8</v>
      </c>
      <c r="H29" s="141"/>
      <c r="I29" s="135" t="s">
        <v>1016</v>
      </c>
      <c r="J29" s="135" t="s">
        <v>48</v>
      </c>
      <c r="K29" s="135" t="s">
        <v>914</v>
      </c>
      <c r="L29" s="135" t="s">
        <v>78</v>
      </c>
      <c r="M29" s="135" t="s">
        <v>244</v>
      </c>
    </row>
    <row r="30" spans="1:13" s="62" customFormat="1" x14ac:dyDescent="0.25">
      <c r="A30" s="19">
        <v>755</v>
      </c>
      <c r="B30" s="20">
        <v>42272</v>
      </c>
      <c r="C30" s="21" t="s">
        <v>981</v>
      </c>
      <c r="D30" s="22">
        <v>3600</v>
      </c>
      <c r="E30" s="21" t="s">
        <v>10</v>
      </c>
      <c r="F30" s="23">
        <v>715</v>
      </c>
      <c r="G30" s="24"/>
      <c r="H30" s="24"/>
      <c r="I30" s="62" t="s">
        <v>998</v>
      </c>
      <c r="J30" s="62" t="s">
        <v>87</v>
      </c>
      <c r="K30" s="62" t="s">
        <v>999</v>
      </c>
      <c r="L30" s="62" t="s">
        <v>91</v>
      </c>
      <c r="M30" s="62" t="s">
        <v>92</v>
      </c>
    </row>
    <row r="31" spans="1:13" s="135" customFormat="1" x14ac:dyDescent="0.25">
      <c r="A31" s="136">
        <v>793</v>
      </c>
      <c r="B31" s="137">
        <v>42275</v>
      </c>
      <c r="C31" s="138" t="s">
        <v>982</v>
      </c>
      <c r="D31" s="139">
        <v>900</v>
      </c>
      <c r="E31" s="138" t="s">
        <v>10</v>
      </c>
      <c r="F31" s="140">
        <v>715</v>
      </c>
      <c r="G31" s="142" t="s">
        <v>8</v>
      </c>
      <c r="H31" s="142"/>
      <c r="I31" s="135" t="s">
        <v>1007</v>
      </c>
      <c r="J31" s="135" t="s">
        <v>48</v>
      </c>
      <c r="K31" s="135" t="s">
        <v>1008</v>
      </c>
      <c r="L31" s="135" t="s">
        <v>202</v>
      </c>
      <c r="M31" s="135" t="s">
        <v>221</v>
      </c>
    </row>
    <row r="32" spans="1:13" s="135" customFormat="1" x14ac:dyDescent="0.25">
      <c r="A32" s="136">
        <v>816</v>
      </c>
      <c r="B32" s="137">
        <v>42276</v>
      </c>
      <c r="C32" s="138" t="s">
        <v>983</v>
      </c>
      <c r="D32" s="139">
        <v>800</v>
      </c>
      <c r="E32" s="138" t="s">
        <v>10</v>
      </c>
      <c r="F32" s="140">
        <v>715</v>
      </c>
      <c r="G32" s="141" t="s">
        <v>8</v>
      </c>
      <c r="H32" s="141"/>
      <c r="I32" s="135" t="s">
        <v>1002</v>
      </c>
      <c r="J32" s="135" t="s">
        <v>48</v>
      </c>
      <c r="K32" s="135" t="s">
        <v>1003</v>
      </c>
      <c r="L32" s="135" t="s">
        <v>1004</v>
      </c>
      <c r="M32" s="135" t="s">
        <v>50</v>
      </c>
    </row>
    <row r="33" spans="1:13" s="135" customFormat="1" x14ac:dyDescent="0.25">
      <c r="A33" s="136">
        <v>820</v>
      </c>
      <c r="B33" s="137">
        <v>42276</v>
      </c>
      <c r="C33" s="138" t="s">
        <v>984</v>
      </c>
      <c r="D33" s="139">
        <v>800</v>
      </c>
      <c r="E33" s="138" t="s">
        <v>10</v>
      </c>
      <c r="F33" s="140">
        <v>715</v>
      </c>
      <c r="G33" s="141" t="s">
        <v>8</v>
      </c>
      <c r="H33" s="141"/>
      <c r="I33" s="135" t="s">
        <v>995</v>
      </c>
      <c r="K33" s="135" t="s">
        <v>78</v>
      </c>
      <c r="L33" s="135" t="s">
        <v>202</v>
      </c>
      <c r="M33" s="135" t="s">
        <v>996</v>
      </c>
    </row>
    <row r="34" spans="1:13" x14ac:dyDescent="0.25">
      <c r="A34" s="16"/>
      <c r="B34" s="11"/>
      <c r="C34" s="17" t="s">
        <v>46</v>
      </c>
      <c r="D34" s="18">
        <f>+SUM(D6:D33)</f>
        <v>116424.5</v>
      </c>
      <c r="E34" s="12"/>
      <c r="F34" s="93"/>
      <c r="G34" s="14"/>
      <c r="H34" s="14"/>
    </row>
    <row r="35" spans="1:13" x14ac:dyDescent="0.25">
      <c r="C35" s="17" t="s">
        <v>1028</v>
      </c>
      <c r="D35" s="85">
        <f>D26+D27+D29+D32+D33+D31</f>
        <v>4500</v>
      </c>
    </row>
    <row r="36" spans="1:13" x14ac:dyDescent="0.25">
      <c r="C36" s="17"/>
      <c r="D36" s="85"/>
    </row>
    <row r="37" spans="1:13" x14ac:dyDescent="0.25">
      <c r="C37" s="12" t="s">
        <v>986</v>
      </c>
      <c r="D37" s="102">
        <v>4042</v>
      </c>
    </row>
    <row r="38" spans="1:13" x14ac:dyDescent="0.25">
      <c r="C38" t="s">
        <v>997</v>
      </c>
      <c r="D38" s="80">
        <v>15435</v>
      </c>
    </row>
    <row r="39" spans="1:13" x14ac:dyDescent="0.25">
      <c r="C39" t="s">
        <v>1009</v>
      </c>
      <c r="D39" s="80">
        <v>4361</v>
      </c>
    </row>
    <row r="40" spans="1:13" x14ac:dyDescent="0.25">
      <c r="C40" t="s">
        <v>1020</v>
      </c>
      <c r="D40" s="80">
        <v>4500</v>
      </c>
    </row>
    <row r="41" spans="1:13" x14ac:dyDescent="0.25">
      <c r="C41" t="s">
        <v>1021</v>
      </c>
      <c r="D41" s="80">
        <v>4780</v>
      </c>
    </row>
    <row r="42" spans="1:13" x14ac:dyDescent="0.25">
      <c r="D42" s="86">
        <f>SUM(D37:D41)</f>
        <v>33118</v>
      </c>
    </row>
  </sheetData>
  <sortState ref="A6:M33">
    <sortCondition ref="B6:B33"/>
  </sortState>
  <mergeCells count="2">
    <mergeCell ref="A1:E1"/>
    <mergeCell ref="A2:E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6"/>
  <sheetViews>
    <sheetView workbookViewId="0">
      <selection sqref="A1:XFD1048576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1022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1023</v>
      </c>
      <c r="F8" s="35"/>
      <c r="G8" s="38"/>
      <c r="J8" s="41"/>
    </row>
    <row r="9" spans="3:10" x14ac:dyDescent="0.25">
      <c r="C9" s="35" t="s">
        <v>139</v>
      </c>
      <c r="D9" s="36">
        <v>32000</v>
      </c>
      <c r="E9" s="42" t="s">
        <v>1025</v>
      </c>
      <c r="F9" s="43" t="s">
        <v>1026</v>
      </c>
      <c r="G9" s="42"/>
      <c r="H9" s="43"/>
    </row>
    <row r="10" spans="3:10" x14ac:dyDescent="0.25">
      <c r="C10" s="35" t="s">
        <v>866</v>
      </c>
      <c r="D10" s="36">
        <v>15000</v>
      </c>
      <c r="E10" s="42" t="s">
        <v>1024</v>
      </c>
      <c r="F10" s="43" t="s">
        <v>129</v>
      </c>
      <c r="G10" s="42"/>
      <c r="H10" s="43"/>
    </row>
    <row r="11" spans="3:10" x14ac:dyDescent="0.25">
      <c r="C11" s="44" t="s">
        <v>46</v>
      </c>
      <c r="D11" s="45">
        <f>SUM(D9:D10)</f>
        <v>47000</v>
      </c>
      <c r="E11" s="42"/>
    </row>
    <row r="14" spans="3:10" x14ac:dyDescent="0.25">
      <c r="G14" s="46"/>
    </row>
    <row r="15" spans="3:10" x14ac:dyDescent="0.25">
      <c r="C15" s="44" t="s">
        <v>535</v>
      </c>
    </row>
    <row r="16" spans="3:10" x14ac:dyDescent="0.25">
      <c r="C16" s="47" t="s">
        <v>1023</v>
      </c>
      <c r="D16" s="36">
        <f>SEPTIEMBRE!D34</f>
        <v>116424.5</v>
      </c>
      <c r="E16" s="36"/>
      <c r="F16" s="36"/>
    </row>
    <row r="17" spans="2:15" x14ac:dyDescent="0.25">
      <c r="B17" s="35" t="s">
        <v>132</v>
      </c>
      <c r="C17" s="47" t="s">
        <v>133</v>
      </c>
      <c r="D17" s="36">
        <f>SEPTIEMBRE!D42</f>
        <v>33118</v>
      </c>
      <c r="E17" s="36"/>
      <c r="F17" s="36"/>
    </row>
    <row r="18" spans="2:15" x14ac:dyDescent="0.25">
      <c r="B18" s="35" t="s">
        <v>134</v>
      </c>
      <c r="C18" s="47" t="s">
        <v>1027</v>
      </c>
      <c r="D18" s="36">
        <f>SEPTIEMBRE!D35</f>
        <v>4500</v>
      </c>
      <c r="E18" s="42"/>
      <c r="F18" s="42"/>
    </row>
    <row r="19" spans="2:15" x14ac:dyDescent="0.25">
      <c r="C19" s="44" t="s">
        <v>46</v>
      </c>
      <c r="D19" s="48">
        <f>D16+D17-D18</f>
        <v>145042.5</v>
      </c>
    </row>
    <row r="21" spans="2:15" ht="16.5" x14ac:dyDescent="0.3">
      <c r="C21" s="44" t="s">
        <v>135</v>
      </c>
      <c r="D21" s="48">
        <f>D19-D11</f>
        <v>98042.5</v>
      </c>
      <c r="E21" s="49"/>
    </row>
    <row r="22" spans="2:15" x14ac:dyDescent="0.25">
      <c r="C22" s="35" t="s">
        <v>136</v>
      </c>
      <c r="D22" s="48">
        <f>+D21*0.16</f>
        <v>15686.800000000001</v>
      </c>
      <c r="F22" s="42"/>
    </row>
    <row r="23" spans="2:15" x14ac:dyDescent="0.25">
      <c r="C23" s="35" t="s">
        <v>137</v>
      </c>
      <c r="D23" s="48">
        <f>+D21+D22</f>
        <v>113729.3</v>
      </c>
    </row>
    <row r="24" spans="2:15" x14ac:dyDescent="0.25">
      <c r="D24" s="48"/>
    </row>
    <row r="25" spans="2:15" x14ac:dyDescent="0.25">
      <c r="C25" s="47"/>
      <c r="D25" s="48"/>
      <c r="E25" s="36"/>
      <c r="F25" s="36"/>
    </row>
    <row r="26" spans="2:15" x14ac:dyDescent="0.25">
      <c r="C26" s="35" t="s">
        <v>341</v>
      </c>
      <c r="D26" s="48">
        <f>+D23+D25</f>
        <v>113729.3</v>
      </c>
    </row>
    <row r="27" spans="2:15" x14ac:dyDescent="0.25">
      <c r="D27" s="48"/>
    </row>
    <row r="32" spans="2:15" x14ac:dyDescent="0.25">
      <c r="D32" s="35"/>
      <c r="E32" s="35"/>
      <c r="F32" s="35"/>
      <c r="G32"/>
      <c r="H32"/>
      <c r="I32"/>
      <c r="J32"/>
      <c r="K32"/>
      <c r="L32"/>
      <c r="M32"/>
      <c r="N32"/>
      <c r="O32"/>
    </row>
    <row r="33" spans="4:16" x14ac:dyDescent="0.25">
      <c r="D33" s="35"/>
      <c r="E33" s="35"/>
      <c r="F33" s="35"/>
      <c r="G33"/>
      <c r="H33"/>
      <c r="I33"/>
      <c r="J33"/>
      <c r="K33"/>
      <c r="L33"/>
      <c r="M33"/>
      <c r="N33"/>
      <c r="O33"/>
    </row>
    <row r="34" spans="4:16" x14ac:dyDescent="0.25">
      <c r="D34" s="35"/>
      <c r="E34" s="35"/>
      <c r="F34" s="35"/>
      <c r="G34"/>
      <c r="H34"/>
      <c r="I34"/>
      <c r="J34"/>
      <c r="K34"/>
      <c r="L34"/>
      <c r="M34"/>
      <c r="N34"/>
      <c r="O34"/>
    </row>
    <row r="35" spans="4:16" x14ac:dyDescent="0.25">
      <c r="D35" s="35"/>
      <c r="E35" s="35"/>
      <c r="F35" s="35"/>
      <c r="G35"/>
      <c r="H35"/>
      <c r="I35"/>
      <c r="J35"/>
      <c r="K35"/>
      <c r="L35"/>
      <c r="M35"/>
      <c r="N35"/>
      <c r="O35"/>
      <c r="P35"/>
    </row>
    <row r="36" spans="4:16" x14ac:dyDescent="0.25">
      <c r="D36" s="35"/>
      <c r="E36" s="35"/>
      <c r="F36" s="35"/>
      <c r="G36"/>
      <c r="H36"/>
      <c r="I36"/>
      <c r="J36"/>
      <c r="K36"/>
      <c r="L36"/>
      <c r="M36"/>
      <c r="N36"/>
      <c r="O36"/>
      <c r="P36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topLeftCell="A18" workbookViewId="0">
      <selection activeCell="C33" sqref="C33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6.3320312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1.1640625" bestFit="1" customWidth="1"/>
    <col min="10" max="10" width="15.5" customWidth="1"/>
    <col min="11" max="11" width="19" bestFit="1" customWidth="1"/>
    <col min="12" max="12" width="17.6640625" customWidth="1"/>
  </cols>
  <sheetData>
    <row r="2" spans="1:12" x14ac:dyDescent="0.25">
      <c r="A2" s="198" t="s">
        <v>0</v>
      </c>
      <c r="B2" s="198"/>
      <c r="C2" s="198"/>
      <c r="D2" s="198"/>
      <c r="E2" s="198"/>
      <c r="F2" s="1"/>
      <c r="G2" s="2"/>
    </row>
    <row r="3" spans="1:12" x14ac:dyDescent="0.25">
      <c r="A3" s="198" t="s">
        <v>1029</v>
      </c>
      <c r="B3" s="198"/>
      <c r="C3" s="198"/>
      <c r="D3" s="198"/>
      <c r="E3" s="198"/>
      <c r="F3" s="4"/>
      <c r="G3" s="2"/>
    </row>
    <row r="4" spans="1:12" x14ac:dyDescent="0.25">
      <c r="A4" s="5"/>
      <c r="B4" s="3"/>
      <c r="C4" s="6"/>
      <c r="D4" s="3"/>
      <c r="E4" s="6"/>
      <c r="F4" s="5"/>
      <c r="G4" s="6"/>
    </row>
    <row r="5" spans="1:12" x14ac:dyDescent="0.25">
      <c r="A5" s="5"/>
      <c r="B5" s="3"/>
      <c r="C5" s="6"/>
      <c r="D5" s="3"/>
      <c r="E5" s="6"/>
      <c r="F5" s="5"/>
      <c r="G5" s="6"/>
    </row>
    <row r="6" spans="1:12" x14ac:dyDescent="0.25">
      <c r="A6" s="7" t="s">
        <v>2</v>
      </c>
      <c r="B6" s="8" t="s">
        <v>3</v>
      </c>
      <c r="C6" s="8" t="s">
        <v>4</v>
      </c>
      <c r="D6" s="9" t="s">
        <v>5</v>
      </c>
      <c r="E6" s="10" t="s">
        <v>6</v>
      </c>
      <c r="F6" s="7" t="s">
        <v>7</v>
      </c>
      <c r="G6" s="8" t="s">
        <v>8</v>
      </c>
    </row>
    <row r="7" spans="1:12" s="62" customFormat="1" x14ac:dyDescent="0.25">
      <c r="A7" s="19">
        <v>13</v>
      </c>
      <c r="B7" s="20">
        <v>42278</v>
      </c>
      <c r="C7" s="145" t="s">
        <v>1032</v>
      </c>
      <c r="D7" s="22">
        <v>3948</v>
      </c>
      <c r="E7" s="145" t="s">
        <v>10</v>
      </c>
      <c r="F7" s="23">
        <v>715</v>
      </c>
      <c r="G7" s="128"/>
      <c r="H7" s="62" t="s">
        <v>1138</v>
      </c>
      <c r="I7" s="62" t="s">
        <v>87</v>
      </c>
      <c r="J7" s="62" t="s">
        <v>197</v>
      </c>
      <c r="K7" s="62" t="s">
        <v>78</v>
      </c>
      <c r="L7" s="62" t="s">
        <v>89</v>
      </c>
    </row>
    <row r="8" spans="1:12" s="62" customFormat="1" x14ac:dyDescent="0.25">
      <c r="A8" s="19">
        <v>48</v>
      </c>
      <c r="B8" s="20">
        <v>42279</v>
      </c>
      <c r="C8" s="145" t="s">
        <v>1043</v>
      </c>
      <c r="D8" s="22">
        <v>4000</v>
      </c>
      <c r="E8" s="145" t="s">
        <v>10</v>
      </c>
      <c r="F8" s="23">
        <v>715</v>
      </c>
      <c r="G8" s="128"/>
      <c r="H8" s="127" t="s">
        <v>455</v>
      </c>
      <c r="I8" s="62" t="s">
        <v>87</v>
      </c>
      <c r="J8" s="62" t="s">
        <v>93</v>
      </c>
      <c r="K8" s="62" t="s">
        <v>1147</v>
      </c>
      <c r="L8" s="62" t="s">
        <v>95</v>
      </c>
    </row>
    <row r="9" spans="1:12" s="62" customFormat="1" x14ac:dyDescent="0.25">
      <c r="A9" s="19">
        <v>54</v>
      </c>
      <c r="B9" s="20">
        <v>42279</v>
      </c>
      <c r="C9" s="145" t="s">
        <v>1034</v>
      </c>
      <c r="D9" s="22">
        <v>3537</v>
      </c>
      <c r="E9" s="145" t="s">
        <v>10</v>
      </c>
      <c r="F9" s="23">
        <v>715</v>
      </c>
      <c r="G9" s="128"/>
      <c r="H9" s="62" t="s">
        <v>1139</v>
      </c>
      <c r="I9" s="62" t="s">
        <v>541</v>
      </c>
      <c r="J9" s="62" t="s">
        <v>57</v>
      </c>
      <c r="K9" s="62" t="s">
        <v>1140</v>
      </c>
      <c r="L9" s="62" t="s">
        <v>429</v>
      </c>
    </row>
    <row r="10" spans="1:12" s="62" customFormat="1" x14ac:dyDescent="0.25">
      <c r="A10" s="19">
        <v>56</v>
      </c>
      <c r="B10" s="20">
        <v>42279</v>
      </c>
      <c r="C10" s="145" t="s">
        <v>1030</v>
      </c>
      <c r="D10" s="22">
        <v>3450</v>
      </c>
      <c r="E10" s="145" t="s">
        <v>10</v>
      </c>
      <c r="F10" s="23">
        <v>715</v>
      </c>
      <c r="G10" s="128"/>
      <c r="H10" s="62" t="s">
        <v>1144</v>
      </c>
      <c r="I10" s="62" t="s">
        <v>87</v>
      </c>
      <c r="J10" s="62" t="s">
        <v>229</v>
      </c>
      <c r="K10" s="62" t="s">
        <v>230</v>
      </c>
      <c r="L10" s="62" t="s">
        <v>231</v>
      </c>
    </row>
    <row r="11" spans="1:12" s="62" customFormat="1" x14ac:dyDescent="0.25">
      <c r="A11" s="19">
        <v>57</v>
      </c>
      <c r="B11" s="20">
        <v>42279</v>
      </c>
      <c r="C11" s="145" t="s">
        <v>1036</v>
      </c>
      <c r="D11" s="22">
        <v>3450</v>
      </c>
      <c r="E11" s="145" t="s">
        <v>10</v>
      </c>
      <c r="F11" s="23">
        <v>715</v>
      </c>
      <c r="G11" s="128"/>
      <c r="H11" s="62" t="s">
        <v>1145</v>
      </c>
      <c r="I11" s="62" t="s">
        <v>87</v>
      </c>
      <c r="J11" s="62" t="s">
        <v>229</v>
      </c>
      <c r="K11" s="62" t="s">
        <v>230</v>
      </c>
      <c r="L11" s="62" t="s">
        <v>231</v>
      </c>
    </row>
    <row r="12" spans="1:12" s="62" customFormat="1" x14ac:dyDescent="0.25">
      <c r="A12" s="19">
        <v>68</v>
      </c>
      <c r="B12" s="20">
        <v>42279</v>
      </c>
      <c r="C12" s="145" t="s">
        <v>1031</v>
      </c>
      <c r="D12" s="22">
        <v>4117.5</v>
      </c>
      <c r="E12" s="145" t="s">
        <v>10</v>
      </c>
      <c r="F12" s="23">
        <v>715</v>
      </c>
      <c r="G12" s="128"/>
      <c r="H12" s="62" t="s">
        <v>1141</v>
      </c>
      <c r="I12" s="62" t="s">
        <v>87</v>
      </c>
      <c r="J12" s="62" t="s">
        <v>77</v>
      </c>
      <c r="K12" s="62" t="s">
        <v>1142</v>
      </c>
      <c r="L12" s="62" t="s">
        <v>97</v>
      </c>
    </row>
    <row r="13" spans="1:12" s="62" customFormat="1" x14ac:dyDescent="0.25">
      <c r="A13" s="19">
        <v>69</v>
      </c>
      <c r="B13" s="20">
        <v>42279</v>
      </c>
      <c r="C13" s="145" t="s">
        <v>1033</v>
      </c>
      <c r="D13" s="22">
        <v>3945</v>
      </c>
      <c r="E13" s="145" t="s">
        <v>10</v>
      </c>
      <c r="F13" s="23">
        <v>715</v>
      </c>
      <c r="G13" s="128"/>
      <c r="H13" s="62" t="s">
        <v>1143</v>
      </c>
      <c r="I13" s="62" t="s">
        <v>87</v>
      </c>
      <c r="J13" s="62" t="s">
        <v>77</v>
      </c>
      <c r="K13" s="62" t="s">
        <v>96</v>
      </c>
      <c r="L13" s="62" t="s">
        <v>97</v>
      </c>
    </row>
    <row r="14" spans="1:12" s="62" customFormat="1" x14ac:dyDescent="0.25">
      <c r="A14" s="19">
        <v>70</v>
      </c>
      <c r="B14" s="20">
        <v>42279</v>
      </c>
      <c r="C14" s="145" t="s">
        <v>1041</v>
      </c>
      <c r="D14" s="22">
        <v>655.5</v>
      </c>
      <c r="E14" s="145" t="s">
        <v>10</v>
      </c>
      <c r="F14" s="23">
        <v>715</v>
      </c>
      <c r="G14" s="128"/>
      <c r="H14" s="62" t="s">
        <v>1133</v>
      </c>
      <c r="I14" s="62" t="s">
        <v>541</v>
      </c>
      <c r="J14" s="62" t="s">
        <v>901</v>
      </c>
      <c r="K14" s="62" t="s">
        <v>902</v>
      </c>
      <c r="L14" s="62" t="s">
        <v>797</v>
      </c>
    </row>
    <row r="15" spans="1:12" s="62" customFormat="1" x14ac:dyDescent="0.25">
      <c r="A15" s="19">
        <v>71</v>
      </c>
      <c r="B15" s="20">
        <v>42279</v>
      </c>
      <c r="C15" s="145" t="s">
        <v>1038</v>
      </c>
      <c r="D15" s="22">
        <v>2587.5</v>
      </c>
      <c r="E15" s="145" t="s">
        <v>10</v>
      </c>
      <c r="F15" s="23">
        <v>715</v>
      </c>
      <c r="G15" s="128"/>
      <c r="H15" s="62" t="s">
        <v>1134</v>
      </c>
      <c r="I15" s="62" t="s">
        <v>541</v>
      </c>
      <c r="J15" s="62" t="s">
        <v>901</v>
      </c>
      <c r="K15" s="62" t="s">
        <v>902</v>
      </c>
      <c r="L15" s="62" t="s">
        <v>797</v>
      </c>
    </row>
    <row r="16" spans="1:12" s="62" customFormat="1" x14ac:dyDescent="0.25">
      <c r="A16" s="19">
        <v>87</v>
      </c>
      <c r="B16" s="20">
        <v>42282</v>
      </c>
      <c r="C16" s="145" t="s">
        <v>1044</v>
      </c>
      <c r="D16" s="22">
        <v>4494</v>
      </c>
      <c r="E16" s="145" t="s">
        <v>10</v>
      </c>
      <c r="F16" s="23">
        <v>715</v>
      </c>
      <c r="G16" s="128"/>
      <c r="H16" s="127" t="s">
        <v>455</v>
      </c>
      <c r="I16" s="62" t="s">
        <v>541</v>
      </c>
      <c r="J16" s="62" t="s">
        <v>549</v>
      </c>
      <c r="K16" s="62" t="s">
        <v>1148</v>
      </c>
      <c r="L16" s="62" t="s">
        <v>956</v>
      </c>
    </row>
    <row r="17" spans="1:12" s="62" customFormat="1" x14ac:dyDescent="0.25">
      <c r="A17" s="19">
        <v>103</v>
      </c>
      <c r="B17" s="20">
        <v>42282</v>
      </c>
      <c r="C17" s="145" t="s">
        <v>1045</v>
      </c>
      <c r="D17" s="22">
        <v>3948</v>
      </c>
      <c r="E17" s="145" t="s">
        <v>10</v>
      </c>
      <c r="F17" s="23">
        <v>715</v>
      </c>
      <c r="G17" s="128"/>
      <c r="H17" s="127" t="s">
        <v>455</v>
      </c>
      <c r="I17" s="62" t="s">
        <v>87</v>
      </c>
      <c r="J17" s="62" t="s">
        <v>773</v>
      </c>
      <c r="K17" s="62" t="s">
        <v>1149</v>
      </c>
      <c r="L17" s="62" t="s">
        <v>120</v>
      </c>
    </row>
    <row r="18" spans="1:12" s="62" customFormat="1" x14ac:dyDescent="0.25">
      <c r="A18" s="19">
        <v>106</v>
      </c>
      <c r="B18" s="20">
        <v>42282</v>
      </c>
      <c r="C18" s="145" t="s">
        <v>1035</v>
      </c>
      <c r="D18" s="22">
        <v>2765</v>
      </c>
      <c r="E18" s="145" t="s">
        <v>10</v>
      </c>
      <c r="F18" s="23">
        <v>715</v>
      </c>
      <c r="G18" s="128"/>
      <c r="H18" s="62" t="s">
        <v>1146</v>
      </c>
      <c r="I18" s="62" t="s">
        <v>541</v>
      </c>
      <c r="J18" s="62" t="s">
        <v>707</v>
      </c>
      <c r="K18" s="62" t="s">
        <v>708</v>
      </c>
      <c r="L18" s="62" t="s">
        <v>709</v>
      </c>
    </row>
    <row r="19" spans="1:12" s="62" customFormat="1" x14ac:dyDescent="0.25">
      <c r="A19" s="19">
        <v>115</v>
      </c>
      <c r="B19" s="20">
        <v>42282</v>
      </c>
      <c r="C19" s="145" t="s">
        <v>1046</v>
      </c>
      <c r="D19" s="22">
        <v>3243</v>
      </c>
      <c r="E19" s="145" t="s">
        <v>10</v>
      </c>
      <c r="F19" s="23">
        <v>715</v>
      </c>
      <c r="G19" s="128"/>
      <c r="H19" s="62" t="s">
        <v>442</v>
      </c>
      <c r="I19" s="62" t="s">
        <v>541</v>
      </c>
      <c r="J19" s="62" t="s">
        <v>212</v>
      </c>
      <c r="K19" s="62" t="s">
        <v>644</v>
      </c>
      <c r="L19" s="62" t="s">
        <v>244</v>
      </c>
    </row>
    <row r="20" spans="1:12" s="62" customFormat="1" x14ac:dyDescent="0.25">
      <c r="A20" s="19">
        <v>120</v>
      </c>
      <c r="B20" s="20">
        <v>42282</v>
      </c>
      <c r="C20" s="145" t="s">
        <v>1047</v>
      </c>
      <c r="D20" s="22">
        <v>2940</v>
      </c>
      <c r="E20" s="145" t="s">
        <v>10</v>
      </c>
      <c r="F20" s="23">
        <v>715</v>
      </c>
      <c r="G20" s="128"/>
      <c r="H20" s="127" t="s">
        <v>455</v>
      </c>
      <c r="I20" s="62" t="s">
        <v>87</v>
      </c>
      <c r="J20" s="62" t="s">
        <v>398</v>
      </c>
      <c r="K20" s="62" t="s">
        <v>715</v>
      </c>
      <c r="L20" s="62" t="s">
        <v>1150</v>
      </c>
    </row>
    <row r="21" spans="1:12" s="62" customFormat="1" x14ac:dyDescent="0.25">
      <c r="A21" s="19">
        <v>121</v>
      </c>
      <c r="B21" s="20">
        <v>42282</v>
      </c>
      <c r="C21" s="145" t="s">
        <v>1048</v>
      </c>
      <c r="D21" s="22">
        <v>2940</v>
      </c>
      <c r="E21" s="145" t="s">
        <v>10</v>
      </c>
      <c r="F21" s="23">
        <v>715</v>
      </c>
      <c r="G21" s="128"/>
      <c r="H21" s="127" t="s">
        <v>455</v>
      </c>
      <c r="I21" s="62" t="s">
        <v>87</v>
      </c>
      <c r="J21" s="62" t="s">
        <v>60</v>
      </c>
      <c r="K21" s="62" t="s">
        <v>1090</v>
      </c>
      <c r="L21" s="62" t="s">
        <v>238</v>
      </c>
    </row>
    <row r="22" spans="1:12" s="62" customFormat="1" x14ac:dyDescent="0.25">
      <c r="A22" s="19">
        <v>122</v>
      </c>
      <c r="B22" s="20">
        <v>42282</v>
      </c>
      <c r="C22" s="145" t="s">
        <v>1049</v>
      </c>
      <c r="D22" s="22">
        <v>2940</v>
      </c>
      <c r="E22" s="145" t="s">
        <v>10</v>
      </c>
      <c r="F22" s="23">
        <v>715</v>
      </c>
      <c r="G22" s="128"/>
      <c r="H22" s="127" t="s">
        <v>455</v>
      </c>
      <c r="I22" s="62" t="s">
        <v>87</v>
      </c>
      <c r="J22" s="62" t="s">
        <v>317</v>
      </c>
      <c r="K22" s="62" t="s">
        <v>148</v>
      </c>
      <c r="L22" s="62" t="s">
        <v>149</v>
      </c>
    </row>
    <row r="23" spans="1:12" s="62" customFormat="1" x14ac:dyDescent="0.25">
      <c r="A23" s="19">
        <v>130</v>
      </c>
      <c r="B23" s="20">
        <v>42283</v>
      </c>
      <c r="C23" s="145" t="s">
        <v>1050</v>
      </c>
      <c r="D23" s="22">
        <v>3243</v>
      </c>
      <c r="E23" s="145" t="s">
        <v>10</v>
      </c>
      <c r="F23" s="23">
        <v>715</v>
      </c>
      <c r="G23" s="128"/>
      <c r="H23" s="127" t="s">
        <v>455</v>
      </c>
      <c r="I23" s="62" t="s">
        <v>87</v>
      </c>
      <c r="J23" s="62" t="s">
        <v>239</v>
      </c>
      <c r="K23" s="62" t="s">
        <v>124</v>
      </c>
      <c r="L23" s="62" t="s">
        <v>125</v>
      </c>
    </row>
    <row r="24" spans="1:12" s="62" customFormat="1" x14ac:dyDescent="0.25">
      <c r="A24" s="19">
        <v>131</v>
      </c>
      <c r="B24" s="20">
        <v>42283</v>
      </c>
      <c r="C24" s="145" t="s">
        <v>1051</v>
      </c>
      <c r="D24" s="22">
        <v>3950</v>
      </c>
      <c r="E24" s="145" t="s">
        <v>10</v>
      </c>
      <c r="F24" s="23">
        <v>715</v>
      </c>
      <c r="G24" s="128"/>
      <c r="H24" s="62" t="s">
        <v>1087</v>
      </c>
      <c r="I24" s="62" t="s">
        <v>87</v>
      </c>
      <c r="J24" s="62" t="s">
        <v>72</v>
      </c>
      <c r="K24" s="62" t="s">
        <v>308</v>
      </c>
      <c r="L24" s="62" t="s">
        <v>1088</v>
      </c>
    </row>
    <row r="25" spans="1:12" s="62" customFormat="1" x14ac:dyDescent="0.25">
      <c r="A25" s="19">
        <v>132</v>
      </c>
      <c r="B25" s="20">
        <v>42283</v>
      </c>
      <c r="C25" s="145" t="s">
        <v>1052</v>
      </c>
      <c r="D25" s="22">
        <v>3243</v>
      </c>
      <c r="E25" s="145" t="s">
        <v>10</v>
      </c>
      <c r="F25" s="23">
        <v>715</v>
      </c>
      <c r="G25" s="128"/>
      <c r="H25" s="62" t="s">
        <v>1086</v>
      </c>
      <c r="I25" s="62" t="s">
        <v>87</v>
      </c>
      <c r="J25" s="62" t="s">
        <v>121</v>
      </c>
      <c r="K25" s="62" t="s">
        <v>111</v>
      </c>
      <c r="L25" s="62" t="s">
        <v>122</v>
      </c>
    </row>
    <row r="26" spans="1:12" s="191" customFormat="1" x14ac:dyDescent="0.25">
      <c r="A26" s="185">
        <v>151</v>
      </c>
      <c r="B26" s="186">
        <v>42283</v>
      </c>
      <c r="C26" s="187" t="s">
        <v>1053</v>
      </c>
      <c r="D26" s="188">
        <v>3450</v>
      </c>
      <c r="E26" s="187" t="s">
        <v>10</v>
      </c>
      <c r="F26" s="189">
        <v>715</v>
      </c>
      <c r="G26" s="190"/>
    </row>
    <row r="27" spans="1:12" s="62" customFormat="1" x14ac:dyDescent="0.25">
      <c r="A27" s="19">
        <v>11</v>
      </c>
      <c r="B27" s="20">
        <v>42284</v>
      </c>
      <c r="C27" s="145" t="s">
        <v>1037</v>
      </c>
      <c r="D27" s="22">
        <v>400</v>
      </c>
      <c r="E27" s="145" t="s">
        <v>10</v>
      </c>
      <c r="F27" s="23">
        <v>170</v>
      </c>
      <c r="G27" s="24" t="s">
        <v>8</v>
      </c>
      <c r="H27" s="62" t="s">
        <v>1131</v>
      </c>
      <c r="J27" s="62" t="s">
        <v>240</v>
      </c>
      <c r="K27" s="62" t="s">
        <v>241</v>
      </c>
      <c r="L27" s="62" t="s">
        <v>242</v>
      </c>
    </row>
    <row r="28" spans="1:12" s="62" customFormat="1" x14ac:dyDescent="0.25">
      <c r="A28" s="19">
        <v>201</v>
      </c>
      <c r="B28" s="20">
        <v>42284</v>
      </c>
      <c r="C28" s="145" t="s">
        <v>1039</v>
      </c>
      <c r="D28" s="22">
        <v>9702</v>
      </c>
      <c r="E28" s="145" t="s">
        <v>10</v>
      </c>
      <c r="F28" s="23">
        <v>715</v>
      </c>
      <c r="G28" s="24" t="s">
        <v>8</v>
      </c>
      <c r="H28" s="62" t="s">
        <v>1132</v>
      </c>
      <c r="J28" s="62" t="s">
        <v>240</v>
      </c>
      <c r="K28" s="62" t="s">
        <v>241</v>
      </c>
      <c r="L28" s="62" t="s">
        <v>242</v>
      </c>
    </row>
    <row r="29" spans="1:12" s="62" customFormat="1" x14ac:dyDescent="0.25">
      <c r="A29" s="19">
        <v>207</v>
      </c>
      <c r="B29" s="20">
        <v>42284</v>
      </c>
      <c r="C29" s="145" t="s">
        <v>1042</v>
      </c>
      <c r="D29" s="22">
        <v>3600</v>
      </c>
      <c r="E29" s="145" t="s">
        <v>10</v>
      </c>
      <c r="F29" s="23">
        <v>715</v>
      </c>
      <c r="G29" s="128"/>
      <c r="H29" s="62" t="s">
        <v>1135</v>
      </c>
      <c r="I29" s="62" t="s">
        <v>87</v>
      </c>
      <c r="J29" s="62" t="s">
        <v>999</v>
      </c>
      <c r="K29" s="62" t="s">
        <v>91</v>
      </c>
      <c r="L29" s="62" t="s">
        <v>92</v>
      </c>
    </row>
    <row r="30" spans="1:12" s="62" customFormat="1" x14ac:dyDescent="0.25">
      <c r="A30" s="19">
        <v>212</v>
      </c>
      <c r="B30" s="20">
        <v>42285</v>
      </c>
      <c r="C30" s="145" t="s">
        <v>1054</v>
      </c>
      <c r="D30" s="22">
        <v>4200</v>
      </c>
      <c r="E30" s="145" t="s">
        <v>10</v>
      </c>
      <c r="F30" s="23">
        <v>715</v>
      </c>
      <c r="G30" s="128"/>
      <c r="H30" s="62" t="s">
        <v>1130</v>
      </c>
      <c r="I30" s="62" t="s">
        <v>87</v>
      </c>
      <c r="J30" s="62" t="s">
        <v>111</v>
      </c>
      <c r="K30" s="62" t="s">
        <v>337</v>
      </c>
      <c r="L30" s="62" t="s">
        <v>338</v>
      </c>
    </row>
    <row r="31" spans="1:12" s="62" customFormat="1" x14ac:dyDescent="0.25">
      <c r="A31" s="19">
        <v>216</v>
      </c>
      <c r="B31" s="20">
        <v>42285</v>
      </c>
      <c r="C31" s="145" t="s">
        <v>1040</v>
      </c>
      <c r="D31" s="22">
        <v>7912.5</v>
      </c>
      <c r="E31" s="145" t="s">
        <v>10</v>
      </c>
      <c r="F31" s="23">
        <v>715</v>
      </c>
      <c r="G31" s="128"/>
      <c r="H31" s="62" t="s">
        <v>1136</v>
      </c>
      <c r="I31" s="62" t="s">
        <v>541</v>
      </c>
      <c r="J31" s="62" t="s">
        <v>60</v>
      </c>
      <c r="K31" s="62" t="s">
        <v>111</v>
      </c>
      <c r="L31" s="62" t="s">
        <v>1137</v>
      </c>
    </row>
    <row r="32" spans="1:12" s="62" customFormat="1" x14ac:dyDescent="0.25">
      <c r="A32" s="19">
        <v>348</v>
      </c>
      <c r="B32" s="20">
        <v>42291</v>
      </c>
      <c r="C32" s="145" t="s">
        <v>1055</v>
      </c>
      <c r="D32" s="22">
        <v>2560</v>
      </c>
      <c r="E32" s="145" t="s">
        <v>10</v>
      </c>
      <c r="F32" s="23">
        <v>715</v>
      </c>
      <c r="G32" s="128"/>
      <c r="H32" s="62" t="s">
        <v>1123</v>
      </c>
      <c r="I32" s="62" t="s">
        <v>1079</v>
      </c>
      <c r="J32" s="62" t="s">
        <v>1124</v>
      </c>
      <c r="K32" s="62" t="s">
        <v>1125</v>
      </c>
      <c r="L32" s="62" t="s">
        <v>1126</v>
      </c>
    </row>
    <row r="33" spans="1:12" x14ac:dyDescent="0.25">
      <c r="A33" s="16">
        <v>40</v>
      </c>
      <c r="B33" s="11">
        <v>42292</v>
      </c>
      <c r="C33" s="143" t="s">
        <v>1076</v>
      </c>
      <c r="D33" s="13">
        <v>400</v>
      </c>
      <c r="E33" s="143" t="s">
        <v>10</v>
      </c>
      <c r="F33" s="14">
        <v>170</v>
      </c>
      <c r="G33" s="60" t="s">
        <v>8</v>
      </c>
    </row>
    <row r="34" spans="1:12" s="62" customFormat="1" x14ac:dyDescent="0.25">
      <c r="A34" s="19">
        <v>476</v>
      </c>
      <c r="B34" s="20">
        <v>42296</v>
      </c>
      <c r="C34" s="145" t="s">
        <v>1056</v>
      </c>
      <c r="D34" s="22">
        <v>2560</v>
      </c>
      <c r="E34" s="145" t="s">
        <v>10</v>
      </c>
      <c r="F34" s="23">
        <v>715</v>
      </c>
      <c r="G34" s="128"/>
      <c r="H34" s="62" t="s">
        <v>1105</v>
      </c>
      <c r="I34" s="62" t="s">
        <v>1079</v>
      </c>
      <c r="J34" s="62" t="s">
        <v>1106</v>
      </c>
      <c r="K34" s="62" t="s">
        <v>202</v>
      </c>
      <c r="L34" s="62" t="s">
        <v>1107</v>
      </c>
    </row>
    <row r="35" spans="1:12" s="62" customFormat="1" x14ac:dyDescent="0.25">
      <c r="A35" s="19">
        <v>478</v>
      </c>
      <c r="B35" s="20">
        <v>42296</v>
      </c>
      <c r="C35" s="145" t="s">
        <v>1057</v>
      </c>
      <c r="D35" s="22">
        <v>2560</v>
      </c>
      <c r="E35" s="145" t="s">
        <v>10</v>
      </c>
      <c r="F35" s="23">
        <v>715</v>
      </c>
      <c r="G35" s="128"/>
      <c r="H35" s="62" t="s">
        <v>1116</v>
      </c>
      <c r="I35" s="62" t="s">
        <v>1079</v>
      </c>
      <c r="J35" s="62" t="s">
        <v>75</v>
      </c>
      <c r="K35" s="62" t="s">
        <v>148</v>
      </c>
      <c r="L35" s="62" t="s">
        <v>1117</v>
      </c>
    </row>
    <row r="36" spans="1:12" s="62" customFormat="1" x14ac:dyDescent="0.25">
      <c r="A36" s="19">
        <v>491</v>
      </c>
      <c r="B36" s="20">
        <v>42296</v>
      </c>
      <c r="C36" s="145" t="s">
        <v>1058</v>
      </c>
      <c r="D36" s="22">
        <v>3600</v>
      </c>
      <c r="E36" s="145" t="s">
        <v>10</v>
      </c>
      <c r="F36" s="23">
        <v>715</v>
      </c>
      <c r="G36" s="128"/>
      <c r="H36" s="62" t="s">
        <v>1103</v>
      </c>
      <c r="I36" s="62" t="s">
        <v>541</v>
      </c>
      <c r="J36" s="62" t="s">
        <v>546</v>
      </c>
      <c r="K36" s="62" t="s">
        <v>547</v>
      </c>
      <c r="L36" s="62" t="s">
        <v>548</v>
      </c>
    </row>
    <row r="37" spans="1:12" s="62" customFormat="1" x14ac:dyDescent="0.25">
      <c r="A37" s="19">
        <v>494</v>
      </c>
      <c r="B37" s="20">
        <v>42296</v>
      </c>
      <c r="C37" s="145" t="s">
        <v>1059</v>
      </c>
      <c r="D37" s="22">
        <v>5669.5</v>
      </c>
      <c r="E37" s="145" t="s">
        <v>10</v>
      </c>
      <c r="F37" s="23">
        <v>715</v>
      </c>
      <c r="G37" s="128"/>
      <c r="H37" s="62" t="s">
        <v>1094</v>
      </c>
      <c r="I37" s="62" t="s">
        <v>1079</v>
      </c>
      <c r="J37" s="62" t="s">
        <v>1095</v>
      </c>
      <c r="K37" s="62" t="s">
        <v>1096</v>
      </c>
      <c r="L37" s="62" t="s">
        <v>1097</v>
      </c>
    </row>
    <row r="38" spans="1:12" x14ac:dyDescent="0.25">
      <c r="A38" s="16">
        <v>527</v>
      </c>
      <c r="B38" s="11">
        <v>42297</v>
      </c>
      <c r="C38" s="143" t="s">
        <v>1060</v>
      </c>
      <c r="D38" s="13">
        <v>2560</v>
      </c>
      <c r="E38" s="143" t="s">
        <v>10</v>
      </c>
      <c r="F38" s="14">
        <v>715</v>
      </c>
      <c r="G38" s="134"/>
    </row>
    <row r="39" spans="1:12" s="62" customFormat="1" x14ac:dyDescent="0.25">
      <c r="A39" s="19">
        <v>537</v>
      </c>
      <c r="B39" s="20">
        <v>42298</v>
      </c>
      <c r="C39" s="145" t="s">
        <v>1061</v>
      </c>
      <c r="D39" s="22">
        <v>2560</v>
      </c>
      <c r="E39" s="145" t="s">
        <v>10</v>
      </c>
      <c r="F39" s="23">
        <v>715</v>
      </c>
      <c r="G39" s="128"/>
      <c r="H39" s="62" t="s">
        <v>1120</v>
      </c>
      <c r="I39" s="62" t="s">
        <v>1079</v>
      </c>
      <c r="J39" s="62" t="s">
        <v>1121</v>
      </c>
      <c r="K39" s="62" t="s">
        <v>148</v>
      </c>
      <c r="L39" s="62" t="s">
        <v>1122</v>
      </c>
    </row>
    <row r="40" spans="1:12" s="62" customFormat="1" x14ac:dyDescent="0.25">
      <c r="A40" s="19">
        <v>559</v>
      </c>
      <c r="B40" s="20">
        <v>42298</v>
      </c>
      <c r="C40" s="145" t="s">
        <v>1062</v>
      </c>
      <c r="D40" s="22">
        <v>800</v>
      </c>
      <c r="E40" s="145" t="s">
        <v>10</v>
      </c>
      <c r="F40" s="23">
        <v>715</v>
      </c>
      <c r="G40" s="24" t="s">
        <v>8</v>
      </c>
      <c r="H40" s="62" t="s">
        <v>1089</v>
      </c>
      <c r="I40" s="62" t="s">
        <v>48</v>
      </c>
      <c r="J40" s="62" t="s">
        <v>772</v>
      </c>
      <c r="K40" s="62" t="s">
        <v>1090</v>
      </c>
      <c r="L40" s="62" t="s">
        <v>67</v>
      </c>
    </row>
    <row r="41" spans="1:12" s="62" customFormat="1" x14ac:dyDescent="0.25">
      <c r="A41" s="19">
        <v>560</v>
      </c>
      <c r="B41" s="20">
        <v>42298</v>
      </c>
      <c r="C41" s="145" t="s">
        <v>1063</v>
      </c>
      <c r="D41" s="22">
        <v>2560</v>
      </c>
      <c r="E41" s="145" t="s">
        <v>10</v>
      </c>
      <c r="F41" s="23">
        <v>715</v>
      </c>
      <c r="G41" s="128"/>
      <c r="H41" s="62" t="s">
        <v>1080</v>
      </c>
      <c r="I41" s="62" t="s">
        <v>1079</v>
      </c>
      <c r="J41" s="62" t="s">
        <v>1081</v>
      </c>
      <c r="K41" s="62" t="s">
        <v>1082</v>
      </c>
      <c r="L41" s="62" t="s">
        <v>1083</v>
      </c>
    </row>
    <row r="42" spans="1:12" s="62" customFormat="1" x14ac:dyDescent="0.25">
      <c r="A42" s="19">
        <v>568</v>
      </c>
      <c r="B42" s="20">
        <v>42299</v>
      </c>
      <c r="C42" s="145" t="s">
        <v>1064</v>
      </c>
      <c r="D42" s="22">
        <v>5665</v>
      </c>
      <c r="E42" s="145" t="s">
        <v>10</v>
      </c>
      <c r="F42" s="23">
        <v>715</v>
      </c>
      <c r="G42" s="128"/>
      <c r="H42" s="62" t="s">
        <v>1112</v>
      </c>
      <c r="I42" s="62" t="s">
        <v>1079</v>
      </c>
      <c r="J42" s="62" t="s">
        <v>1113</v>
      </c>
      <c r="K42" s="62" t="s">
        <v>1114</v>
      </c>
      <c r="L42" s="62" t="s">
        <v>1115</v>
      </c>
    </row>
    <row r="43" spans="1:12" s="62" customFormat="1" x14ac:dyDescent="0.25">
      <c r="A43" s="19">
        <v>574</v>
      </c>
      <c r="B43" s="20">
        <v>42299</v>
      </c>
      <c r="C43" s="145" t="s">
        <v>1065</v>
      </c>
      <c r="D43" s="22">
        <v>3500</v>
      </c>
      <c r="E43" s="145" t="s">
        <v>10</v>
      </c>
      <c r="F43" s="23">
        <v>715</v>
      </c>
      <c r="G43" s="128"/>
      <c r="H43" s="127" t="s">
        <v>455</v>
      </c>
      <c r="I43" s="62" t="s">
        <v>87</v>
      </c>
      <c r="J43" s="62" t="s">
        <v>93</v>
      </c>
      <c r="K43" s="62" t="s">
        <v>94</v>
      </c>
      <c r="L43" s="62" t="s">
        <v>95</v>
      </c>
    </row>
    <row r="44" spans="1:12" s="62" customFormat="1" x14ac:dyDescent="0.25">
      <c r="A44" s="19">
        <v>600</v>
      </c>
      <c r="B44" s="20">
        <v>42300</v>
      </c>
      <c r="C44" s="145" t="s">
        <v>1066</v>
      </c>
      <c r="D44" s="22">
        <v>2560</v>
      </c>
      <c r="E44" s="145" t="s">
        <v>10</v>
      </c>
      <c r="F44" s="23">
        <v>715</v>
      </c>
      <c r="G44" s="128"/>
      <c r="H44" s="62" t="s">
        <v>1077</v>
      </c>
      <c r="I44" s="62" t="s">
        <v>1079</v>
      </c>
      <c r="J44" s="62" t="s">
        <v>108</v>
      </c>
      <c r="K44" s="62" t="s">
        <v>60</v>
      </c>
      <c r="L44" s="62" t="s">
        <v>1078</v>
      </c>
    </row>
    <row r="45" spans="1:12" x14ac:dyDescent="0.25">
      <c r="A45" s="16">
        <v>601</v>
      </c>
      <c r="B45" s="11">
        <v>42300</v>
      </c>
      <c r="C45" s="143" t="s">
        <v>1067</v>
      </c>
      <c r="D45" s="13">
        <v>3105</v>
      </c>
      <c r="E45" s="143" t="s">
        <v>10</v>
      </c>
      <c r="F45" s="14">
        <v>715</v>
      </c>
      <c r="G45" s="134"/>
    </row>
    <row r="46" spans="1:12" s="62" customFormat="1" x14ac:dyDescent="0.25">
      <c r="A46" s="19">
        <v>603</v>
      </c>
      <c r="B46" s="20">
        <v>42300</v>
      </c>
      <c r="C46" s="145" t="s">
        <v>1068</v>
      </c>
      <c r="D46" s="22">
        <v>2560</v>
      </c>
      <c r="E46" s="145" t="s">
        <v>10</v>
      </c>
      <c r="F46" s="23">
        <v>715</v>
      </c>
      <c r="G46" s="128"/>
      <c r="H46" s="62" t="s">
        <v>1118</v>
      </c>
      <c r="I46" s="62" t="s">
        <v>1079</v>
      </c>
      <c r="J46" s="62" t="s">
        <v>72</v>
      </c>
      <c r="K46" s="62" t="s">
        <v>772</v>
      </c>
      <c r="L46" s="62" t="s">
        <v>1119</v>
      </c>
    </row>
    <row r="47" spans="1:12" s="62" customFormat="1" x14ac:dyDescent="0.25">
      <c r="A47" s="19">
        <v>606</v>
      </c>
      <c r="B47" s="20">
        <v>42300</v>
      </c>
      <c r="C47" s="145" t="s">
        <v>1069</v>
      </c>
      <c r="D47" s="22">
        <v>4500</v>
      </c>
      <c r="E47" s="145" t="s">
        <v>10</v>
      </c>
      <c r="F47" s="23">
        <v>715</v>
      </c>
      <c r="G47" s="128"/>
      <c r="H47" s="62" t="s">
        <v>1102</v>
      </c>
      <c r="J47" s="62" t="s">
        <v>1099</v>
      </c>
      <c r="K47" s="62" t="s">
        <v>1100</v>
      </c>
      <c r="L47" s="62" t="s">
        <v>1101</v>
      </c>
    </row>
    <row r="48" spans="1:12" s="62" customFormat="1" x14ac:dyDescent="0.25">
      <c r="A48" s="19">
        <v>607</v>
      </c>
      <c r="B48" s="20">
        <v>42300</v>
      </c>
      <c r="C48" s="145" t="s">
        <v>1070</v>
      </c>
      <c r="D48" s="22">
        <v>800</v>
      </c>
      <c r="E48" s="145" t="s">
        <v>10</v>
      </c>
      <c r="F48" s="23">
        <v>715</v>
      </c>
      <c r="G48" s="24" t="s">
        <v>8</v>
      </c>
      <c r="H48" s="62" t="s">
        <v>1098</v>
      </c>
      <c r="J48" s="62" t="s">
        <v>1099</v>
      </c>
      <c r="K48" s="62" t="s">
        <v>1100</v>
      </c>
      <c r="L48" s="62" t="s">
        <v>1101</v>
      </c>
    </row>
    <row r="49" spans="1:12" s="62" customFormat="1" x14ac:dyDescent="0.25">
      <c r="A49" s="19">
        <v>608</v>
      </c>
      <c r="B49" s="20">
        <v>42300</v>
      </c>
      <c r="C49" s="145" t="s">
        <v>1071</v>
      </c>
      <c r="D49" s="22">
        <v>2560</v>
      </c>
      <c r="E49" s="145" t="s">
        <v>10</v>
      </c>
      <c r="F49" s="23">
        <v>715</v>
      </c>
      <c r="G49" s="128"/>
      <c r="H49" s="62" t="s">
        <v>1091</v>
      </c>
      <c r="I49" s="62" t="s">
        <v>1079</v>
      </c>
      <c r="J49" s="62" t="s">
        <v>108</v>
      </c>
      <c r="K49" s="62" t="s">
        <v>1092</v>
      </c>
      <c r="L49" s="62" t="s">
        <v>1093</v>
      </c>
    </row>
    <row r="50" spans="1:12" x14ac:dyDescent="0.25">
      <c r="A50" s="16">
        <v>631</v>
      </c>
      <c r="B50" s="11">
        <v>42300</v>
      </c>
      <c r="C50" s="143" t="s">
        <v>1072</v>
      </c>
      <c r="D50" s="13">
        <v>2560</v>
      </c>
      <c r="E50" s="143" t="s">
        <v>10</v>
      </c>
      <c r="F50" s="14">
        <v>715</v>
      </c>
      <c r="G50" s="134"/>
    </row>
    <row r="51" spans="1:12" s="62" customFormat="1" x14ac:dyDescent="0.25">
      <c r="A51" s="19">
        <v>701</v>
      </c>
      <c r="B51" s="20">
        <v>42305</v>
      </c>
      <c r="C51" s="145" t="s">
        <v>1073</v>
      </c>
      <c r="D51" s="22">
        <v>22634.6</v>
      </c>
      <c r="E51" s="145" t="s">
        <v>10</v>
      </c>
      <c r="F51" s="23">
        <v>715</v>
      </c>
      <c r="G51" s="128"/>
      <c r="H51" s="62" t="s">
        <v>1108</v>
      </c>
      <c r="I51" s="62" t="s">
        <v>87</v>
      </c>
      <c r="J51" s="62" t="s">
        <v>63</v>
      </c>
      <c r="K51" s="62" t="s">
        <v>335</v>
      </c>
      <c r="L51" s="62" t="s">
        <v>336</v>
      </c>
    </row>
    <row r="52" spans="1:12" s="62" customFormat="1" x14ac:dyDescent="0.25">
      <c r="A52" s="19">
        <v>736</v>
      </c>
      <c r="B52" s="20">
        <v>42306</v>
      </c>
      <c r="C52" s="145" t="s">
        <v>1074</v>
      </c>
      <c r="D52" s="22">
        <v>2560</v>
      </c>
      <c r="E52" s="145" t="s">
        <v>10</v>
      </c>
      <c r="F52" s="23">
        <v>715</v>
      </c>
      <c r="G52" s="128"/>
      <c r="H52" s="62" t="s">
        <v>1127</v>
      </c>
      <c r="I52" s="62" t="s">
        <v>1079</v>
      </c>
      <c r="J52" s="62" t="s">
        <v>1128</v>
      </c>
      <c r="K52" s="62" t="s">
        <v>1129</v>
      </c>
      <c r="L52" s="62" t="s">
        <v>328</v>
      </c>
    </row>
    <row r="53" spans="1:12" s="62" customFormat="1" x14ac:dyDescent="0.25">
      <c r="A53" s="19">
        <v>743</v>
      </c>
      <c r="B53" s="20">
        <v>42307</v>
      </c>
      <c r="C53" s="145" t="s">
        <v>1075</v>
      </c>
      <c r="D53" s="22">
        <v>5530</v>
      </c>
      <c r="E53" s="145" t="s">
        <v>10</v>
      </c>
      <c r="F53" s="23">
        <v>715</v>
      </c>
      <c r="G53" s="128"/>
      <c r="H53" s="62" t="s">
        <v>1111</v>
      </c>
      <c r="I53" s="62" t="s">
        <v>541</v>
      </c>
      <c r="J53" s="62" t="s">
        <v>990</v>
      </c>
      <c r="K53" s="62" t="s">
        <v>708</v>
      </c>
      <c r="L53" s="62" t="s">
        <v>709</v>
      </c>
    </row>
    <row r="54" spans="1:12" x14ac:dyDescent="0.25">
      <c r="A54" s="16"/>
      <c r="B54" s="11"/>
      <c r="C54" s="17" t="s">
        <v>46</v>
      </c>
      <c r="D54" s="100">
        <f>+SUM(D7:D53)</f>
        <v>177025.1</v>
      </c>
      <c r="E54" s="143"/>
      <c r="F54" s="144"/>
      <c r="G54" s="14"/>
      <c r="H54" s="134"/>
    </row>
    <row r="57" spans="1:12" x14ac:dyDescent="0.25">
      <c r="C57" t="s">
        <v>1085</v>
      </c>
      <c r="D57" s="80">
        <v>2560</v>
      </c>
      <c r="E57" t="s">
        <v>1084</v>
      </c>
    </row>
    <row r="58" spans="1:12" x14ac:dyDescent="0.25">
      <c r="C58" t="s">
        <v>1109</v>
      </c>
      <c r="D58" s="80">
        <v>5120</v>
      </c>
      <c r="E58" t="s">
        <v>1110</v>
      </c>
    </row>
    <row r="59" spans="1:12" x14ac:dyDescent="0.25">
      <c r="D59" s="86">
        <f>SUM(D57:D58)</f>
        <v>7680</v>
      </c>
    </row>
    <row r="60" spans="1:12" x14ac:dyDescent="0.25">
      <c r="C60" t="s">
        <v>250</v>
      </c>
      <c r="D60" s="85">
        <f>D27+D28+D33+D40+D48</f>
        <v>12102</v>
      </c>
    </row>
  </sheetData>
  <sortState ref="A7:H53">
    <sortCondition ref="B7:B53"/>
  </sortState>
  <mergeCells count="2"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"/>
  <sheetViews>
    <sheetView workbookViewId="0">
      <selection activeCell="D25" sqref="D25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138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140</v>
      </c>
      <c r="F8" s="35"/>
      <c r="G8" s="38"/>
      <c r="J8" s="41"/>
    </row>
    <row r="9" spans="3:10" x14ac:dyDescent="0.25">
      <c r="C9" s="35" t="s">
        <v>130</v>
      </c>
      <c r="D9" s="36">
        <v>19000</v>
      </c>
      <c r="E9" s="42" t="s">
        <v>144</v>
      </c>
      <c r="F9" s="43" t="s">
        <v>129</v>
      </c>
      <c r="G9" s="42"/>
      <c r="H9" s="43"/>
    </row>
    <row r="10" spans="3:10" x14ac:dyDescent="0.25">
      <c r="C10" s="35" t="s">
        <v>131</v>
      </c>
      <c r="D10" s="36">
        <v>19000</v>
      </c>
      <c r="E10" s="42" t="s">
        <v>145</v>
      </c>
      <c r="F10" s="43" t="s">
        <v>129</v>
      </c>
      <c r="G10" s="42"/>
      <c r="H10" s="43"/>
    </row>
    <row r="11" spans="3:10" x14ac:dyDescent="0.25">
      <c r="C11" s="35" t="s">
        <v>139</v>
      </c>
      <c r="D11" s="36">
        <v>19000</v>
      </c>
      <c r="E11" s="42" t="s">
        <v>146</v>
      </c>
      <c r="F11" s="43" t="s">
        <v>129</v>
      </c>
      <c r="G11" s="42"/>
      <c r="H11" s="43"/>
    </row>
    <row r="12" spans="3:10" x14ac:dyDescent="0.25">
      <c r="C12" s="44" t="s">
        <v>46</v>
      </c>
      <c r="D12" s="45">
        <f>SUM(D9:D11)</f>
        <v>57000</v>
      </c>
      <c r="E12" s="42"/>
    </row>
    <row r="15" spans="3:10" x14ac:dyDescent="0.25">
      <c r="G15" s="46"/>
    </row>
    <row r="16" spans="3:10" x14ac:dyDescent="0.25">
      <c r="C16" s="44" t="s">
        <v>5</v>
      </c>
    </row>
    <row r="17" spans="2:6" x14ac:dyDescent="0.25">
      <c r="C17" s="47" t="s">
        <v>140</v>
      </c>
      <c r="D17" s="36">
        <f>ENERO!D42</f>
        <v>140932.5</v>
      </c>
      <c r="E17" s="36"/>
      <c r="F17" s="36"/>
    </row>
    <row r="18" spans="2:6" x14ac:dyDescent="0.25">
      <c r="B18" s="35" t="s">
        <v>132</v>
      </c>
      <c r="C18" s="47" t="s">
        <v>133</v>
      </c>
      <c r="D18" s="36">
        <v>0</v>
      </c>
      <c r="E18" s="36"/>
      <c r="F18" s="36"/>
    </row>
    <row r="19" spans="2:6" x14ac:dyDescent="0.25">
      <c r="B19" s="35" t="s">
        <v>134</v>
      </c>
      <c r="C19" s="47" t="s">
        <v>141</v>
      </c>
      <c r="D19" s="36">
        <f>ENERO!D43</f>
        <v>800</v>
      </c>
      <c r="E19" s="42"/>
      <c r="F19" s="42"/>
    </row>
    <row r="20" spans="2:6" x14ac:dyDescent="0.25">
      <c r="C20" s="44" t="s">
        <v>46</v>
      </c>
      <c r="D20" s="48">
        <f>D17+D18-D19</f>
        <v>140132.5</v>
      </c>
    </row>
    <row r="22" spans="2:6" ht="16.5" x14ac:dyDescent="0.3">
      <c r="C22" s="44" t="s">
        <v>135</v>
      </c>
      <c r="D22" s="48">
        <f>D20-D12</f>
        <v>83132.5</v>
      </c>
      <c r="E22" s="49"/>
    </row>
    <row r="23" spans="2:6" x14ac:dyDescent="0.25">
      <c r="C23" s="35" t="s">
        <v>136</v>
      </c>
      <c r="D23" s="48">
        <f>+D22*0.16</f>
        <v>13301.2</v>
      </c>
      <c r="F23" s="42"/>
    </row>
    <row r="24" spans="2:6" x14ac:dyDescent="0.25">
      <c r="C24" s="35" t="s">
        <v>137</v>
      </c>
      <c r="D24" s="48">
        <f>+D22+D23</f>
        <v>96433.7</v>
      </c>
    </row>
    <row r="25" spans="2:6" x14ac:dyDescent="0.25">
      <c r="F25" s="42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6"/>
  <sheetViews>
    <sheetView topLeftCell="A4" workbookViewId="0">
      <selection activeCell="E26" sqref="E26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1155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1151</v>
      </c>
      <c r="F8" s="35"/>
      <c r="G8" s="38"/>
      <c r="J8" s="41"/>
    </row>
    <row r="9" spans="3:10" x14ac:dyDescent="0.25">
      <c r="C9" s="35" t="s">
        <v>139</v>
      </c>
      <c r="D9" s="36">
        <v>15000</v>
      </c>
      <c r="E9" s="42" t="s">
        <v>1152</v>
      </c>
      <c r="F9" s="43" t="s">
        <v>129</v>
      </c>
      <c r="G9" s="42"/>
      <c r="H9" s="43"/>
    </row>
    <row r="10" spans="3:10" x14ac:dyDescent="0.25">
      <c r="C10" s="35" t="s">
        <v>866</v>
      </c>
      <c r="D10" s="36">
        <v>15000</v>
      </c>
      <c r="E10" s="42" t="s">
        <v>1153</v>
      </c>
      <c r="F10" s="43" t="s">
        <v>129</v>
      </c>
      <c r="G10" s="42"/>
      <c r="H10" s="43"/>
    </row>
    <row r="11" spans="3:10" x14ac:dyDescent="0.25">
      <c r="C11" s="44" t="s">
        <v>46</v>
      </c>
      <c r="D11" s="45">
        <f>SUM(D9:D10)</f>
        <v>30000</v>
      </c>
      <c r="E11" s="42"/>
    </row>
    <row r="14" spans="3:10" x14ac:dyDescent="0.25">
      <c r="G14" s="46"/>
    </row>
    <row r="15" spans="3:10" x14ac:dyDescent="0.25">
      <c r="C15" s="44" t="s">
        <v>535</v>
      </c>
    </row>
    <row r="16" spans="3:10" x14ac:dyDescent="0.25">
      <c r="C16" s="47" t="s">
        <v>1151</v>
      </c>
      <c r="D16" s="36">
        <f>OCTUBRE!D54</f>
        <v>177025.1</v>
      </c>
      <c r="E16" s="36"/>
      <c r="F16" s="36"/>
    </row>
    <row r="17" spans="2:15" x14ac:dyDescent="0.25">
      <c r="B17" s="35" t="s">
        <v>132</v>
      </c>
      <c r="C17" s="47" t="s">
        <v>133</v>
      </c>
      <c r="D17" s="36">
        <f>OCTUBRE!D59</f>
        <v>7680</v>
      </c>
      <c r="E17" s="36"/>
      <c r="F17" s="36"/>
    </row>
    <row r="18" spans="2:15" x14ac:dyDescent="0.25">
      <c r="B18" s="35" t="s">
        <v>134</v>
      </c>
      <c r="C18" s="47" t="s">
        <v>1154</v>
      </c>
      <c r="D18" s="36">
        <f>OCTUBRE!D60</f>
        <v>12102</v>
      </c>
      <c r="E18" s="42"/>
      <c r="F18" s="42"/>
    </row>
    <row r="19" spans="2:15" x14ac:dyDescent="0.25">
      <c r="C19" s="44" t="s">
        <v>46</v>
      </c>
      <c r="D19" s="48">
        <f>D16+D17-D18</f>
        <v>172603.1</v>
      </c>
    </row>
    <row r="21" spans="2:15" ht="16.5" x14ac:dyDescent="0.3">
      <c r="C21" s="44" t="s">
        <v>135</v>
      </c>
      <c r="D21" s="48">
        <f>D19-D11</f>
        <v>142603.1</v>
      </c>
      <c r="E21" s="49"/>
    </row>
    <row r="22" spans="2:15" x14ac:dyDescent="0.25">
      <c r="C22" s="35" t="s">
        <v>136</v>
      </c>
      <c r="D22" s="48">
        <f>+D21*0.16</f>
        <v>22816.496000000003</v>
      </c>
      <c r="F22" s="42"/>
    </row>
    <row r="23" spans="2:15" x14ac:dyDescent="0.25">
      <c r="C23" s="35" t="s">
        <v>137</v>
      </c>
      <c r="D23" s="48">
        <f>+D21+D22</f>
        <v>165419.59600000002</v>
      </c>
    </row>
    <row r="24" spans="2:15" x14ac:dyDescent="0.25">
      <c r="D24" s="48"/>
    </row>
    <row r="25" spans="2:15" x14ac:dyDescent="0.25">
      <c r="C25" s="47"/>
      <c r="D25" s="48"/>
      <c r="E25" s="36"/>
      <c r="F25" s="36"/>
    </row>
    <row r="26" spans="2:15" x14ac:dyDescent="0.25">
      <c r="C26" s="35" t="s">
        <v>341</v>
      </c>
      <c r="D26" s="48">
        <f>+D23+D25</f>
        <v>165419.59600000002</v>
      </c>
    </row>
    <row r="27" spans="2:15" x14ac:dyDescent="0.25">
      <c r="D27" s="48"/>
    </row>
    <row r="32" spans="2:15" x14ac:dyDescent="0.25">
      <c r="D32" s="35"/>
      <c r="E32" s="35"/>
      <c r="F32" s="35"/>
      <c r="G32"/>
      <c r="H32"/>
      <c r="I32"/>
      <c r="J32"/>
      <c r="K32"/>
      <c r="L32"/>
      <c r="M32"/>
      <c r="N32"/>
      <c r="O32"/>
    </row>
    <row r="33" spans="4:16" x14ac:dyDescent="0.25">
      <c r="D33" s="35"/>
      <c r="E33" s="35"/>
      <c r="F33" s="35"/>
      <c r="G33"/>
      <c r="H33"/>
      <c r="I33"/>
      <c r="J33"/>
      <c r="K33"/>
      <c r="L33"/>
      <c r="M33"/>
      <c r="N33"/>
      <c r="O33"/>
    </row>
    <row r="34" spans="4:16" x14ac:dyDescent="0.25">
      <c r="D34" s="35"/>
      <c r="E34" s="35"/>
      <c r="F34" s="35"/>
      <c r="G34"/>
      <c r="H34"/>
      <c r="I34"/>
      <c r="J34"/>
      <c r="K34"/>
      <c r="L34"/>
      <c r="M34"/>
      <c r="N34"/>
      <c r="O34"/>
    </row>
    <row r="35" spans="4:16" x14ac:dyDescent="0.25">
      <c r="D35" s="35"/>
      <c r="E35" s="35"/>
      <c r="F35" s="35"/>
      <c r="G35"/>
      <c r="H35"/>
      <c r="I35"/>
      <c r="J35"/>
      <c r="K35"/>
      <c r="L35"/>
      <c r="M35"/>
      <c r="N35"/>
      <c r="O35"/>
      <c r="P35"/>
    </row>
    <row r="36" spans="4:16" x14ac:dyDescent="0.25">
      <c r="D36" s="35"/>
      <c r="E36" s="35"/>
      <c r="F36" s="35"/>
      <c r="G36"/>
      <c r="H36"/>
      <c r="I36"/>
      <c r="J36"/>
      <c r="K36"/>
      <c r="L36"/>
      <c r="M36"/>
      <c r="N36"/>
      <c r="O36"/>
      <c r="P36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opLeftCell="A4" workbookViewId="0">
      <selection activeCell="C15" sqref="C15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59.5" bestFit="1" customWidth="1"/>
    <col min="4" max="4" width="13.33203125" customWidth="1"/>
    <col min="5" max="5" width="13.83203125" bestFit="1" customWidth="1"/>
    <col min="6" max="6" width="5.33203125" bestFit="1" customWidth="1"/>
    <col min="7" max="7" width="11.1640625" bestFit="1" customWidth="1"/>
    <col min="10" max="10" width="15.33203125" customWidth="1"/>
    <col min="11" max="11" width="13.5" customWidth="1"/>
    <col min="12" max="12" width="21" bestFit="1" customWidth="1"/>
  </cols>
  <sheetData>
    <row r="2" spans="1:12" x14ac:dyDescent="0.25">
      <c r="A2" s="198" t="s">
        <v>0</v>
      </c>
      <c r="B2" s="198"/>
      <c r="C2" s="198"/>
      <c r="D2" s="198"/>
      <c r="E2" s="198"/>
      <c r="F2" s="148"/>
      <c r="G2" s="149"/>
    </row>
    <row r="3" spans="1:12" x14ac:dyDescent="0.25">
      <c r="A3" s="198" t="s">
        <v>1156</v>
      </c>
      <c r="B3" s="198"/>
      <c r="C3" s="198"/>
      <c r="D3" s="198"/>
      <c r="E3" s="198"/>
      <c r="F3" s="150"/>
      <c r="G3" s="149"/>
    </row>
    <row r="4" spans="1:12" x14ac:dyDescent="0.25">
      <c r="A4" s="151"/>
      <c r="B4" s="152"/>
      <c r="C4" s="153"/>
      <c r="D4" s="152"/>
      <c r="E4" s="153"/>
      <c r="F4" s="151"/>
      <c r="G4" s="153"/>
    </row>
    <row r="5" spans="1:12" x14ac:dyDescent="0.25">
      <c r="A5" s="151"/>
      <c r="B5" s="152"/>
      <c r="C5" s="153"/>
      <c r="D5" s="152"/>
      <c r="E5" s="153"/>
      <c r="F5" s="151"/>
      <c r="G5" s="153"/>
    </row>
    <row r="6" spans="1:12" x14ac:dyDescent="0.25">
      <c r="A6" s="154" t="s">
        <v>2</v>
      </c>
      <c r="B6" s="155" t="s">
        <v>3</v>
      </c>
      <c r="C6" s="155" t="s">
        <v>4</v>
      </c>
      <c r="D6" s="156" t="s">
        <v>5</v>
      </c>
      <c r="E6" s="157" t="s">
        <v>6</v>
      </c>
      <c r="F6" s="154" t="s">
        <v>7</v>
      </c>
      <c r="G6" s="155" t="s">
        <v>8</v>
      </c>
    </row>
    <row r="7" spans="1:12" s="62" customFormat="1" x14ac:dyDescent="0.25">
      <c r="A7" s="19">
        <v>20</v>
      </c>
      <c r="B7" s="20">
        <v>42311</v>
      </c>
      <c r="C7" s="21" t="s">
        <v>1161</v>
      </c>
      <c r="D7" s="22">
        <v>3948</v>
      </c>
      <c r="E7" s="21" t="s">
        <v>10</v>
      </c>
      <c r="F7" s="23">
        <v>715</v>
      </c>
      <c r="G7" s="24"/>
      <c r="I7" s="62" t="s">
        <v>87</v>
      </c>
      <c r="J7" s="62" t="s">
        <v>88</v>
      </c>
      <c r="K7" s="62" t="s">
        <v>78</v>
      </c>
      <c r="L7" s="62" t="s">
        <v>89</v>
      </c>
    </row>
    <row r="8" spans="1:12" s="62" customFormat="1" x14ac:dyDescent="0.25">
      <c r="A8" s="19">
        <v>10</v>
      </c>
      <c r="B8" s="20">
        <v>42311</v>
      </c>
      <c r="C8" s="21" t="s">
        <v>1162</v>
      </c>
      <c r="D8" s="22">
        <v>4295</v>
      </c>
      <c r="E8" s="21" t="s">
        <v>10</v>
      </c>
      <c r="F8" s="23">
        <v>715</v>
      </c>
      <c r="G8" s="24"/>
      <c r="I8" s="62" t="s">
        <v>541</v>
      </c>
      <c r="J8" s="62" t="s">
        <v>710</v>
      </c>
      <c r="K8" s="62" t="s">
        <v>710</v>
      </c>
      <c r="L8" s="62" t="s">
        <v>714</v>
      </c>
    </row>
    <row r="9" spans="1:12" x14ac:dyDescent="0.25">
      <c r="A9" s="162">
        <v>2</v>
      </c>
      <c r="B9" s="158">
        <v>42311</v>
      </c>
      <c r="C9" s="161" t="s">
        <v>1170</v>
      </c>
      <c r="D9" s="159">
        <v>5120</v>
      </c>
      <c r="E9" s="161" t="s">
        <v>10</v>
      </c>
      <c r="F9" s="160">
        <v>715</v>
      </c>
      <c r="G9" s="165"/>
    </row>
    <row r="10" spans="1:12" s="62" customFormat="1" x14ac:dyDescent="0.25">
      <c r="A10" s="19">
        <v>9</v>
      </c>
      <c r="B10" s="20">
        <v>42311</v>
      </c>
      <c r="C10" s="21" t="s">
        <v>1171</v>
      </c>
      <c r="D10" s="22">
        <v>3243</v>
      </c>
      <c r="E10" s="21" t="s">
        <v>10</v>
      </c>
      <c r="F10" s="23">
        <v>715</v>
      </c>
      <c r="G10" s="24"/>
      <c r="I10" s="62" t="s">
        <v>87</v>
      </c>
      <c r="J10" s="62" t="s">
        <v>123</v>
      </c>
      <c r="K10" s="62" t="s">
        <v>124</v>
      </c>
      <c r="L10" s="62" t="s">
        <v>125</v>
      </c>
    </row>
    <row r="11" spans="1:12" s="62" customFormat="1" x14ac:dyDescent="0.25">
      <c r="A11" s="19">
        <v>75</v>
      </c>
      <c r="B11" s="20">
        <v>42312</v>
      </c>
      <c r="C11" s="21" t="s">
        <v>1159</v>
      </c>
      <c r="D11" s="22">
        <v>7546</v>
      </c>
      <c r="E11" s="21" t="s">
        <v>10</v>
      </c>
      <c r="F11" s="23">
        <v>715</v>
      </c>
      <c r="G11" s="24"/>
      <c r="I11" s="62" t="s">
        <v>541</v>
      </c>
      <c r="J11" s="62" t="s">
        <v>68</v>
      </c>
      <c r="K11" s="62" t="s">
        <v>699</v>
      </c>
      <c r="L11" s="62" t="s">
        <v>700</v>
      </c>
    </row>
    <row r="12" spans="1:12" s="62" customFormat="1" x14ac:dyDescent="0.25">
      <c r="A12" s="19">
        <v>65</v>
      </c>
      <c r="B12" s="20">
        <v>42312</v>
      </c>
      <c r="C12" s="21" t="s">
        <v>1163</v>
      </c>
      <c r="D12" s="22">
        <v>7016</v>
      </c>
      <c r="E12" s="21" t="s">
        <v>10</v>
      </c>
      <c r="F12" s="23">
        <v>715</v>
      </c>
      <c r="G12" s="24"/>
      <c r="I12" s="62" t="s">
        <v>541</v>
      </c>
      <c r="J12" s="62" t="s">
        <v>1184</v>
      </c>
      <c r="K12" s="62" t="s">
        <v>209</v>
      </c>
      <c r="L12" s="62" t="s">
        <v>656</v>
      </c>
    </row>
    <row r="13" spans="1:12" s="62" customFormat="1" x14ac:dyDescent="0.25">
      <c r="A13" s="19">
        <v>63</v>
      </c>
      <c r="B13" s="20">
        <v>42312</v>
      </c>
      <c r="C13" s="21" t="s">
        <v>1172</v>
      </c>
      <c r="D13" s="22">
        <v>3243</v>
      </c>
      <c r="E13" s="21" t="s">
        <v>10</v>
      </c>
      <c r="F13" s="23">
        <v>715</v>
      </c>
      <c r="G13" s="24"/>
      <c r="I13" s="62" t="s">
        <v>541</v>
      </c>
      <c r="J13" s="62" t="s">
        <v>542</v>
      </c>
      <c r="K13" s="62" t="s">
        <v>720</v>
      </c>
      <c r="L13" s="62" t="s">
        <v>544</v>
      </c>
    </row>
    <row r="14" spans="1:12" s="62" customFormat="1" x14ac:dyDescent="0.25">
      <c r="A14" s="19">
        <v>109</v>
      </c>
      <c r="B14" s="20">
        <v>42313</v>
      </c>
      <c r="C14" s="21" t="s">
        <v>1157</v>
      </c>
      <c r="D14" s="22">
        <v>4042</v>
      </c>
      <c r="E14" s="21" t="s">
        <v>10</v>
      </c>
      <c r="F14" s="23">
        <v>715</v>
      </c>
      <c r="G14" s="24"/>
      <c r="I14" s="62" t="s">
        <v>541</v>
      </c>
      <c r="J14" s="62" t="s">
        <v>108</v>
      </c>
      <c r="K14" s="62" t="s">
        <v>428</v>
      </c>
      <c r="L14" s="62" t="s">
        <v>429</v>
      </c>
    </row>
    <row r="15" spans="1:12" s="62" customFormat="1" x14ac:dyDescent="0.25">
      <c r="A15" s="19">
        <v>103</v>
      </c>
      <c r="B15" s="20">
        <v>42313</v>
      </c>
      <c r="C15" s="21" t="s">
        <v>1164</v>
      </c>
      <c r="D15" s="22">
        <v>3243</v>
      </c>
      <c r="E15" s="21" t="s">
        <v>10</v>
      </c>
      <c r="F15" s="23">
        <v>715</v>
      </c>
      <c r="G15" s="24"/>
      <c r="I15" s="62" t="s">
        <v>541</v>
      </c>
      <c r="J15" s="62" t="s">
        <v>901</v>
      </c>
      <c r="K15" s="62" t="s">
        <v>796</v>
      </c>
      <c r="L15" s="62" t="s">
        <v>797</v>
      </c>
    </row>
    <row r="16" spans="1:12" s="62" customFormat="1" x14ac:dyDescent="0.25">
      <c r="A16" s="19">
        <v>85</v>
      </c>
      <c r="B16" s="20">
        <v>42313</v>
      </c>
      <c r="C16" s="21" t="s">
        <v>1173</v>
      </c>
      <c r="D16" s="22">
        <v>2940</v>
      </c>
      <c r="E16" s="21" t="s">
        <v>10</v>
      </c>
      <c r="F16" s="23">
        <v>715</v>
      </c>
      <c r="G16" s="24"/>
      <c r="I16" s="62" t="s">
        <v>87</v>
      </c>
      <c r="J16" s="62" t="s">
        <v>398</v>
      </c>
      <c r="K16" s="62" t="s">
        <v>715</v>
      </c>
      <c r="L16" s="62" t="s">
        <v>1185</v>
      </c>
    </row>
    <row r="17" spans="1:12" s="62" customFormat="1" x14ac:dyDescent="0.25">
      <c r="A17" s="19">
        <v>86</v>
      </c>
      <c r="B17" s="20">
        <v>42313</v>
      </c>
      <c r="C17" s="21" t="s">
        <v>1174</v>
      </c>
      <c r="D17" s="22">
        <v>2940</v>
      </c>
      <c r="E17" s="21" t="s">
        <v>10</v>
      </c>
      <c r="F17" s="23">
        <v>715</v>
      </c>
      <c r="G17" s="24"/>
      <c r="I17" s="62" t="s">
        <v>87</v>
      </c>
      <c r="J17" s="62" t="s">
        <v>60</v>
      </c>
      <c r="K17" s="62" t="s">
        <v>1090</v>
      </c>
      <c r="L17" s="62" t="s">
        <v>238</v>
      </c>
    </row>
    <row r="18" spans="1:12" s="62" customFormat="1" x14ac:dyDescent="0.25">
      <c r="A18" s="19">
        <v>87</v>
      </c>
      <c r="B18" s="20">
        <v>42313</v>
      </c>
      <c r="C18" s="21" t="s">
        <v>1175</v>
      </c>
      <c r="D18" s="22">
        <v>2940</v>
      </c>
      <c r="E18" s="21" t="s">
        <v>10</v>
      </c>
      <c r="F18" s="23">
        <v>715</v>
      </c>
      <c r="G18" s="24"/>
      <c r="I18" s="62" t="s">
        <v>87</v>
      </c>
      <c r="J18" s="62" t="s">
        <v>147</v>
      </c>
      <c r="K18" s="62" t="s">
        <v>148</v>
      </c>
      <c r="L18" s="62" t="s">
        <v>149</v>
      </c>
    </row>
    <row r="19" spans="1:12" s="62" customFormat="1" x14ac:dyDescent="0.25">
      <c r="A19" s="19">
        <v>95</v>
      </c>
      <c r="B19" s="20">
        <v>42313</v>
      </c>
      <c r="C19" s="21" t="s">
        <v>1176</v>
      </c>
      <c r="D19" s="22">
        <v>3242</v>
      </c>
      <c r="E19" s="21" t="s">
        <v>10</v>
      </c>
      <c r="F19" s="23">
        <v>715</v>
      </c>
      <c r="G19" s="24"/>
      <c r="I19" s="62" t="s">
        <v>1194</v>
      </c>
      <c r="J19" s="62" t="s">
        <v>68</v>
      </c>
      <c r="K19" s="62" t="s">
        <v>644</v>
      </c>
      <c r="L19" s="62" t="s">
        <v>244</v>
      </c>
    </row>
    <row r="20" spans="1:12" x14ac:dyDescent="0.25">
      <c r="A20" s="162">
        <v>114</v>
      </c>
      <c r="B20" s="158">
        <v>42314</v>
      </c>
      <c r="C20" s="161" t="s">
        <v>1165</v>
      </c>
      <c r="D20" s="159">
        <v>21733.34</v>
      </c>
      <c r="E20" s="161" t="s">
        <v>10</v>
      </c>
      <c r="F20" s="160">
        <v>715</v>
      </c>
      <c r="G20" s="165"/>
      <c r="H20" s="147"/>
    </row>
    <row r="21" spans="1:12" s="62" customFormat="1" x14ac:dyDescent="0.25">
      <c r="A21" s="19">
        <v>148</v>
      </c>
      <c r="B21" s="20">
        <v>42314</v>
      </c>
      <c r="C21" s="21" t="s">
        <v>1177</v>
      </c>
      <c r="D21" s="22">
        <v>3243</v>
      </c>
      <c r="E21" s="21" t="s">
        <v>10</v>
      </c>
      <c r="F21" s="23">
        <v>715</v>
      </c>
      <c r="G21" s="24"/>
      <c r="I21" s="62" t="s">
        <v>87</v>
      </c>
      <c r="J21" s="62" t="s">
        <v>222</v>
      </c>
      <c r="K21" s="62" t="s">
        <v>111</v>
      </c>
      <c r="L21" s="62" t="s">
        <v>122</v>
      </c>
    </row>
    <row r="22" spans="1:12" x14ac:dyDescent="0.25">
      <c r="A22" s="162">
        <v>152</v>
      </c>
      <c r="B22" s="158">
        <v>42314</v>
      </c>
      <c r="C22" s="161" t="s">
        <v>1178</v>
      </c>
      <c r="D22" s="159">
        <v>3600</v>
      </c>
      <c r="E22" s="161" t="s">
        <v>10</v>
      </c>
      <c r="F22" s="160">
        <v>715</v>
      </c>
      <c r="G22" s="165"/>
      <c r="H22" s="147"/>
    </row>
    <row r="23" spans="1:12" x14ac:dyDescent="0.25">
      <c r="A23" s="162">
        <v>163</v>
      </c>
      <c r="B23" s="158">
        <v>42317</v>
      </c>
      <c r="C23" s="161" t="s">
        <v>1166</v>
      </c>
      <c r="D23" s="159">
        <v>4200</v>
      </c>
      <c r="E23" s="161" t="s">
        <v>10</v>
      </c>
      <c r="F23" s="160">
        <v>715</v>
      </c>
      <c r="G23" s="165"/>
      <c r="H23" s="147"/>
    </row>
    <row r="24" spans="1:12" s="62" customFormat="1" x14ac:dyDescent="0.25">
      <c r="A24" s="19">
        <v>243</v>
      </c>
      <c r="B24" s="20">
        <v>42319</v>
      </c>
      <c r="C24" s="21" t="s">
        <v>1158</v>
      </c>
      <c r="D24" s="22">
        <v>3600</v>
      </c>
      <c r="E24" s="21" t="s">
        <v>10</v>
      </c>
      <c r="F24" s="23">
        <v>715</v>
      </c>
      <c r="G24" s="24"/>
      <c r="I24" s="62" t="s">
        <v>87</v>
      </c>
      <c r="J24" s="62" t="s">
        <v>90</v>
      </c>
      <c r="K24" s="62" t="s">
        <v>91</v>
      </c>
      <c r="L24" s="62" t="s">
        <v>92</v>
      </c>
    </row>
    <row r="25" spans="1:12" s="62" customFormat="1" x14ac:dyDescent="0.25">
      <c r="A25" s="19">
        <v>244</v>
      </c>
      <c r="B25" s="20">
        <v>42319</v>
      </c>
      <c r="C25" s="21" t="s">
        <v>1160</v>
      </c>
      <c r="D25" s="22">
        <v>3600</v>
      </c>
      <c r="E25" s="21" t="s">
        <v>10</v>
      </c>
      <c r="F25" s="23">
        <v>715</v>
      </c>
      <c r="G25" s="24"/>
      <c r="I25" s="62" t="s">
        <v>87</v>
      </c>
      <c r="J25" s="62" t="s">
        <v>90</v>
      </c>
      <c r="K25" s="62" t="s">
        <v>91</v>
      </c>
      <c r="L25" s="62" t="s">
        <v>92</v>
      </c>
    </row>
    <row r="26" spans="1:12" s="62" customFormat="1" x14ac:dyDescent="0.25">
      <c r="A26" s="19">
        <v>528</v>
      </c>
      <c r="B26" s="20">
        <v>42331</v>
      </c>
      <c r="C26" s="21" t="s">
        <v>1168</v>
      </c>
      <c r="D26" s="22">
        <v>9702</v>
      </c>
      <c r="E26" s="21" t="s">
        <v>10</v>
      </c>
      <c r="F26" s="23">
        <v>715</v>
      </c>
      <c r="G26" s="24" t="s">
        <v>8</v>
      </c>
      <c r="I26" s="62" t="s">
        <v>101</v>
      </c>
      <c r="J26" s="62" t="s">
        <v>1186</v>
      </c>
      <c r="K26" s="62" t="s">
        <v>1187</v>
      </c>
      <c r="L26" s="62" t="s">
        <v>1188</v>
      </c>
    </row>
    <row r="27" spans="1:12" s="62" customFormat="1" x14ac:dyDescent="0.25">
      <c r="A27" s="19">
        <v>536</v>
      </c>
      <c r="B27" s="20">
        <v>42332</v>
      </c>
      <c r="C27" s="21" t="s">
        <v>1179</v>
      </c>
      <c r="D27" s="22">
        <v>4000</v>
      </c>
      <c r="E27" s="21" t="s">
        <v>10</v>
      </c>
      <c r="F27" s="23">
        <v>715</v>
      </c>
      <c r="G27" s="24"/>
    </row>
    <row r="28" spans="1:12" s="62" customFormat="1" x14ac:dyDescent="0.25">
      <c r="A28" s="19">
        <v>566</v>
      </c>
      <c r="B28" s="20">
        <v>42333</v>
      </c>
      <c r="C28" s="21" t="s">
        <v>1169</v>
      </c>
      <c r="D28" s="22">
        <v>9702</v>
      </c>
      <c r="E28" s="21" t="s">
        <v>10</v>
      </c>
      <c r="F28" s="23">
        <v>715</v>
      </c>
      <c r="G28" s="24" t="s">
        <v>8</v>
      </c>
      <c r="I28" s="62" t="s">
        <v>101</v>
      </c>
      <c r="J28" s="62" t="s">
        <v>1189</v>
      </c>
      <c r="K28" s="62" t="s">
        <v>1190</v>
      </c>
      <c r="L28" s="62" t="s">
        <v>1191</v>
      </c>
    </row>
    <row r="29" spans="1:12" s="62" customFormat="1" x14ac:dyDescent="0.25">
      <c r="A29" s="19">
        <v>608</v>
      </c>
      <c r="B29" s="20">
        <v>42334</v>
      </c>
      <c r="C29" s="21" t="s">
        <v>1167</v>
      </c>
      <c r="D29" s="22">
        <v>3450</v>
      </c>
      <c r="E29" s="21" t="s">
        <v>10</v>
      </c>
      <c r="F29" s="23">
        <v>715</v>
      </c>
      <c r="G29" s="24"/>
      <c r="I29" s="62" t="s">
        <v>1194</v>
      </c>
      <c r="J29" s="62" t="s">
        <v>57</v>
      </c>
      <c r="K29" s="62" t="s">
        <v>1195</v>
      </c>
      <c r="L29" s="62" t="s">
        <v>1093</v>
      </c>
    </row>
    <row r="30" spans="1:12" s="62" customFormat="1" x14ac:dyDescent="0.25">
      <c r="A30" s="19">
        <v>618</v>
      </c>
      <c r="B30" s="20">
        <v>42334</v>
      </c>
      <c r="C30" s="21" t="s">
        <v>1180</v>
      </c>
      <c r="D30" s="22">
        <v>9702</v>
      </c>
      <c r="E30" s="21" t="s">
        <v>10</v>
      </c>
      <c r="F30" s="23">
        <v>715</v>
      </c>
      <c r="G30" s="24"/>
      <c r="J30" s="62" t="s">
        <v>1192</v>
      </c>
      <c r="K30" s="62" t="s">
        <v>65</v>
      </c>
      <c r="L30" s="62" t="s">
        <v>1193</v>
      </c>
    </row>
    <row r="31" spans="1:12" x14ac:dyDescent="0.25">
      <c r="A31" s="162"/>
      <c r="B31" s="158"/>
      <c r="C31" s="164" t="s">
        <v>46</v>
      </c>
      <c r="D31" s="100">
        <v>130290.34</v>
      </c>
      <c r="E31" s="161"/>
      <c r="F31" s="163"/>
      <c r="G31" s="160"/>
      <c r="H31" s="165"/>
    </row>
    <row r="32" spans="1:12" x14ac:dyDescent="0.25">
      <c r="C32" s="164" t="s">
        <v>250</v>
      </c>
      <c r="D32" s="80">
        <f>D26+D28</f>
        <v>19404</v>
      </c>
    </row>
  </sheetData>
  <sortState ref="A7:G30">
    <sortCondition ref="B7:B30"/>
  </sortState>
  <mergeCells count="2">
    <mergeCell ref="A2:E2"/>
    <mergeCell ref="A3:E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6"/>
  <sheetViews>
    <sheetView topLeftCell="A6" workbookViewId="0">
      <selection activeCell="G13" sqref="G13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1181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1182</v>
      </c>
      <c r="F8" s="35"/>
      <c r="G8" s="38"/>
      <c r="J8" s="41"/>
    </row>
    <row r="9" spans="3:10" x14ac:dyDescent="0.25">
      <c r="C9" s="35" t="s">
        <v>139</v>
      </c>
      <c r="D9" s="36">
        <v>0</v>
      </c>
      <c r="E9" s="35"/>
      <c r="F9" s="43"/>
      <c r="G9" s="42"/>
      <c r="H9" s="43"/>
    </row>
    <row r="10" spans="3:10" x14ac:dyDescent="0.25">
      <c r="C10" s="35" t="s">
        <v>866</v>
      </c>
      <c r="D10" s="36">
        <v>15000</v>
      </c>
      <c r="E10" s="42" t="s">
        <v>1196</v>
      </c>
      <c r="F10" s="43" t="s">
        <v>129</v>
      </c>
      <c r="G10" s="42"/>
      <c r="H10" s="43"/>
    </row>
    <row r="11" spans="3:10" x14ac:dyDescent="0.25">
      <c r="C11" s="44" t="s">
        <v>46</v>
      </c>
      <c r="D11" s="45">
        <f>SUM(D9:D10)</f>
        <v>15000</v>
      </c>
      <c r="E11" s="42"/>
    </row>
    <row r="14" spans="3:10" x14ac:dyDescent="0.25">
      <c r="G14" s="46"/>
    </row>
    <row r="15" spans="3:10" x14ac:dyDescent="0.25">
      <c r="C15" s="44" t="s">
        <v>535</v>
      </c>
    </row>
    <row r="16" spans="3:10" x14ac:dyDescent="0.25">
      <c r="C16" s="47" t="s">
        <v>1182</v>
      </c>
      <c r="D16" s="36">
        <f>NOVIEMBRE!D31</f>
        <v>130290.34</v>
      </c>
      <c r="E16" s="36"/>
      <c r="F16" s="36"/>
    </row>
    <row r="17" spans="2:15" x14ac:dyDescent="0.25">
      <c r="B17" s="35" t="s">
        <v>132</v>
      </c>
      <c r="C17" s="47" t="s">
        <v>133</v>
      </c>
      <c r="D17" s="36">
        <v>0</v>
      </c>
      <c r="E17" s="36"/>
      <c r="F17" s="36"/>
    </row>
    <row r="18" spans="2:15" x14ac:dyDescent="0.25">
      <c r="B18" s="35" t="s">
        <v>134</v>
      </c>
      <c r="C18" s="47" t="s">
        <v>1183</v>
      </c>
      <c r="D18" s="36">
        <f>NOVIEMBRE!D32</f>
        <v>19404</v>
      </c>
      <c r="E18" s="42"/>
      <c r="F18" s="42"/>
    </row>
    <row r="19" spans="2:15" x14ac:dyDescent="0.25">
      <c r="C19" s="44" t="s">
        <v>46</v>
      </c>
      <c r="D19" s="48">
        <f>D16+D17-D18</f>
        <v>110886.34</v>
      </c>
    </row>
    <row r="21" spans="2:15" ht="16.5" x14ac:dyDescent="0.3">
      <c r="C21" s="44" t="s">
        <v>135</v>
      </c>
      <c r="D21" s="48">
        <f>D19-D11</f>
        <v>95886.34</v>
      </c>
      <c r="E21" s="49"/>
      <c r="G21" s="36">
        <f>D21+'RESUMEN DICIEMBRE'!D21</f>
        <v>196120.84</v>
      </c>
    </row>
    <row r="22" spans="2:15" x14ac:dyDescent="0.25">
      <c r="C22" s="35" t="s">
        <v>136</v>
      </c>
      <c r="D22" s="48">
        <f>+D21*0.16</f>
        <v>15341.814399999999</v>
      </c>
      <c r="F22" s="42"/>
      <c r="G22" s="36">
        <f>G21-3200</f>
        <v>192920.84</v>
      </c>
    </row>
    <row r="23" spans="2:15" x14ac:dyDescent="0.25">
      <c r="C23" s="35" t="s">
        <v>137</v>
      </c>
      <c r="D23" s="48">
        <f>+D21+D22</f>
        <v>111228.1544</v>
      </c>
      <c r="G23" s="35">
        <f>G22*0.16</f>
        <v>30867.3344</v>
      </c>
    </row>
    <row r="24" spans="2:15" x14ac:dyDescent="0.25">
      <c r="D24" s="48"/>
      <c r="G24" s="36">
        <f>SUM(G22:G23)</f>
        <v>223788.17439999999</v>
      </c>
    </row>
    <row r="25" spans="2:15" x14ac:dyDescent="0.25">
      <c r="C25" s="47"/>
      <c r="D25" s="48"/>
      <c r="E25" s="36"/>
      <c r="F25" s="36"/>
    </row>
    <row r="26" spans="2:15" x14ac:dyDescent="0.25">
      <c r="C26" s="35" t="s">
        <v>341</v>
      </c>
      <c r="D26" s="48">
        <f>+D23+D25</f>
        <v>111228.1544</v>
      </c>
    </row>
    <row r="27" spans="2:15" x14ac:dyDescent="0.25">
      <c r="D27" s="48"/>
    </row>
    <row r="32" spans="2:15" x14ac:dyDescent="0.25">
      <c r="D32" s="35"/>
      <c r="E32" s="35"/>
      <c r="F32" s="35"/>
      <c r="G32" s="147"/>
      <c r="H32" s="147"/>
      <c r="I32" s="147"/>
      <c r="J32" s="147"/>
      <c r="K32" s="147"/>
      <c r="L32" s="147"/>
      <c r="M32" s="147"/>
      <c r="N32" s="147"/>
      <c r="O32" s="147"/>
    </row>
    <row r="33" spans="4:16" x14ac:dyDescent="0.25">
      <c r="D33" s="35"/>
      <c r="E33" s="35"/>
      <c r="F33" s="35"/>
      <c r="G33" s="147"/>
      <c r="H33" s="147"/>
      <c r="I33" s="147"/>
      <c r="J33" s="147"/>
      <c r="K33" s="147"/>
      <c r="L33" s="147"/>
      <c r="M33" s="147"/>
      <c r="N33" s="147"/>
      <c r="O33" s="147"/>
    </row>
    <row r="34" spans="4:16" x14ac:dyDescent="0.25">
      <c r="D34" s="35"/>
      <c r="E34" s="35"/>
      <c r="F34" s="35"/>
      <c r="G34" s="147"/>
      <c r="H34" s="147"/>
      <c r="I34" s="147"/>
      <c r="J34" s="147"/>
      <c r="K34" s="147"/>
      <c r="L34" s="147"/>
      <c r="M34" s="147"/>
      <c r="N34" s="147"/>
      <c r="O34" s="147"/>
    </row>
    <row r="35" spans="4:16" x14ac:dyDescent="0.25">
      <c r="D35" s="35"/>
      <c r="E35" s="35"/>
      <c r="F35" s="35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4:16" x14ac:dyDescent="0.25">
      <c r="D36" s="35"/>
      <c r="E36" s="35"/>
      <c r="F36" s="35"/>
      <c r="G36" s="147"/>
      <c r="H36" s="147"/>
      <c r="I36" s="147"/>
      <c r="J36" s="147"/>
      <c r="K36" s="147"/>
      <c r="L36" s="147"/>
      <c r="M36" s="147"/>
      <c r="N36" s="147"/>
      <c r="O36" s="147"/>
      <c r="P36" s="147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1"/>
  <sheetViews>
    <sheetView topLeftCell="A10" workbookViewId="0">
      <selection activeCell="D30" sqref="D30"/>
    </sheetView>
  </sheetViews>
  <sheetFormatPr baseColWidth="10" defaultRowHeight="12.75" x14ac:dyDescent="0.25"/>
  <cols>
    <col min="2" max="2" width="10.1640625" bestFit="1" customWidth="1"/>
    <col min="3" max="3" width="61" bestFit="1" customWidth="1"/>
    <col min="4" max="4" width="13.33203125" customWidth="1"/>
    <col min="5" max="5" width="13.83203125" bestFit="1" customWidth="1"/>
    <col min="8" max="8" width="5.33203125" customWidth="1"/>
    <col min="9" max="9" width="7.5" customWidth="1"/>
    <col min="10" max="10" width="14.6640625" customWidth="1"/>
    <col min="12" max="12" width="19.6640625" bestFit="1" customWidth="1"/>
  </cols>
  <sheetData>
    <row r="2" spans="1:12" x14ac:dyDescent="0.25">
      <c r="A2" s="198" t="s">
        <v>0</v>
      </c>
      <c r="B2" s="198"/>
      <c r="C2" s="198"/>
      <c r="D2" s="198"/>
      <c r="E2" s="198"/>
      <c r="F2" s="167"/>
      <c r="G2" s="168"/>
    </row>
    <row r="3" spans="1:12" x14ac:dyDescent="0.25">
      <c r="A3" s="198" t="s">
        <v>1156</v>
      </c>
      <c r="B3" s="198"/>
      <c r="C3" s="198"/>
      <c r="D3" s="198"/>
      <c r="E3" s="198"/>
      <c r="F3" s="169"/>
      <c r="G3" s="168"/>
    </row>
    <row r="4" spans="1:12" x14ac:dyDescent="0.25">
      <c r="A4" s="170"/>
      <c r="B4" s="171"/>
      <c r="C4" s="172"/>
      <c r="D4" s="171"/>
      <c r="E4" s="172"/>
      <c r="F4" s="170"/>
      <c r="G4" s="172"/>
    </row>
    <row r="5" spans="1:12" x14ac:dyDescent="0.25">
      <c r="A5" s="170"/>
      <c r="B5" s="171"/>
      <c r="C5" s="172"/>
      <c r="D5" s="171"/>
      <c r="E5" s="172"/>
      <c r="F5" s="170"/>
      <c r="G5" s="172"/>
    </row>
    <row r="6" spans="1:12" x14ac:dyDescent="0.25">
      <c r="A6" s="173" t="s">
        <v>2</v>
      </c>
      <c r="B6" s="174" t="s">
        <v>3</v>
      </c>
      <c r="C6" s="174" t="s">
        <v>4</v>
      </c>
      <c r="D6" s="175" t="s">
        <v>5</v>
      </c>
      <c r="E6" s="176" t="s">
        <v>6</v>
      </c>
      <c r="F6" s="173" t="s">
        <v>7</v>
      </c>
      <c r="G6" s="174" t="s">
        <v>8</v>
      </c>
    </row>
    <row r="7" spans="1:12" s="62" customFormat="1" x14ac:dyDescent="0.25">
      <c r="A7" s="19">
        <v>22</v>
      </c>
      <c r="B7" s="20">
        <v>42339</v>
      </c>
      <c r="C7" s="21" t="s">
        <v>1204</v>
      </c>
      <c r="D7" s="22">
        <v>3450</v>
      </c>
      <c r="E7" s="21" t="s">
        <v>10</v>
      </c>
      <c r="F7" s="23">
        <v>715</v>
      </c>
      <c r="G7" s="94"/>
      <c r="I7" s="62" t="s">
        <v>1194</v>
      </c>
      <c r="J7" s="62" t="s">
        <v>1245</v>
      </c>
      <c r="K7" s="62" t="s">
        <v>1246</v>
      </c>
      <c r="L7" s="62" t="s">
        <v>76</v>
      </c>
    </row>
    <row r="8" spans="1:12" s="62" customFormat="1" x14ac:dyDescent="0.25">
      <c r="A8" s="19">
        <v>23</v>
      </c>
      <c r="B8" s="20">
        <v>42339</v>
      </c>
      <c r="C8" s="21" t="s">
        <v>1205</v>
      </c>
      <c r="D8" s="22">
        <v>3450</v>
      </c>
      <c r="E8" s="21" t="s">
        <v>10</v>
      </c>
      <c r="F8" s="23">
        <v>715</v>
      </c>
      <c r="G8" s="94"/>
      <c r="I8" s="62" t="s">
        <v>1194</v>
      </c>
      <c r="J8" s="62" t="s">
        <v>1245</v>
      </c>
      <c r="K8" s="62" t="s">
        <v>1246</v>
      </c>
      <c r="L8" s="62" t="s">
        <v>1247</v>
      </c>
    </row>
    <row r="9" spans="1:12" s="62" customFormat="1" x14ac:dyDescent="0.25">
      <c r="A9" s="19">
        <v>35</v>
      </c>
      <c r="B9" s="20">
        <v>42339</v>
      </c>
      <c r="C9" s="21" t="s">
        <v>1213</v>
      </c>
      <c r="D9" s="22">
        <v>3243</v>
      </c>
      <c r="E9" s="21" t="s">
        <v>10</v>
      </c>
      <c r="F9" s="23">
        <v>715</v>
      </c>
      <c r="G9" s="94"/>
      <c r="I9" s="62" t="s">
        <v>1194</v>
      </c>
      <c r="J9" s="62" t="s">
        <v>1233</v>
      </c>
      <c r="K9" s="62" t="s">
        <v>108</v>
      </c>
      <c r="L9" s="62" t="s">
        <v>73</v>
      </c>
    </row>
    <row r="10" spans="1:12" s="62" customFormat="1" x14ac:dyDescent="0.25">
      <c r="A10" s="19">
        <v>38</v>
      </c>
      <c r="B10" s="20">
        <v>42340</v>
      </c>
      <c r="C10" s="21" t="s">
        <v>1218</v>
      </c>
      <c r="D10" s="22">
        <v>3243</v>
      </c>
      <c r="E10" s="21" t="s">
        <v>10</v>
      </c>
      <c r="F10" s="23">
        <v>715</v>
      </c>
      <c r="G10" s="94"/>
      <c r="I10" s="62" t="s">
        <v>87</v>
      </c>
      <c r="J10" s="62" t="s">
        <v>123</v>
      </c>
      <c r="K10" s="62" t="s">
        <v>124</v>
      </c>
      <c r="L10" s="62" t="s">
        <v>125</v>
      </c>
    </row>
    <row r="11" spans="1:12" s="62" customFormat="1" x14ac:dyDescent="0.25">
      <c r="A11" s="19">
        <v>39</v>
      </c>
      <c r="B11" s="20">
        <v>42340</v>
      </c>
      <c r="C11" s="21" t="s">
        <v>1219</v>
      </c>
      <c r="D11" s="22">
        <v>3243</v>
      </c>
      <c r="E11" s="21" t="s">
        <v>10</v>
      </c>
      <c r="F11" s="23">
        <v>715</v>
      </c>
      <c r="G11" s="94"/>
      <c r="I11" s="62" t="s">
        <v>87</v>
      </c>
      <c r="J11" s="62" t="s">
        <v>222</v>
      </c>
      <c r="K11" s="62" t="s">
        <v>111</v>
      </c>
      <c r="L11" s="62" t="s">
        <v>122</v>
      </c>
    </row>
    <row r="12" spans="1:12" s="62" customFormat="1" x14ac:dyDescent="0.25">
      <c r="A12" s="19">
        <v>52</v>
      </c>
      <c r="B12" s="20">
        <v>42340</v>
      </c>
      <c r="C12" s="21" t="s">
        <v>1220</v>
      </c>
      <c r="D12" s="22">
        <v>3950</v>
      </c>
      <c r="E12" s="21" t="s">
        <v>10</v>
      </c>
      <c r="F12" s="23">
        <v>715</v>
      </c>
      <c r="G12" s="94"/>
      <c r="I12" s="62" t="s">
        <v>87</v>
      </c>
      <c r="J12" s="62" t="s">
        <v>72</v>
      </c>
      <c r="K12" s="62" t="s">
        <v>308</v>
      </c>
      <c r="L12" s="62" t="s">
        <v>309</v>
      </c>
    </row>
    <row r="13" spans="1:12" s="62" customFormat="1" x14ac:dyDescent="0.25">
      <c r="A13" s="19">
        <v>84</v>
      </c>
      <c r="B13" s="20">
        <v>42341</v>
      </c>
      <c r="C13" s="21" t="s">
        <v>1197</v>
      </c>
      <c r="D13" s="22">
        <v>842</v>
      </c>
      <c r="E13" s="21" t="s">
        <v>10</v>
      </c>
      <c r="F13" s="23">
        <v>715</v>
      </c>
      <c r="G13" s="94"/>
      <c r="I13" s="62" t="s">
        <v>541</v>
      </c>
      <c r="J13" s="62" t="s">
        <v>57</v>
      </c>
      <c r="K13" s="62" t="s">
        <v>428</v>
      </c>
      <c r="L13" s="62" t="s">
        <v>429</v>
      </c>
    </row>
    <row r="14" spans="1:12" s="62" customFormat="1" x14ac:dyDescent="0.25">
      <c r="A14" s="19">
        <v>79</v>
      </c>
      <c r="B14" s="20">
        <v>42341</v>
      </c>
      <c r="C14" s="21" t="s">
        <v>1198</v>
      </c>
      <c r="D14" s="22">
        <v>3243</v>
      </c>
      <c r="E14" s="21" t="s">
        <v>10</v>
      </c>
      <c r="F14" s="23">
        <v>715</v>
      </c>
      <c r="G14" s="94"/>
      <c r="I14" s="62" t="s">
        <v>1194</v>
      </c>
      <c r="J14" s="62" t="s">
        <v>1121</v>
      </c>
      <c r="K14" s="62" t="s">
        <v>148</v>
      </c>
      <c r="L14" s="62" t="s">
        <v>1122</v>
      </c>
    </row>
    <row r="15" spans="1:12" s="62" customFormat="1" x14ac:dyDescent="0.25">
      <c r="A15" s="19">
        <v>108</v>
      </c>
      <c r="B15" s="20">
        <v>42341</v>
      </c>
      <c r="C15" s="21" t="s">
        <v>1199</v>
      </c>
      <c r="D15" s="22">
        <v>4837.5</v>
      </c>
      <c r="E15" s="21" t="s">
        <v>10</v>
      </c>
      <c r="F15" s="23">
        <v>715</v>
      </c>
      <c r="G15" s="94"/>
      <c r="I15" s="62" t="s">
        <v>1194</v>
      </c>
      <c r="J15" s="62" t="s">
        <v>1234</v>
      </c>
      <c r="K15" s="62" t="s">
        <v>1235</v>
      </c>
      <c r="L15" s="62" t="s">
        <v>1236</v>
      </c>
    </row>
    <row r="16" spans="1:12" s="62" customFormat="1" x14ac:dyDescent="0.25">
      <c r="A16" s="19">
        <v>98</v>
      </c>
      <c r="B16" s="20">
        <v>42341</v>
      </c>
      <c r="C16" s="21" t="s">
        <v>1200</v>
      </c>
      <c r="D16" s="22">
        <v>655.5</v>
      </c>
      <c r="E16" s="21" t="s">
        <v>10</v>
      </c>
      <c r="F16" s="23">
        <v>715</v>
      </c>
      <c r="G16" s="94"/>
      <c r="I16" s="62" t="s">
        <v>541</v>
      </c>
      <c r="J16" s="62" t="s">
        <v>795</v>
      </c>
      <c r="K16" s="62" t="s">
        <v>796</v>
      </c>
      <c r="L16" s="62" t="s">
        <v>797</v>
      </c>
    </row>
    <row r="17" spans="1:12" s="62" customFormat="1" x14ac:dyDescent="0.25">
      <c r="A17" s="19">
        <v>97</v>
      </c>
      <c r="B17" s="20">
        <v>42341</v>
      </c>
      <c r="C17" s="21" t="s">
        <v>1203</v>
      </c>
      <c r="D17" s="22">
        <v>2587.5</v>
      </c>
      <c r="E17" s="21" t="s">
        <v>10</v>
      </c>
      <c r="F17" s="23">
        <v>715</v>
      </c>
      <c r="G17" s="94"/>
      <c r="I17" s="62" t="s">
        <v>541</v>
      </c>
      <c r="J17" s="62" t="s">
        <v>795</v>
      </c>
      <c r="K17" s="62" t="s">
        <v>796</v>
      </c>
      <c r="L17" s="62" t="s">
        <v>797</v>
      </c>
    </row>
    <row r="18" spans="1:12" s="62" customFormat="1" x14ac:dyDescent="0.25">
      <c r="A18" s="19">
        <v>94</v>
      </c>
      <c r="B18" s="20">
        <v>42341</v>
      </c>
      <c r="C18" s="21" t="s">
        <v>1215</v>
      </c>
      <c r="D18" s="22">
        <v>3105</v>
      </c>
      <c r="E18" s="21" t="s">
        <v>10</v>
      </c>
      <c r="F18" s="23">
        <v>715</v>
      </c>
      <c r="G18" s="94"/>
      <c r="I18" s="62" t="s">
        <v>1194</v>
      </c>
      <c r="J18" s="62" t="s">
        <v>75</v>
      </c>
      <c r="K18" s="62" t="s">
        <v>148</v>
      </c>
      <c r="L18" s="62" t="s">
        <v>1117</v>
      </c>
    </row>
    <row r="19" spans="1:12" s="62" customFormat="1" x14ac:dyDescent="0.25">
      <c r="A19" s="19">
        <v>80</v>
      </c>
      <c r="B19" s="20">
        <v>42341</v>
      </c>
      <c r="C19" s="21" t="s">
        <v>1221</v>
      </c>
      <c r="D19" s="22">
        <v>3243</v>
      </c>
      <c r="E19" s="21" t="s">
        <v>10</v>
      </c>
      <c r="F19" s="23">
        <v>715</v>
      </c>
      <c r="G19" s="94"/>
      <c r="I19" s="62" t="s">
        <v>541</v>
      </c>
      <c r="J19" s="62" t="s">
        <v>212</v>
      </c>
      <c r="K19" s="62" t="s">
        <v>644</v>
      </c>
      <c r="L19" s="62" t="s">
        <v>244</v>
      </c>
    </row>
    <row r="20" spans="1:12" x14ac:dyDescent="0.25">
      <c r="A20" s="181">
        <v>30</v>
      </c>
      <c r="B20" s="177">
        <v>42341</v>
      </c>
      <c r="C20" s="180" t="s">
        <v>1227</v>
      </c>
      <c r="D20" s="178">
        <v>400</v>
      </c>
      <c r="E20" s="180" t="s">
        <v>10</v>
      </c>
      <c r="F20" s="179">
        <v>170</v>
      </c>
      <c r="G20" s="184" t="s">
        <v>8</v>
      </c>
    </row>
    <row r="21" spans="1:12" s="62" customFormat="1" x14ac:dyDescent="0.25">
      <c r="A21" s="19">
        <v>113</v>
      </c>
      <c r="B21" s="20">
        <v>42342</v>
      </c>
      <c r="C21" s="21" t="s">
        <v>1201</v>
      </c>
      <c r="D21" s="22">
        <v>4295</v>
      </c>
      <c r="E21" s="21" t="s">
        <v>10</v>
      </c>
      <c r="F21" s="23">
        <v>715</v>
      </c>
      <c r="G21" s="94"/>
      <c r="I21" s="62" t="s">
        <v>541</v>
      </c>
      <c r="J21" s="62" t="s">
        <v>713</v>
      </c>
      <c r="K21" s="62" t="s">
        <v>710</v>
      </c>
      <c r="L21" s="62" t="s">
        <v>714</v>
      </c>
    </row>
    <row r="22" spans="1:12" s="62" customFormat="1" x14ac:dyDescent="0.25">
      <c r="A22" s="19">
        <v>128</v>
      </c>
      <c r="B22" s="20">
        <v>42342</v>
      </c>
      <c r="C22" s="21" t="s">
        <v>1202</v>
      </c>
      <c r="D22" s="22">
        <v>3245</v>
      </c>
      <c r="E22" s="21" t="s">
        <v>10</v>
      </c>
      <c r="F22" s="23">
        <v>715</v>
      </c>
      <c r="G22" s="94"/>
      <c r="I22" s="62" t="s">
        <v>1194</v>
      </c>
      <c r="J22" s="62" t="s">
        <v>1128</v>
      </c>
      <c r="K22" s="62" t="s">
        <v>1129</v>
      </c>
      <c r="L22" s="62" t="s">
        <v>328</v>
      </c>
    </row>
    <row r="23" spans="1:12" s="62" customFormat="1" x14ac:dyDescent="0.25">
      <c r="A23" s="19">
        <v>141</v>
      </c>
      <c r="B23" s="20">
        <v>42342</v>
      </c>
      <c r="C23" s="21" t="s">
        <v>1210</v>
      </c>
      <c r="D23" s="22">
        <v>2940</v>
      </c>
      <c r="E23" s="21" t="s">
        <v>10</v>
      </c>
      <c r="F23" s="23">
        <v>715</v>
      </c>
      <c r="G23" s="94"/>
      <c r="I23" s="62" t="s">
        <v>87</v>
      </c>
      <c r="J23" s="62" t="s">
        <v>60</v>
      </c>
      <c r="K23" s="62" t="s">
        <v>66</v>
      </c>
      <c r="L23" s="62" t="s">
        <v>238</v>
      </c>
    </row>
    <row r="24" spans="1:12" s="62" customFormat="1" x14ac:dyDescent="0.25">
      <c r="A24" s="19">
        <v>142</v>
      </c>
      <c r="B24" s="20">
        <v>42342</v>
      </c>
      <c r="C24" s="21" t="s">
        <v>1211</v>
      </c>
      <c r="D24" s="22">
        <v>2940</v>
      </c>
      <c r="E24" s="21" t="s">
        <v>10</v>
      </c>
      <c r="F24" s="23">
        <v>715</v>
      </c>
      <c r="G24" s="94"/>
      <c r="I24" s="62" t="s">
        <v>87</v>
      </c>
      <c r="J24" s="62" t="s">
        <v>147</v>
      </c>
      <c r="K24" s="62" t="s">
        <v>148</v>
      </c>
      <c r="L24" s="62" t="s">
        <v>149</v>
      </c>
    </row>
    <row r="25" spans="1:12" s="62" customFormat="1" x14ac:dyDescent="0.25">
      <c r="A25" s="19">
        <v>147</v>
      </c>
      <c r="B25" s="20">
        <v>42342</v>
      </c>
      <c r="C25" s="21" t="s">
        <v>1214</v>
      </c>
      <c r="D25" s="22">
        <v>3948</v>
      </c>
      <c r="E25" s="21" t="s">
        <v>10</v>
      </c>
      <c r="F25" s="23">
        <v>715</v>
      </c>
      <c r="G25" s="94"/>
      <c r="I25" s="62" t="s">
        <v>87</v>
      </c>
      <c r="J25" s="62" t="s">
        <v>197</v>
      </c>
      <c r="K25" s="62" t="s">
        <v>78</v>
      </c>
      <c r="L25" s="62" t="s">
        <v>89</v>
      </c>
    </row>
    <row r="26" spans="1:12" x14ac:dyDescent="0.25">
      <c r="A26" s="181">
        <v>146</v>
      </c>
      <c r="B26" s="177">
        <v>42342</v>
      </c>
      <c r="C26" s="180" t="s">
        <v>1222</v>
      </c>
      <c r="D26" s="178">
        <v>3245</v>
      </c>
      <c r="E26" s="180" t="s">
        <v>10</v>
      </c>
      <c r="F26" s="179">
        <v>715</v>
      </c>
      <c r="G26" s="182"/>
    </row>
    <row r="27" spans="1:12" s="62" customFormat="1" x14ac:dyDescent="0.25">
      <c r="A27" s="19">
        <v>160</v>
      </c>
      <c r="B27" s="20">
        <v>42345</v>
      </c>
      <c r="C27" s="21" t="s">
        <v>1206</v>
      </c>
      <c r="D27" s="22">
        <v>3243</v>
      </c>
      <c r="E27" s="21" t="s">
        <v>10</v>
      </c>
      <c r="F27" s="23">
        <v>715</v>
      </c>
      <c r="G27" s="94"/>
      <c r="I27" s="62" t="s">
        <v>1194</v>
      </c>
      <c r="J27" s="62" t="s">
        <v>1237</v>
      </c>
      <c r="K27" s="62" t="s">
        <v>1238</v>
      </c>
      <c r="L27" s="62" t="s">
        <v>1107</v>
      </c>
    </row>
    <row r="28" spans="1:12" s="62" customFormat="1" x14ac:dyDescent="0.25">
      <c r="A28" s="19">
        <v>171</v>
      </c>
      <c r="B28" s="20">
        <v>42345</v>
      </c>
      <c r="C28" s="21" t="s">
        <v>1208</v>
      </c>
      <c r="D28" s="22">
        <v>3450</v>
      </c>
      <c r="E28" s="21" t="s">
        <v>10</v>
      </c>
      <c r="F28" s="23">
        <v>715</v>
      </c>
      <c r="G28" s="94"/>
      <c r="I28" s="62" t="s">
        <v>1194</v>
      </c>
      <c r="J28" s="62" t="s">
        <v>57</v>
      </c>
      <c r="K28" s="62" t="s">
        <v>1240</v>
      </c>
      <c r="L28" s="62" t="s">
        <v>1241</v>
      </c>
    </row>
    <row r="29" spans="1:12" s="62" customFormat="1" x14ac:dyDescent="0.25">
      <c r="A29" s="19">
        <v>213</v>
      </c>
      <c r="B29" s="20">
        <v>42345</v>
      </c>
      <c r="C29" s="21" t="s">
        <v>1217</v>
      </c>
      <c r="D29" s="22">
        <v>3450</v>
      </c>
      <c r="E29" s="21" t="s">
        <v>10</v>
      </c>
      <c r="F29" s="23">
        <v>715</v>
      </c>
      <c r="G29" s="94"/>
      <c r="I29" s="62" t="s">
        <v>48</v>
      </c>
      <c r="J29" s="62" t="s">
        <v>1184</v>
      </c>
      <c r="K29" s="62" t="s">
        <v>209</v>
      </c>
      <c r="L29" s="62" t="s">
        <v>656</v>
      </c>
    </row>
    <row r="30" spans="1:12" s="62" customFormat="1" x14ac:dyDescent="0.25">
      <c r="A30" s="19">
        <v>240</v>
      </c>
      <c r="B30" s="20">
        <v>42346</v>
      </c>
      <c r="C30" s="21" t="s">
        <v>1207</v>
      </c>
      <c r="D30" s="22">
        <v>3450</v>
      </c>
      <c r="E30" s="21" t="s">
        <v>10</v>
      </c>
      <c r="F30" s="23">
        <v>715</v>
      </c>
      <c r="G30" s="94"/>
      <c r="I30" s="62" t="s">
        <v>1194</v>
      </c>
      <c r="J30" s="62" t="s">
        <v>245</v>
      </c>
      <c r="K30" s="62" t="s">
        <v>1248</v>
      </c>
      <c r="L30" s="62" t="s">
        <v>1249</v>
      </c>
    </row>
    <row r="31" spans="1:12" s="62" customFormat="1" x14ac:dyDescent="0.25">
      <c r="A31" s="19" t="s">
        <v>1232</v>
      </c>
      <c r="B31" s="20">
        <v>42347</v>
      </c>
      <c r="C31" s="21" t="s">
        <v>1209</v>
      </c>
      <c r="D31" s="22">
        <v>3773</v>
      </c>
      <c r="E31" s="21" t="s">
        <v>10</v>
      </c>
      <c r="F31" s="23">
        <v>715</v>
      </c>
      <c r="G31" s="94"/>
      <c r="I31" s="62" t="s">
        <v>541</v>
      </c>
      <c r="J31" s="62" t="s">
        <v>212</v>
      </c>
      <c r="K31" s="62" t="s">
        <v>699</v>
      </c>
      <c r="L31" s="62" t="s">
        <v>700</v>
      </c>
    </row>
    <row r="32" spans="1:12" s="62" customFormat="1" x14ac:dyDescent="0.25">
      <c r="A32" s="19">
        <v>320</v>
      </c>
      <c r="B32" s="20">
        <v>42347</v>
      </c>
      <c r="C32" s="21" t="s">
        <v>1216</v>
      </c>
      <c r="D32" s="22">
        <v>3450</v>
      </c>
      <c r="E32" s="21" t="s">
        <v>10</v>
      </c>
      <c r="F32" s="23">
        <v>715</v>
      </c>
      <c r="G32" s="94"/>
      <c r="I32" s="62" t="s">
        <v>1194</v>
      </c>
      <c r="J32" s="62" t="s">
        <v>1242</v>
      </c>
      <c r="K32" s="62" t="s">
        <v>1243</v>
      </c>
      <c r="L32" s="62" t="s">
        <v>1244</v>
      </c>
    </row>
    <row r="33" spans="1:12" s="62" customFormat="1" x14ac:dyDescent="0.25">
      <c r="A33" s="19">
        <v>325</v>
      </c>
      <c r="B33" s="20">
        <v>42347</v>
      </c>
      <c r="C33" s="21" t="s">
        <v>1223</v>
      </c>
      <c r="D33" s="22">
        <v>2940</v>
      </c>
      <c r="E33" s="21" t="s">
        <v>10</v>
      </c>
      <c r="F33" s="23">
        <v>715</v>
      </c>
      <c r="G33" s="94"/>
      <c r="I33" s="62" t="s">
        <v>87</v>
      </c>
      <c r="J33" s="62" t="s">
        <v>235</v>
      </c>
      <c r="K33" s="62" t="s">
        <v>236</v>
      </c>
      <c r="L33" s="62" t="s">
        <v>1185</v>
      </c>
    </row>
    <row r="34" spans="1:12" s="62" customFormat="1" x14ac:dyDescent="0.25">
      <c r="A34" s="19">
        <v>363</v>
      </c>
      <c r="B34" s="20">
        <v>42348</v>
      </c>
      <c r="C34" s="21" t="s">
        <v>1212</v>
      </c>
      <c r="D34" s="22">
        <v>4200</v>
      </c>
      <c r="E34" s="21" t="s">
        <v>10</v>
      </c>
      <c r="F34" s="23">
        <v>715</v>
      </c>
      <c r="G34" s="94"/>
      <c r="I34" s="62" t="s">
        <v>87</v>
      </c>
      <c r="J34" s="62" t="s">
        <v>118</v>
      </c>
      <c r="K34" s="62" t="s">
        <v>207</v>
      </c>
      <c r="L34" s="62" t="s">
        <v>120</v>
      </c>
    </row>
    <row r="35" spans="1:12" s="191" customFormat="1" x14ac:dyDescent="0.25">
      <c r="A35" s="185">
        <v>362</v>
      </c>
      <c r="B35" s="186">
        <v>42348</v>
      </c>
      <c r="C35" s="192" t="s">
        <v>1224</v>
      </c>
      <c r="D35" s="188">
        <v>3450</v>
      </c>
      <c r="E35" s="192" t="s">
        <v>10</v>
      </c>
      <c r="F35" s="189">
        <v>715</v>
      </c>
      <c r="G35" s="194"/>
    </row>
    <row r="36" spans="1:12" s="62" customFormat="1" x14ac:dyDescent="0.25">
      <c r="A36" s="19">
        <v>404</v>
      </c>
      <c r="B36" s="20">
        <v>42349</v>
      </c>
      <c r="C36" s="21" t="s">
        <v>1225</v>
      </c>
      <c r="D36" s="22">
        <v>3500</v>
      </c>
      <c r="E36" s="21" t="s">
        <v>10</v>
      </c>
      <c r="F36" s="23">
        <v>715</v>
      </c>
      <c r="G36" s="94"/>
      <c r="I36" s="62" t="s">
        <v>1194</v>
      </c>
      <c r="J36" s="62" t="s">
        <v>1250</v>
      </c>
      <c r="K36" s="62" t="s">
        <v>1125</v>
      </c>
      <c r="L36" s="62" t="s">
        <v>1126</v>
      </c>
    </row>
    <row r="37" spans="1:12" s="62" customFormat="1" x14ac:dyDescent="0.25">
      <c r="A37" s="19">
        <v>506</v>
      </c>
      <c r="B37" s="20">
        <v>42353</v>
      </c>
      <c r="C37" s="21" t="s">
        <v>1226</v>
      </c>
      <c r="D37" s="22">
        <v>3107</v>
      </c>
      <c r="E37" s="21" t="s">
        <v>10</v>
      </c>
      <c r="F37" s="23">
        <v>715</v>
      </c>
      <c r="G37" s="94"/>
      <c r="I37" s="62" t="s">
        <v>541</v>
      </c>
      <c r="J37" s="62" t="s">
        <v>72</v>
      </c>
      <c r="K37" s="62" t="s">
        <v>550</v>
      </c>
      <c r="L37" s="62" t="s">
        <v>551</v>
      </c>
    </row>
    <row r="38" spans="1:12" s="62" customFormat="1" x14ac:dyDescent="0.25">
      <c r="A38" s="19">
        <v>602</v>
      </c>
      <c r="B38" s="20">
        <v>42356</v>
      </c>
      <c r="C38" s="21" t="s">
        <v>1228</v>
      </c>
      <c r="D38" s="22">
        <v>3500</v>
      </c>
      <c r="E38" s="21" t="s">
        <v>10</v>
      </c>
      <c r="F38" s="23">
        <v>715</v>
      </c>
      <c r="G38" s="146"/>
      <c r="I38" s="62" t="s">
        <v>87</v>
      </c>
      <c r="J38" s="62" t="s">
        <v>311</v>
      </c>
      <c r="K38" s="62" t="s">
        <v>94</v>
      </c>
      <c r="L38" s="62" t="s">
        <v>95</v>
      </c>
    </row>
    <row r="39" spans="1:12" s="62" customFormat="1" x14ac:dyDescent="0.25">
      <c r="A39" s="19">
        <v>636</v>
      </c>
      <c r="B39" s="20">
        <v>42359</v>
      </c>
      <c r="C39" s="21" t="s">
        <v>1229</v>
      </c>
      <c r="D39" s="22">
        <v>3600</v>
      </c>
      <c r="E39" s="21" t="s">
        <v>10</v>
      </c>
      <c r="F39" s="23">
        <v>715</v>
      </c>
      <c r="G39" s="96" t="s">
        <v>442</v>
      </c>
      <c r="I39" s="62" t="s">
        <v>1263</v>
      </c>
      <c r="J39" s="62" t="s">
        <v>330</v>
      </c>
      <c r="K39" s="62" t="s">
        <v>547</v>
      </c>
      <c r="L39" s="62" t="s">
        <v>548</v>
      </c>
    </row>
    <row r="40" spans="1:12" s="62" customFormat="1" x14ac:dyDescent="0.25">
      <c r="A40" s="19">
        <v>639</v>
      </c>
      <c r="B40" s="20">
        <v>42359</v>
      </c>
      <c r="C40" s="21" t="s">
        <v>1230</v>
      </c>
      <c r="D40" s="22">
        <v>2857.5</v>
      </c>
      <c r="E40" s="21" t="s">
        <v>10</v>
      </c>
      <c r="F40" s="23">
        <v>715</v>
      </c>
      <c r="G40" s="146"/>
      <c r="I40" s="62" t="s">
        <v>541</v>
      </c>
      <c r="J40" s="62" t="s">
        <v>795</v>
      </c>
      <c r="K40" s="62" t="s">
        <v>796</v>
      </c>
      <c r="L40" s="62" t="s">
        <v>797</v>
      </c>
    </row>
    <row r="41" spans="1:12" s="62" customFormat="1" x14ac:dyDescent="0.25">
      <c r="A41" s="19">
        <v>640</v>
      </c>
      <c r="B41" s="20">
        <v>42359</v>
      </c>
      <c r="C41" s="21" t="s">
        <v>1231</v>
      </c>
      <c r="D41" s="22">
        <v>655.5</v>
      </c>
      <c r="E41" s="21" t="s">
        <v>10</v>
      </c>
      <c r="F41" s="23">
        <v>715</v>
      </c>
      <c r="G41" s="146"/>
      <c r="I41" s="62" t="s">
        <v>541</v>
      </c>
      <c r="J41" s="62" t="s">
        <v>795</v>
      </c>
      <c r="K41" s="62" t="s">
        <v>796</v>
      </c>
      <c r="L41" s="62" t="s">
        <v>797</v>
      </c>
    </row>
    <row r="42" spans="1:12" x14ac:dyDescent="0.25">
      <c r="A42" s="181"/>
      <c r="B42" s="177"/>
      <c r="C42" s="183" t="s">
        <v>46</v>
      </c>
      <c r="D42" s="100">
        <v>108731.5</v>
      </c>
      <c r="E42" s="180"/>
      <c r="F42" s="182"/>
      <c r="G42" s="179"/>
      <c r="H42" s="172"/>
    </row>
    <row r="43" spans="1:12" x14ac:dyDescent="0.25">
      <c r="C43" s="21" t="s">
        <v>1239</v>
      </c>
      <c r="D43" s="22">
        <v>3450</v>
      </c>
    </row>
    <row r="44" spans="1:12" x14ac:dyDescent="0.25">
      <c r="C44" s="21" t="s">
        <v>1255</v>
      </c>
      <c r="D44" s="22">
        <v>3453</v>
      </c>
    </row>
    <row r="45" spans="1:12" x14ac:dyDescent="0.25">
      <c r="D45" s="85">
        <f>SUM(D43:D44)</f>
        <v>6903</v>
      </c>
    </row>
    <row r="47" spans="1:12" x14ac:dyDescent="0.25">
      <c r="C47" s="44" t="s">
        <v>1260</v>
      </c>
    </row>
    <row r="48" spans="1:12" x14ac:dyDescent="0.25">
      <c r="C48" t="s">
        <v>1259</v>
      </c>
      <c r="D48" s="80">
        <v>5375</v>
      </c>
    </row>
    <row r="49" spans="3:4" x14ac:dyDescent="0.25">
      <c r="C49" t="s">
        <v>1261</v>
      </c>
      <c r="D49" s="80">
        <v>3450</v>
      </c>
    </row>
    <row r="50" spans="3:4" x14ac:dyDescent="0.25">
      <c r="C50" t="s">
        <v>1262</v>
      </c>
      <c r="D50" s="80">
        <v>3450</v>
      </c>
    </row>
    <row r="51" spans="3:4" x14ac:dyDescent="0.25">
      <c r="D51" s="80">
        <f>SUM(D48:D50)</f>
        <v>12275</v>
      </c>
    </row>
  </sheetData>
  <sortState ref="A7:G41">
    <sortCondition ref="B7:B41"/>
  </sortState>
  <mergeCells count="2">
    <mergeCell ref="A2:E2"/>
    <mergeCell ref="A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37"/>
  <sheetViews>
    <sheetView tabSelected="1" workbookViewId="0">
      <selection activeCell="G21" sqref="G21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1251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1252</v>
      </c>
      <c r="F8" s="35"/>
      <c r="G8" s="38"/>
      <c r="J8" s="41"/>
    </row>
    <row r="9" spans="3:10" x14ac:dyDescent="0.25">
      <c r="C9" s="35" t="s">
        <v>139</v>
      </c>
      <c r="D9" s="36">
        <v>0</v>
      </c>
      <c r="E9" s="42"/>
      <c r="F9" s="43"/>
      <c r="G9" s="42"/>
      <c r="H9" s="43"/>
    </row>
    <row r="10" spans="3:10" x14ac:dyDescent="0.25">
      <c r="C10" s="35" t="s">
        <v>866</v>
      </c>
      <c r="D10" s="36">
        <v>15000</v>
      </c>
      <c r="E10" s="42" t="s">
        <v>1254</v>
      </c>
      <c r="F10" s="43" t="s">
        <v>129</v>
      </c>
      <c r="G10" s="42"/>
      <c r="H10" s="43"/>
    </row>
    <row r="11" spans="3:10" x14ac:dyDescent="0.25">
      <c r="C11" s="44" t="s">
        <v>46</v>
      </c>
      <c r="D11" s="45">
        <f>SUM(D9:D10)</f>
        <v>15000</v>
      </c>
      <c r="E11" s="42"/>
    </row>
    <row r="14" spans="3:10" x14ac:dyDescent="0.25">
      <c r="G14" s="46"/>
    </row>
    <row r="15" spans="3:10" x14ac:dyDescent="0.25">
      <c r="C15" s="44" t="s">
        <v>535</v>
      </c>
    </row>
    <row r="16" spans="3:10" x14ac:dyDescent="0.25">
      <c r="C16" s="47" t="s">
        <v>1252</v>
      </c>
      <c r="D16" s="36">
        <f>DICIEMBRE!D42</f>
        <v>108731.5</v>
      </c>
      <c r="E16" s="36"/>
      <c r="F16" s="36"/>
    </row>
    <row r="17" spans="2:15" x14ac:dyDescent="0.25">
      <c r="B17" s="35" t="s">
        <v>132</v>
      </c>
      <c r="C17" s="47" t="s">
        <v>133</v>
      </c>
      <c r="D17" s="36">
        <f>DICIEMBRE!D45</f>
        <v>6903</v>
      </c>
      <c r="E17" s="36"/>
      <c r="F17" s="36"/>
    </row>
    <row r="18" spans="2:15" x14ac:dyDescent="0.25">
      <c r="B18" s="35" t="s">
        <v>134</v>
      </c>
      <c r="C18" s="47" t="s">
        <v>1253</v>
      </c>
      <c r="D18" s="36">
        <f>DICIEMBRE!D20</f>
        <v>400</v>
      </c>
      <c r="E18" s="42"/>
      <c r="F18" s="42"/>
    </row>
    <row r="19" spans="2:15" x14ac:dyDescent="0.25">
      <c r="C19" s="44" t="s">
        <v>46</v>
      </c>
      <c r="D19" s="48">
        <f>D16+D17-D18</f>
        <v>115234.5</v>
      </c>
    </row>
    <row r="21" spans="2:15" ht="16.5" x14ac:dyDescent="0.3">
      <c r="C21" s="44" t="s">
        <v>135</v>
      </c>
      <c r="D21" s="48">
        <f>D19-D11</f>
        <v>100234.5</v>
      </c>
      <c r="E21" s="49"/>
    </row>
    <row r="22" spans="2:15" x14ac:dyDescent="0.25">
      <c r="C22" s="35" t="s">
        <v>136</v>
      </c>
      <c r="D22" s="48">
        <f>+D21*0.16</f>
        <v>16037.52</v>
      </c>
      <c r="F22" s="42"/>
    </row>
    <row r="23" spans="2:15" x14ac:dyDescent="0.25">
      <c r="C23" s="35" t="s">
        <v>137</v>
      </c>
      <c r="D23" s="48">
        <f>+D21+D22</f>
        <v>116272.02</v>
      </c>
    </row>
    <row r="24" spans="2:15" x14ac:dyDescent="0.25">
      <c r="D24" s="48"/>
    </row>
    <row r="25" spans="2:15" x14ac:dyDescent="0.25">
      <c r="C25" s="47"/>
      <c r="D25" s="48"/>
      <c r="E25" s="36"/>
      <c r="F25" s="36"/>
    </row>
    <row r="26" spans="2:15" x14ac:dyDescent="0.25">
      <c r="C26" s="35" t="s">
        <v>341</v>
      </c>
      <c r="D26" s="48">
        <f>+D23+D25</f>
        <v>116272.02</v>
      </c>
    </row>
    <row r="27" spans="2:15" x14ac:dyDescent="0.25">
      <c r="D27" s="48"/>
    </row>
    <row r="31" spans="2:15" x14ac:dyDescent="0.25">
      <c r="C31" s="35" t="s">
        <v>1264</v>
      </c>
      <c r="D31" s="36">
        <f>'RESUMEN NOVIEMBRE'!D21</f>
        <v>95886.34</v>
      </c>
      <c r="G31" s="36"/>
    </row>
    <row r="32" spans="2:15" x14ac:dyDescent="0.25">
      <c r="C32" s="35" t="s">
        <v>1265</v>
      </c>
      <c r="D32" s="87">
        <f>D21</f>
        <v>100234.5</v>
      </c>
      <c r="E32" s="35"/>
      <c r="F32" s="35"/>
      <c r="G32" s="197"/>
      <c r="H32" s="166"/>
      <c r="I32" s="166"/>
      <c r="J32" s="166"/>
      <c r="K32" s="166"/>
      <c r="L32" s="166"/>
      <c r="M32" s="166"/>
      <c r="N32" s="166"/>
      <c r="O32" s="166"/>
    </row>
    <row r="33" spans="3:16" x14ac:dyDescent="0.25">
      <c r="C33" s="35" t="s">
        <v>142</v>
      </c>
      <c r="D33" s="36">
        <f>SUM(D31:D32)</f>
        <v>196120.84</v>
      </c>
      <c r="E33" s="35"/>
      <c r="F33" s="35"/>
      <c r="G33" s="197"/>
      <c r="H33" s="166"/>
      <c r="I33" s="166"/>
      <c r="J33" s="166"/>
      <c r="K33" s="166"/>
      <c r="L33" s="166"/>
      <c r="M33" s="166"/>
      <c r="N33" s="166"/>
      <c r="O33" s="166"/>
    </row>
    <row r="34" spans="3:16" x14ac:dyDescent="0.25">
      <c r="C34" s="35" t="s">
        <v>1266</v>
      </c>
      <c r="D34" s="87">
        <v>-3200</v>
      </c>
      <c r="E34" s="35"/>
      <c r="F34" s="35"/>
      <c r="G34" s="197"/>
      <c r="H34" s="166"/>
      <c r="I34" s="166"/>
      <c r="J34" s="166"/>
      <c r="K34" s="166"/>
      <c r="L34" s="166"/>
      <c r="M34" s="166"/>
      <c r="N34" s="166"/>
      <c r="O34" s="166"/>
    </row>
    <row r="35" spans="3:16" x14ac:dyDescent="0.25">
      <c r="C35" s="35" t="s">
        <v>1267</v>
      </c>
      <c r="D35" s="195">
        <f>D33+D34</f>
        <v>192920.84</v>
      </c>
      <c r="E35" s="195"/>
      <c r="F35" s="35"/>
      <c r="G35" s="80"/>
      <c r="H35" s="166"/>
      <c r="I35" s="166"/>
      <c r="J35" s="166"/>
      <c r="K35" s="166"/>
      <c r="L35" s="166"/>
      <c r="M35" s="166"/>
      <c r="N35" s="166"/>
      <c r="O35" s="166"/>
      <c r="P35" s="166"/>
    </row>
    <row r="36" spans="3:16" x14ac:dyDescent="0.25">
      <c r="C36" s="35" t="s">
        <v>136</v>
      </c>
      <c r="D36" s="195">
        <f>D35*0.16</f>
        <v>30867.3344</v>
      </c>
      <c r="E36" s="195"/>
      <c r="F36" s="35"/>
      <c r="G36" s="8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3:16" x14ac:dyDescent="0.25">
      <c r="C37" s="35" t="s">
        <v>1268</v>
      </c>
      <c r="D37" s="36">
        <f>SUM(D35:D36)</f>
        <v>223788.17439999999</v>
      </c>
      <c r="E37" s="196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10" workbookViewId="0">
      <selection activeCell="H37" sqref="H37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3.5" bestFit="1" customWidth="1"/>
    <col min="4" max="4" width="13.1640625" customWidth="1"/>
    <col min="5" max="5" width="13.83203125" bestFit="1" customWidth="1"/>
    <col min="6" max="6" width="5.33203125" bestFit="1" customWidth="1"/>
    <col min="7" max="7" width="11.1640625" bestFit="1" customWidth="1"/>
    <col min="10" max="10" width="14.1640625" bestFit="1" customWidth="1"/>
    <col min="11" max="11" width="19" bestFit="1" customWidth="1"/>
    <col min="12" max="12" width="18.5" bestFit="1" customWidth="1"/>
  </cols>
  <sheetData>
    <row r="1" spans="1:12" x14ac:dyDescent="0.25">
      <c r="A1" s="198" t="s">
        <v>0</v>
      </c>
      <c r="B1" s="198"/>
      <c r="C1" s="198"/>
      <c r="D1" s="198"/>
      <c r="E1" s="198"/>
      <c r="F1" s="1"/>
      <c r="G1" s="2"/>
    </row>
    <row r="2" spans="1:12" x14ac:dyDescent="0.25">
      <c r="A2" s="198" t="s">
        <v>151</v>
      </c>
      <c r="B2" s="198"/>
      <c r="C2" s="198"/>
      <c r="D2" s="198"/>
      <c r="E2" s="198"/>
      <c r="F2" s="4"/>
      <c r="G2" s="2"/>
    </row>
    <row r="3" spans="1:12" x14ac:dyDescent="0.25">
      <c r="A3" s="5"/>
      <c r="B3" s="3"/>
      <c r="C3" s="6"/>
      <c r="D3" s="3"/>
      <c r="E3" s="6"/>
      <c r="F3" s="5"/>
      <c r="G3" s="6"/>
    </row>
    <row r="4" spans="1:12" x14ac:dyDescent="0.25">
      <c r="A4" s="5"/>
      <c r="B4" s="3"/>
      <c r="C4" s="6"/>
      <c r="D4" s="3"/>
      <c r="E4" s="6"/>
      <c r="F4" s="5"/>
      <c r="G4" s="6"/>
    </row>
    <row r="5" spans="1:12" ht="25.5" x14ac:dyDescent="0.25">
      <c r="A5" s="7" t="s">
        <v>2</v>
      </c>
      <c r="B5" s="8" t="s">
        <v>3</v>
      </c>
      <c r="C5" s="8" t="s">
        <v>4</v>
      </c>
      <c r="D5" s="9" t="s">
        <v>5</v>
      </c>
      <c r="E5" s="10" t="s">
        <v>6</v>
      </c>
      <c r="F5" s="7" t="s">
        <v>7</v>
      </c>
      <c r="G5" s="8" t="s">
        <v>8</v>
      </c>
    </row>
    <row r="6" spans="1:12" s="62" customFormat="1" x14ac:dyDescent="0.25">
      <c r="A6" s="19">
        <v>6</v>
      </c>
      <c r="B6" s="20">
        <v>42038</v>
      </c>
      <c r="C6" s="21" t="s">
        <v>181</v>
      </c>
      <c r="D6" s="22">
        <v>3450</v>
      </c>
      <c r="E6" s="21" t="s">
        <v>10</v>
      </c>
      <c r="F6" s="23">
        <v>715</v>
      </c>
      <c r="G6" s="24"/>
      <c r="I6" s="62" t="s">
        <v>87</v>
      </c>
      <c r="J6" s="62" t="s">
        <v>60</v>
      </c>
      <c r="K6" s="62" t="s">
        <v>66</v>
      </c>
      <c r="L6" s="62" t="s">
        <v>238</v>
      </c>
    </row>
    <row r="7" spans="1:12" s="62" customFormat="1" x14ac:dyDescent="0.25">
      <c r="A7" s="19">
        <v>7</v>
      </c>
      <c r="B7" s="20">
        <v>42038</v>
      </c>
      <c r="C7" s="21" t="s">
        <v>182</v>
      </c>
      <c r="D7" s="22">
        <v>3450</v>
      </c>
      <c r="E7" s="21" t="s">
        <v>10</v>
      </c>
      <c r="F7" s="23">
        <v>715</v>
      </c>
      <c r="G7" s="24"/>
      <c r="I7" s="62" t="s">
        <v>87</v>
      </c>
      <c r="J7" s="62" t="s">
        <v>235</v>
      </c>
      <c r="K7" s="62" t="s">
        <v>236</v>
      </c>
      <c r="L7" s="62" t="s">
        <v>237</v>
      </c>
    </row>
    <row r="8" spans="1:12" s="62" customFormat="1" x14ac:dyDescent="0.25">
      <c r="A8" s="19">
        <v>8</v>
      </c>
      <c r="B8" s="20">
        <v>42038</v>
      </c>
      <c r="C8" s="21" t="s">
        <v>183</v>
      </c>
      <c r="D8" s="22">
        <v>3243</v>
      </c>
      <c r="E8" s="21" t="s">
        <v>10</v>
      </c>
      <c r="F8" s="23">
        <v>715</v>
      </c>
      <c r="G8" s="24"/>
      <c r="I8" s="62" t="s">
        <v>87</v>
      </c>
      <c r="J8" s="62" t="s">
        <v>239</v>
      </c>
      <c r="K8" s="62" t="s">
        <v>124</v>
      </c>
      <c r="L8" s="62" t="s">
        <v>125</v>
      </c>
    </row>
    <row r="9" spans="1:12" s="62" customFormat="1" x14ac:dyDescent="0.25">
      <c r="A9" s="19">
        <v>14</v>
      </c>
      <c r="B9" s="20">
        <v>42038</v>
      </c>
      <c r="C9" s="21" t="s">
        <v>169</v>
      </c>
      <c r="D9" s="22">
        <v>5865</v>
      </c>
      <c r="E9" s="21" t="s">
        <v>10</v>
      </c>
      <c r="F9" s="23">
        <v>715</v>
      </c>
      <c r="G9" s="24"/>
      <c r="I9" s="62" t="s">
        <v>80</v>
      </c>
      <c r="J9" s="62" t="s">
        <v>66</v>
      </c>
      <c r="K9" s="62" t="s">
        <v>215</v>
      </c>
      <c r="L9" s="62" t="s">
        <v>216</v>
      </c>
    </row>
    <row r="10" spans="1:12" s="62" customFormat="1" x14ac:dyDescent="0.25">
      <c r="A10" s="19">
        <v>20</v>
      </c>
      <c r="B10" s="20">
        <v>42038</v>
      </c>
      <c r="C10" s="21" t="s">
        <v>157</v>
      </c>
      <c r="D10" s="22">
        <v>3450</v>
      </c>
      <c r="E10" s="21" t="s">
        <v>10</v>
      </c>
      <c r="F10" s="23">
        <v>715</v>
      </c>
      <c r="G10" s="24"/>
      <c r="I10" s="62" t="s">
        <v>80</v>
      </c>
      <c r="J10" s="62" t="s">
        <v>202</v>
      </c>
      <c r="K10" s="62" t="s">
        <v>205</v>
      </c>
      <c r="L10" s="62" t="s">
        <v>204</v>
      </c>
    </row>
    <row r="11" spans="1:12" s="62" customFormat="1" x14ac:dyDescent="0.25">
      <c r="A11" s="19">
        <v>21</v>
      </c>
      <c r="B11" s="20">
        <v>42038</v>
      </c>
      <c r="C11" s="21" t="s">
        <v>175</v>
      </c>
      <c r="D11" s="22">
        <v>3450</v>
      </c>
      <c r="E11" s="21" t="s">
        <v>10</v>
      </c>
      <c r="F11" s="23">
        <v>715</v>
      </c>
      <c r="G11" s="24"/>
      <c r="I11" s="62" t="s">
        <v>80</v>
      </c>
      <c r="J11" s="62" t="s">
        <v>226</v>
      </c>
      <c r="K11" s="62" t="s">
        <v>227</v>
      </c>
      <c r="L11" s="62" t="s">
        <v>228</v>
      </c>
    </row>
    <row r="12" spans="1:12" s="62" customFormat="1" x14ac:dyDescent="0.25">
      <c r="A12" s="19">
        <v>35</v>
      </c>
      <c r="B12" s="20">
        <v>42038</v>
      </c>
      <c r="C12" s="21" t="s">
        <v>164</v>
      </c>
      <c r="D12" s="22">
        <v>3243</v>
      </c>
      <c r="E12" s="21" t="s">
        <v>10</v>
      </c>
      <c r="F12" s="23">
        <v>715</v>
      </c>
      <c r="G12" s="24"/>
      <c r="I12" s="62" t="s">
        <v>48</v>
      </c>
      <c r="J12" s="62" t="s">
        <v>212</v>
      </c>
      <c r="K12" s="62" t="s">
        <v>213</v>
      </c>
      <c r="L12" s="62" t="s">
        <v>70</v>
      </c>
    </row>
    <row r="13" spans="1:12" s="62" customFormat="1" x14ac:dyDescent="0.25">
      <c r="A13" s="19">
        <v>42</v>
      </c>
      <c r="B13" s="20">
        <v>42039</v>
      </c>
      <c r="C13" s="21" t="s">
        <v>158</v>
      </c>
      <c r="D13" s="22">
        <v>2765</v>
      </c>
      <c r="E13" s="21" t="s">
        <v>10</v>
      </c>
      <c r="F13" s="23">
        <v>715</v>
      </c>
      <c r="G13" s="24"/>
      <c r="I13" s="62" t="s">
        <v>48</v>
      </c>
      <c r="J13" s="62" t="s">
        <v>108</v>
      </c>
      <c r="K13" s="62" t="s">
        <v>206</v>
      </c>
      <c r="L13" s="62" t="s">
        <v>110</v>
      </c>
    </row>
    <row r="14" spans="1:12" s="62" customFormat="1" x14ac:dyDescent="0.25">
      <c r="A14" s="19">
        <v>45</v>
      </c>
      <c r="B14" s="20">
        <v>42039</v>
      </c>
      <c r="C14" s="21" t="s">
        <v>176</v>
      </c>
      <c r="D14" s="22">
        <v>3243</v>
      </c>
      <c r="E14" s="21" t="s">
        <v>10</v>
      </c>
      <c r="F14" s="23">
        <v>715</v>
      </c>
      <c r="G14" s="24"/>
      <c r="I14" s="62" t="s">
        <v>87</v>
      </c>
      <c r="J14" s="62" t="s">
        <v>222</v>
      </c>
      <c r="K14" s="62" t="s">
        <v>111</v>
      </c>
      <c r="L14" s="62" t="s">
        <v>122</v>
      </c>
    </row>
    <row r="15" spans="1:12" s="70" customFormat="1" x14ac:dyDescent="0.25">
      <c r="A15" s="64">
        <v>46</v>
      </c>
      <c r="B15" s="65">
        <v>42039</v>
      </c>
      <c r="C15" s="66" t="s">
        <v>165</v>
      </c>
      <c r="D15" s="67">
        <v>800</v>
      </c>
      <c r="E15" s="66" t="s">
        <v>10</v>
      </c>
      <c r="F15" s="68">
        <v>715</v>
      </c>
      <c r="G15" s="69" t="s">
        <v>8</v>
      </c>
      <c r="J15" s="70" t="s">
        <v>240</v>
      </c>
      <c r="K15" s="70" t="s">
        <v>241</v>
      </c>
      <c r="L15" s="70" t="s">
        <v>242</v>
      </c>
    </row>
    <row r="16" spans="1:12" s="62" customFormat="1" x14ac:dyDescent="0.25">
      <c r="A16" s="19">
        <v>48</v>
      </c>
      <c r="B16" s="20">
        <v>42039</v>
      </c>
      <c r="C16" s="21" t="s">
        <v>184</v>
      </c>
      <c r="D16" s="22">
        <v>2940</v>
      </c>
      <c r="E16" s="21" t="s">
        <v>10</v>
      </c>
      <c r="F16" s="23">
        <v>715</v>
      </c>
      <c r="G16" s="24"/>
      <c r="I16" s="62" t="s">
        <v>87</v>
      </c>
      <c r="J16" s="62" t="s">
        <v>147</v>
      </c>
      <c r="K16" s="62" t="s">
        <v>148</v>
      </c>
      <c r="L16" s="62" t="s">
        <v>149</v>
      </c>
    </row>
    <row r="17" spans="1:12" s="62" customFormat="1" x14ac:dyDescent="0.25">
      <c r="A17" s="19">
        <v>49</v>
      </c>
      <c r="B17" s="20">
        <v>42039</v>
      </c>
      <c r="C17" s="21" t="s">
        <v>185</v>
      </c>
      <c r="D17" s="22">
        <v>2940</v>
      </c>
      <c r="E17" s="21" t="s">
        <v>10</v>
      </c>
      <c r="F17" s="23">
        <v>715</v>
      </c>
      <c r="G17" s="24"/>
      <c r="I17" s="62" t="s">
        <v>87</v>
      </c>
      <c r="J17" s="62" t="s">
        <v>60</v>
      </c>
      <c r="K17" s="62" t="s">
        <v>66</v>
      </c>
      <c r="L17" s="62" t="s">
        <v>238</v>
      </c>
    </row>
    <row r="18" spans="1:12" s="62" customFormat="1" x14ac:dyDescent="0.25">
      <c r="A18" s="19">
        <v>50</v>
      </c>
      <c r="B18" s="20">
        <v>42039</v>
      </c>
      <c r="C18" s="21" t="s">
        <v>186</v>
      </c>
      <c r="D18" s="22">
        <v>2940</v>
      </c>
      <c r="E18" s="21" t="s">
        <v>10</v>
      </c>
      <c r="F18" s="23">
        <v>715</v>
      </c>
      <c r="G18" s="25"/>
      <c r="I18" s="62" t="s">
        <v>87</v>
      </c>
      <c r="J18" s="62" t="s">
        <v>235</v>
      </c>
      <c r="K18" s="62" t="s">
        <v>236</v>
      </c>
      <c r="L18" s="62" t="s">
        <v>237</v>
      </c>
    </row>
    <row r="19" spans="1:12" s="62" customFormat="1" x14ac:dyDescent="0.25">
      <c r="A19" s="19">
        <v>53</v>
      </c>
      <c r="B19" s="20">
        <v>42039</v>
      </c>
      <c r="C19" s="21" t="s">
        <v>159</v>
      </c>
      <c r="D19" s="22">
        <v>3948</v>
      </c>
      <c r="E19" s="21" t="s">
        <v>10</v>
      </c>
      <c r="F19" s="23">
        <v>715</v>
      </c>
      <c r="G19" s="24"/>
      <c r="I19" s="62" t="s">
        <v>87</v>
      </c>
      <c r="J19" s="62" t="s">
        <v>118</v>
      </c>
      <c r="K19" s="62" t="s">
        <v>207</v>
      </c>
      <c r="L19" s="62" t="s">
        <v>120</v>
      </c>
    </row>
    <row r="20" spans="1:12" s="62" customFormat="1" x14ac:dyDescent="0.25">
      <c r="A20" s="19">
        <v>55</v>
      </c>
      <c r="B20" s="20">
        <v>42039</v>
      </c>
      <c r="C20" s="21" t="s">
        <v>161</v>
      </c>
      <c r="D20" s="22">
        <v>3243</v>
      </c>
      <c r="E20" s="21" t="s">
        <v>10</v>
      </c>
      <c r="F20" s="23">
        <v>715</v>
      </c>
      <c r="G20" s="24"/>
      <c r="I20" s="62" t="s">
        <v>48</v>
      </c>
      <c r="J20" s="62" t="s">
        <v>210</v>
      </c>
      <c r="K20" s="62" t="s">
        <v>75</v>
      </c>
      <c r="L20" s="62" t="s">
        <v>76</v>
      </c>
    </row>
    <row r="21" spans="1:12" s="62" customFormat="1" x14ac:dyDescent="0.25">
      <c r="A21" s="19">
        <v>68</v>
      </c>
      <c r="B21" s="20">
        <v>42039</v>
      </c>
      <c r="C21" s="21" t="s">
        <v>153</v>
      </c>
      <c r="D21" s="22">
        <v>3948</v>
      </c>
      <c r="E21" s="21" t="s">
        <v>10</v>
      </c>
      <c r="F21" s="23">
        <v>715</v>
      </c>
      <c r="G21" s="25"/>
      <c r="I21" s="62" t="s">
        <v>87</v>
      </c>
      <c r="J21" s="62" t="s">
        <v>197</v>
      </c>
      <c r="K21" s="62" t="s">
        <v>78</v>
      </c>
      <c r="L21" s="62" t="s">
        <v>89</v>
      </c>
    </row>
    <row r="22" spans="1:12" s="62" customFormat="1" x14ac:dyDescent="0.25">
      <c r="A22" s="19">
        <v>74</v>
      </c>
      <c r="B22" s="20">
        <v>42039</v>
      </c>
      <c r="C22" s="21" t="s">
        <v>154</v>
      </c>
      <c r="D22" s="22">
        <v>3450</v>
      </c>
      <c r="E22" s="21" t="s">
        <v>10</v>
      </c>
      <c r="F22" s="23">
        <v>715</v>
      </c>
      <c r="G22" s="25"/>
      <c r="I22" s="62" t="s">
        <v>48</v>
      </c>
      <c r="J22" s="62" t="s">
        <v>65</v>
      </c>
      <c r="K22" s="62" t="s">
        <v>66</v>
      </c>
      <c r="L22" s="62" t="s">
        <v>67</v>
      </c>
    </row>
    <row r="23" spans="1:12" s="62" customFormat="1" x14ac:dyDescent="0.25">
      <c r="A23" s="19">
        <v>83</v>
      </c>
      <c r="B23" s="20">
        <v>42040</v>
      </c>
      <c r="C23" s="21" t="s">
        <v>155</v>
      </c>
      <c r="D23" s="22">
        <v>3950</v>
      </c>
      <c r="E23" s="21" t="s">
        <v>10</v>
      </c>
      <c r="F23" s="23">
        <v>715</v>
      </c>
      <c r="G23" s="25"/>
      <c r="I23" s="62" t="s">
        <v>48</v>
      </c>
      <c r="J23" s="62" t="s">
        <v>198</v>
      </c>
      <c r="K23" s="62" t="s">
        <v>199</v>
      </c>
      <c r="L23" s="62" t="s">
        <v>56</v>
      </c>
    </row>
    <row r="24" spans="1:12" s="62" customFormat="1" x14ac:dyDescent="0.25">
      <c r="A24" s="19">
        <v>84</v>
      </c>
      <c r="B24" s="20">
        <v>42040</v>
      </c>
      <c r="C24" s="21" t="s">
        <v>152</v>
      </c>
      <c r="D24" s="22">
        <v>3948</v>
      </c>
      <c r="E24" s="21" t="s">
        <v>10</v>
      </c>
      <c r="F24" s="23">
        <v>715</v>
      </c>
      <c r="G24" s="25"/>
      <c r="I24" s="62" t="s">
        <v>48</v>
      </c>
      <c r="J24" s="62" t="s">
        <v>194</v>
      </c>
      <c r="K24" s="62" t="s">
        <v>195</v>
      </c>
      <c r="L24" s="62" t="s">
        <v>196</v>
      </c>
    </row>
    <row r="25" spans="1:12" s="62" customFormat="1" x14ac:dyDescent="0.25">
      <c r="A25" s="19">
        <v>85</v>
      </c>
      <c r="B25" s="20">
        <v>42040</v>
      </c>
      <c r="C25" s="21" t="s">
        <v>160</v>
      </c>
      <c r="D25" s="22">
        <v>3243</v>
      </c>
      <c r="E25" s="21" t="s">
        <v>10</v>
      </c>
      <c r="F25" s="23">
        <v>715</v>
      </c>
      <c r="G25" s="24"/>
      <c r="I25" s="62" t="s">
        <v>80</v>
      </c>
      <c r="J25" s="62" t="s">
        <v>208</v>
      </c>
      <c r="K25" s="62" t="s">
        <v>209</v>
      </c>
      <c r="L25" s="62" t="s">
        <v>115</v>
      </c>
    </row>
    <row r="26" spans="1:12" s="62" customFormat="1" x14ac:dyDescent="0.25">
      <c r="A26" s="19">
        <v>92</v>
      </c>
      <c r="B26" s="20">
        <v>42040</v>
      </c>
      <c r="C26" s="21" t="s">
        <v>179</v>
      </c>
      <c r="D26" s="22">
        <v>3250</v>
      </c>
      <c r="E26" s="21" t="s">
        <v>10</v>
      </c>
      <c r="F26" s="23">
        <v>715</v>
      </c>
      <c r="G26" s="24"/>
      <c r="I26" s="62" t="s">
        <v>48</v>
      </c>
      <c r="J26" s="62" t="s">
        <v>47</v>
      </c>
      <c r="K26" s="62" t="s">
        <v>49</v>
      </c>
      <c r="L26" s="62" t="s">
        <v>50</v>
      </c>
    </row>
    <row r="27" spans="1:12" s="62" customFormat="1" x14ac:dyDescent="0.25">
      <c r="A27" s="19">
        <v>103</v>
      </c>
      <c r="B27" s="20">
        <v>42040</v>
      </c>
      <c r="C27" s="21" t="s">
        <v>170</v>
      </c>
      <c r="D27" s="22">
        <v>3450</v>
      </c>
      <c r="E27" s="21" t="s">
        <v>10</v>
      </c>
      <c r="F27" s="23">
        <v>715</v>
      </c>
      <c r="G27" s="24"/>
      <c r="I27" s="62" t="s">
        <v>80</v>
      </c>
      <c r="J27" s="62" t="s">
        <v>225</v>
      </c>
      <c r="K27" s="62" t="s">
        <v>82</v>
      </c>
      <c r="L27" s="62" t="s">
        <v>83</v>
      </c>
    </row>
    <row r="28" spans="1:12" s="62" customFormat="1" x14ac:dyDescent="0.25">
      <c r="A28" s="19">
        <v>109</v>
      </c>
      <c r="B28" s="20">
        <v>42040</v>
      </c>
      <c r="C28" s="21" t="s">
        <v>163</v>
      </c>
      <c r="D28" s="22">
        <v>2415</v>
      </c>
      <c r="E28" s="21" t="s">
        <v>10</v>
      </c>
      <c r="F28" s="23">
        <v>715</v>
      </c>
      <c r="G28" s="24"/>
      <c r="I28" s="62" t="s">
        <v>80</v>
      </c>
      <c r="J28" s="62" t="s">
        <v>202</v>
      </c>
      <c r="K28" s="62" t="s">
        <v>203</v>
      </c>
      <c r="L28" s="62" t="s">
        <v>204</v>
      </c>
    </row>
    <row r="29" spans="1:12" s="62" customFormat="1" x14ac:dyDescent="0.25">
      <c r="A29" s="19">
        <v>116</v>
      </c>
      <c r="B29" s="20">
        <v>42040</v>
      </c>
      <c r="C29" s="21" t="s">
        <v>187</v>
      </c>
      <c r="D29" s="22">
        <v>3450</v>
      </c>
      <c r="E29" s="21" t="s">
        <v>10</v>
      </c>
      <c r="F29" s="23">
        <v>715</v>
      </c>
      <c r="G29" s="63"/>
      <c r="I29" s="62" t="s">
        <v>48</v>
      </c>
      <c r="J29" s="62" t="s">
        <v>108</v>
      </c>
      <c r="K29" s="62" t="s">
        <v>58</v>
      </c>
      <c r="L29" s="62" t="s">
        <v>59</v>
      </c>
    </row>
    <row r="30" spans="1:12" s="62" customFormat="1" x14ac:dyDescent="0.25">
      <c r="A30" s="19">
        <v>117</v>
      </c>
      <c r="B30" s="20">
        <v>42040</v>
      </c>
      <c r="C30" s="21" t="s">
        <v>162</v>
      </c>
      <c r="D30" s="22">
        <v>2765</v>
      </c>
      <c r="E30" s="21" t="s">
        <v>10</v>
      </c>
      <c r="F30" s="23">
        <v>715</v>
      </c>
      <c r="G30" s="24"/>
      <c r="I30" s="62" t="s">
        <v>48</v>
      </c>
      <c r="J30" s="62" t="s">
        <v>211</v>
      </c>
      <c r="K30" s="62" t="s">
        <v>78</v>
      </c>
      <c r="L30" s="62" t="s">
        <v>79</v>
      </c>
    </row>
    <row r="31" spans="1:12" s="62" customFormat="1" x14ac:dyDescent="0.25">
      <c r="A31" s="19">
        <v>124</v>
      </c>
      <c r="B31" s="20">
        <v>42041</v>
      </c>
      <c r="C31" s="21" t="s">
        <v>174</v>
      </c>
      <c r="D31" s="22">
        <v>2415</v>
      </c>
      <c r="E31" s="21" t="s">
        <v>10</v>
      </c>
      <c r="F31" s="23">
        <v>715</v>
      </c>
      <c r="G31" s="24"/>
      <c r="I31" s="62" t="s">
        <v>80</v>
      </c>
      <c r="J31" s="62" t="s">
        <v>226</v>
      </c>
      <c r="K31" s="62" t="s">
        <v>227</v>
      </c>
      <c r="L31" s="62" t="s">
        <v>228</v>
      </c>
    </row>
    <row r="32" spans="1:12" s="62" customFormat="1" x14ac:dyDescent="0.25">
      <c r="A32" s="19">
        <v>174</v>
      </c>
      <c r="B32" s="20">
        <v>42044</v>
      </c>
      <c r="C32" s="21" t="s">
        <v>168</v>
      </c>
      <c r="D32" s="22">
        <v>32.43</v>
      </c>
      <c r="E32" s="21" t="s">
        <v>10</v>
      </c>
      <c r="F32" s="23">
        <v>715</v>
      </c>
      <c r="G32" s="24"/>
      <c r="I32" s="62" t="s">
        <v>80</v>
      </c>
      <c r="J32" s="62" t="s">
        <v>72</v>
      </c>
      <c r="K32" s="62" t="s">
        <v>200</v>
      </c>
      <c r="L32" s="62" t="s">
        <v>201</v>
      </c>
    </row>
    <row r="33" spans="1:12" s="62" customFormat="1" x14ac:dyDescent="0.25">
      <c r="A33" s="19">
        <v>175</v>
      </c>
      <c r="B33" s="20">
        <v>42044</v>
      </c>
      <c r="C33" s="21" t="s">
        <v>156</v>
      </c>
      <c r="D33" s="22">
        <v>3243</v>
      </c>
      <c r="E33" s="21" t="s">
        <v>10</v>
      </c>
      <c r="F33" s="23">
        <v>715</v>
      </c>
      <c r="G33" s="24"/>
      <c r="I33" s="62" t="s">
        <v>80</v>
      </c>
      <c r="J33" s="62" t="s">
        <v>72</v>
      </c>
      <c r="K33" s="62" t="s">
        <v>200</v>
      </c>
      <c r="L33" s="62" t="s">
        <v>201</v>
      </c>
    </row>
    <row r="34" spans="1:12" s="62" customFormat="1" ht="11.1" customHeight="1" x14ac:dyDescent="0.25">
      <c r="A34" s="19">
        <v>179</v>
      </c>
      <c r="B34" s="20">
        <v>42044</v>
      </c>
      <c r="C34" s="21" t="s">
        <v>166</v>
      </c>
      <c r="D34" s="22">
        <v>3243</v>
      </c>
      <c r="E34" s="21" t="s">
        <v>10</v>
      </c>
      <c r="F34" s="23">
        <v>715</v>
      </c>
      <c r="G34" s="24"/>
      <c r="I34" s="62" t="s">
        <v>48</v>
      </c>
      <c r="J34" s="62" t="s">
        <v>51</v>
      </c>
      <c r="K34" s="62" t="s">
        <v>52</v>
      </c>
      <c r="L34" s="62" t="s">
        <v>214</v>
      </c>
    </row>
    <row r="35" spans="1:12" s="62" customFormat="1" ht="11.1" customHeight="1" x14ac:dyDescent="0.25">
      <c r="A35" s="19">
        <v>182</v>
      </c>
      <c r="B35" s="20">
        <v>42044</v>
      </c>
      <c r="C35" s="21" t="s">
        <v>167</v>
      </c>
      <c r="D35" s="22">
        <v>3210.57</v>
      </c>
      <c r="E35" s="21" t="s">
        <v>10</v>
      </c>
      <c r="F35" s="23">
        <v>715</v>
      </c>
      <c r="G35" s="24"/>
      <c r="I35" s="62" t="s">
        <v>80</v>
      </c>
      <c r="J35" s="62" t="s">
        <v>72</v>
      </c>
      <c r="K35" s="62" t="s">
        <v>200</v>
      </c>
      <c r="L35" s="62" t="s">
        <v>201</v>
      </c>
    </row>
    <row r="36" spans="1:12" s="62" customFormat="1" x14ac:dyDescent="0.25">
      <c r="A36" s="19">
        <v>196</v>
      </c>
      <c r="B36" s="20">
        <v>42044</v>
      </c>
      <c r="C36" s="21" t="s">
        <v>178</v>
      </c>
      <c r="D36" s="22">
        <v>3450</v>
      </c>
      <c r="E36" s="21" t="s">
        <v>10</v>
      </c>
      <c r="F36" s="23">
        <v>715</v>
      </c>
      <c r="G36" s="24"/>
      <c r="I36" s="62" t="s">
        <v>87</v>
      </c>
      <c r="J36" s="62" t="s">
        <v>229</v>
      </c>
      <c r="K36" s="62" t="s">
        <v>230</v>
      </c>
      <c r="L36" s="62" t="s">
        <v>231</v>
      </c>
    </row>
    <row r="37" spans="1:12" s="62" customFormat="1" x14ac:dyDescent="0.25">
      <c r="A37" s="19">
        <v>228</v>
      </c>
      <c r="B37" s="20">
        <v>42045</v>
      </c>
      <c r="C37" s="21" t="s">
        <v>188</v>
      </c>
      <c r="D37" s="22">
        <v>4200</v>
      </c>
      <c r="E37" s="21" t="s">
        <v>10</v>
      </c>
      <c r="F37" s="23">
        <v>715</v>
      </c>
      <c r="G37" s="24"/>
      <c r="H37" s="62" t="s">
        <v>405</v>
      </c>
      <c r="I37" s="62" t="s">
        <v>87</v>
      </c>
      <c r="J37" s="62" t="s">
        <v>111</v>
      </c>
      <c r="K37" s="62" t="s">
        <v>337</v>
      </c>
      <c r="L37" s="62" t="s">
        <v>338</v>
      </c>
    </row>
    <row r="38" spans="1:12" s="62" customFormat="1" x14ac:dyDescent="0.25">
      <c r="A38" s="19">
        <v>291</v>
      </c>
      <c r="B38" s="20">
        <v>42048</v>
      </c>
      <c r="C38" s="21" t="s">
        <v>173</v>
      </c>
      <c r="D38" s="22">
        <v>7222.5</v>
      </c>
      <c r="E38" s="21" t="s">
        <v>10</v>
      </c>
      <c r="F38" s="23">
        <v>715</v>
      </c>
      <c r="G38" s="24"/>
      <c r="I38" s="62" t="s">
        <v>48</v>
      </c>
      <c r="J38" s="62" t="s">
        <v>108</v>
      </c>
      <c r="K38" s="62" t="s">
        <v>223</v>
      </c>
      <c r="L38" s="62" t="s">
        <v>224</v>
      </c>
    </row>
    <row r="39" spans="1:12" s="62" customFormat="1" x14ac:dyDescent="0.25">
      <c r="A39" s="19">
        <v>346</v>
      </c>
      <c r="B39" s="20">
        <v>42051</v>
      </c>
      <c r="C39" s="21" t="s">
        <v>177</v>
      </c>
      <c r="D39" s="22">
        <v>3600</v>
      </c>
      <c r="E39" s="21" t="s">
        <v>10</v>
      </c>
      <c r="F39" s="23">
        <v>715</v>
      </c>
      <c r="G39" s="24"/>
      <c r="I39" s="62" t="s">
        <v>48</v>
      </c>
      <c r="J39" s="62" t="s">
        <v>220</v>
      </c>
      <c r="K39" s="62" t="s">
        <v>202</v>
      </c>
      <c r="L39" s="62" t="s">
        <v>221</v>
      </c>
    </row>
    <row r="40" spans="1:12" s="62" customFormat="1" x14ac:dyDescent="0.25">
      <c r="A40" s="19">
        <v>347</v>
      </c>
      <c r="B40" s="20">
        <v>42051</v>
      </c>
      <c r="C40" s="21" t="s">
        <v>172</v>
      </c>
      <c r="D40" s="22">
        <v>3600</v>
      </c>
      <c r="E40" s="21" t="s">
        <v>10</v>
      </c>
      <c r="F40" s="23">
        <v>715</v>
      </c>
      <c r="G40" s="24"/>
      <c r="I40" s="62" t="s">
        <v>48</v>
      </c>
      <c r="J40" s="62" t="s">
        <v>220</v>
      </c>
      <c r="K40" s="62" t="s">
        <v>202</v>
      </c>
      <c r="L40" s="62" t="s">
        <v>221</v>
      </c>
    </row>
    <row r="41" spans="1:12" s="62" customFormat="1" x14ac:dyDescent="0.25">
      <c r="A41" s="19">
        <v>354</v>
      </c>
      <c r="B41" s="20">
        <v>42052</v>
      </c>
      <c r="C41" s="21" t="s">
        <v>171</v>
      </c>
      <c r="D41" s="22">
        <v>3450</v>
      </c>
      <c r="E41" s="21" t="s">
        <v>10</v>
      </c>
      <c r="F41" s="23">
        <v>715</v>
      </c>
      <c r="G41" s="24"/>
      <c r="I41" s="62" t="s">
        <v>80</v>
      </c>
      <c r="J41" s="62" t="s">
        <v>60</v>
      </c>
      <c r="K41" s="62" t="s">
        <v>85</v>
      </c>
      <c r="L41" s="62" t="s">
        <v>86</v>
      </c>
    </row>
    <row r="42" spans="1:12" s="62" customFormat="1" x14ac:dyDescent="0.25">
      <c r="A42" s="19">
        <v>371</v>
      </c>
      <c r="B42" s="20">
        <v>42053</v>
      </c>
      <c r="C42" s="21" t="s">
        <v>189</v>
      </c>
      <c r="D42" s="22">
        <v>3450</v>
      </c>
      <c r="E42" s="21" t="s">
        <v>10</v>
      </c>
      <c r="F42" s="23">
        <v>715</v>
      </c>
      <c r="G42" s="24"/>
      <c r="I42" s="62" t="s">
        <v>48</v>
      </c>
      <c r="J42" s="62" t="s">
        <v>78</v>
      </c>
      <c r="K42" s="62" t="s">
        <v>111</v>
      </c>
      <c r="L42" s="62" t="s">
        <v>112</v>
      </c>
    </row>
    <row r="43" spans="1:12" s="62" customFormat="1" x14ac:dyDescent="0.25">
      <c r="A43" s="19">
        <v>429</v>
      </c>
      <c r="B43" s="20">
        <v>42054</v>
      </c>
      <c r="C43" s="21" t="s">
        <v>190</v>
      </c>
      <c r="D43" s="22">
        <v>4560</v>
      </c>
      <c r="E43" s="21" t="s">
        <v>10</v>
      </c>
      <c r="F43" s="23">
        <v>715</v>
      </c>
      <c r="G43" s="24"/>
      <c r="H43" s="62" t="s">
        <v>391</v>
      </c>
      <c r="I43" s="62" t="s">
        <v>80</v>
      </c>
      <c r="J43" s="62" t="s">
        <v>232</v>
      </c>
      <c r="K43" s="62" t="s">
        <v>233</v>
      </c>
      <c r="L43" s="62" t="s">
        <v>234</v>
      </c>
    </row>
    <row r="44" spans="1:12" s="62" customFormat="1" x14ac:dyDescent="0.25">
      <c r="A44" s="19">
        <v>459</v>
      </c>
      <c r="B44" s="20">
        <v>42055</v>
      </c>
      <c r="C44" s="21" t="s">
        <v>191</v>
      </c>
      <c r="D44" s="22">
        <v>180</v>
      </c>
      <c r="E44" s="21" t="s">
        <v>10</v>
      </c>
      <c r="F44" s="23">
        <v>715</v>
      </c>
      <c r="G44" s="24"/>
      <c r="J44" s="62" t="s">
        <v>245</v>
      </c>
      <c r="K44" s="62" t="s">
        <v>78</v>
      </c>
      <c r="L44" s="62" t="s">
        <v>246</v>
      </c>
    </row>
    <row r="45" spans="1:12" s="70" customFormat="1" x14ac:dyDescent="0.25">
      <c r="A45" s="64">
        <v>464</v>
      </c>
      <c r="B45" s="65">
        <v>42058</v>
      </c>
      <c r="C45" s="66" t="s">
        <v>180</v>
      </c>
      <c r="D45" s="67">
        <v>77</v>
      </c>
      <c r="E45" s="66" t="s">
        <v>10</v>
      </c>
      <c r="F45" s="68">
        <v>715</v>
      </c>
      <c r="G45" s="69" t="s">
        <v>8</v>
      </c>
      <c r="I45" s="70" t="s">
        <v>80</v>
      </c>
      <c r="J45" s="70" t="s">
        <v>208</v>
      </c>
      <c r="K45" s="70" t="s">
        <v>209</v>
      </c>
      <c r="L45" s="70" t="s">
        <v>115</v>
      </c>
    </row>
    <row r="46" spans="1:12" s="62" customFormat="1" x14ac:dyDescent="0.25">
      <c r="A46" s="19">
        <v>509</v>
      </c>
      <c r="B46" s="20">
        <v>42060</v>
      </c>
      <c r="C46" s="21" t="s">
        <v>192</v>
      </c>
      <c r="D46" s="22">
        <v>4100</v>
      </c>
      <c r="E46" s="21" t="s">
        <v>10</v>
      </c>
      <c r="F46" s="23">
        <v>715</v>
      </c>
      <c r="G46" s="24"/>
      <c r="H46" s="62" t="s">
        <v>392</v>
      </c>
      <c r="I46" s="62" t="s">
        <v>80</v>
      </c>
      <c r="J46" s="62" t="s">
        <v>232</v>
      </c>
      <c r="K46" s="62" t="s">
        <v>233</v>
      </c>
      <c r="L46" s="62" t="s">
        <v>234</v>
      </c>
    </row>
    <row r="47" spans="1:12" s="62" customFormat="1" x14ac:dyDescent="0.25">
      <c r="A47" s="19">
        <v>559</v>
      </c>
      <c r="B47" s="20">
        <v>42062</v>
      </c>
      <c r="C47" s="21" t="s">
        <v>193</v>
      </c>
      <c r="D47" s="22">
        <v>7372.5</v>
      </c>
      <c r="E47" s="21" t="s">
        <v>10</v>
      </c>
      <c r="F47" s="23">
        <v>715</v>
      </c>
      <c r="G47" s="25"/>
      <c r="I47" s="62" t="s">
        <v>48</v>
      </c>
      <c r="J47" s="62" t="s">
        <v>243</v>
      </c>
      <c r="K47" s="62" t="s">
        <v>78</v>
      </c>
      <c r="L47" s="62" t="s">
        <v>244</v>
      </c>
    </row>
    <row r="48" spans="1:12" ht="11.1" customHeight="1" x14ac:dyDescent="0.25">
      <c r="A48" s="16"/>
      <c r="B48" s="11"/>
      <c r="C48" s="17" t="s">
        <v>46</v>
      </c>
      <c r="D48" s="18">
        <f>SUM(D6:D47)</f>
        <v>140245</v>
      </c>
      <c r="E48" s="12"/>
      <c r="F48" s="61"/>
      <c r="G48" s="14"/>
      <c r="H48" s="15"/>
    </row>
    <row r="49" spans="3:4" x14ac:dyDescent="0.25">
      <c r="C49" s="71" t="s">
        <v>250</v>
      </c>
      <c r="D49" s="72">
        <f>D45+D15</f>
        <v>877</v>
      </c>
    </row>
    <row r="50" spans="3:4" x14ac:dyDescent="0.25">
      <c r="C50" s="78" t="s">
        <v>150</v>
      </c>
      <c r="D50" s="75">
        <v>1475</v>
      </c>
    </row>
    <row r="52" spans="3:4" x14ac:dyDescent="0.25">
      <c r="C52" s="76" t="s">
        <v>256</v>
      </c>
      <c r="D52" s="77">
        <f>D48+D50+-D49</f>
        <v>140843</v>
      </c>
    </row>
  </sheetData>
  <sortState ref="A6:G47">
    <sortCondition ref="A6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32"/>
  <sheetViews>
    <sheetView workbookViewId="0">
      <selection activeCell="C26" sqref="C26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247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248</v>
      </c>
      <c r="F8" s="35"/>
      <c r="G8" s="38"/>
      <c r="J8" s="41"/>
    </row>
    <row r="9" spans="3:10" x14ac:dyDescent="0.25">
      <c r="C9" s="35" t="s">
        <v>130</v>
      </c>
      <c r="D9" s="36">
        <v>19000</v>
      </c>
      <c r="E9" s="42" t="s">
        <v>251</v>
      </c>
      <c r="F9" s="43" t="s">
        <v>129</v>
      </c>
      <c r="G9" s="42"/>
      <c r="H9" s="43"/>
    </row>
    <row r="10" spans="3:10" x14ac:dyDescent="0.25">
      <c r="C10" s="35" t="s">
        <v>131</v>
      </c>
      <c r="D10" s="36">
        <v>22000</v>
      </c>
      <c r="E10" s="42" t="s">
        <v>252</v>
      </c>
      <c r="F10" s="43" t="s">
        <v>253</v>
      </c>
      <c r="G10" s="42"/>
      <c r="H10" s="43"/>
    </row>
    <row r="11" spans="3:10" x14ac:dyDescent="0.25">
      <c r="C11" s="35" t="s">
        <v>139</v>
      </c>
      <c r="D11" s="36">
        <v>19000</v>
      </c>
      <c r="E11" s="42" t="s">
        <v>254</v>
      </c>
      <c r="F11" s="43" t="s">
        <v>129</v>
      </c>
      <c r="G11" s="42"/>
      <c r="H11" s="43"/>
    </row>
    <row r="12" spans="3:10" x14ac:dyDescent="0.25">
      <c r="C12" s="44" t="s">
        <v>46</v>
      </c>
      <c r="D12" s="45">
        <f>SUM(D9:D11)</f>
        <v>60000</v>
      </c>
      <c r="E12" s="42"/>
    </row>
    <row r="15" spans="3:10" x14ac:dyDescent="0.25">
      <c r="G15" s="46"/>
    </row>
    <row r="16" spans="3:10" x14ac:dyDescent="0.25">
      <c r="C16" s="44" t="s">
        <v>5</v>
      </c>
    </row>
    <row r="17" spans="2:7" x14ac:dyDescent="0.25">
      <c r="C17" s="47" t="s">
        <v>248</v>
      </c>
      <c r="D17" s="36">
        <f>FEBRERO!D48</f>
        <v>140245</v>
      </c>
      <c r="E17" s="36"/>
      <c r="F17" s="36"/>
    </row>
    <row r="18" spans="2:7" x14ac:dyDescent="0.25">
      <c r="B18" s="35" t="s">
        <v>132</v>
      </c>
      <c r="C18" s="47" t="s">
        <v>133</v>
      </c>
      <c r="D18" s="36">
        <v>0</v>
      </c>
      <c r="E18" s="36"/>
      <c r="F18" s="36"/>
    </row>
    <row r="19" spans="2:7" x14ac:dyDescent="0.25">
      <c r="B19" s="35" t="s">
        <v>134</v>
      </c>
      <c r="C19" s="47" t="s">
        <v>249</v>
      </c>
      <c r="D19" s="36">
        <f>FEBRERO!D49</f>
        <v>877</v>
      </c>
      <c r="E19" s="42"/>
      <c r="F19" s="42"/>
    </row>
    <row r="20" spans="2:7" x14ac:dyDescent="0.25">
      <c r="C20" s="44" t="s">
        <v>46</v>
      </c>
      <c r="D20" s="48">
        <f>D17+D18-D19</f>
        <v>139368</v>
      </c>
    </row>
    <row r="22" spans="2:7" ht="16.5" x14ac:dyDescent="0.3">
      <c r="C22" s="44" t="s">
        <v>135</v>
      </c>
      <c r="D22" s="48">
        <f>D20-D12</f>
        <v>79368</v>
      </c>
      <c r="E22" s="49"/>
    </row>
    <row r="23" spans="2:7" x14ac:dyDescent="0.25">
      <c r="C23" s="35" t="s">
        <v>136</v>
      </c>
      <c r="D23" s="48">
        <f>+D22*0.16</f>
        <v>12698.880000000001</v>
      </c>
      <c r="F23" s="42"/>
    </row>
    <row r="24" spans="2:7" x14ac:dyDescent="0.25">
      <c r="C24" s="35" t="s">
        <v>137</v>
      </c>
      <c r="D24" s="48">
        <f>+D22+D23</f>
        <v>92066.880000000005</v>
      </c>
    </row>
    <row r="25" spans="2:7" x14ac:dyDescent="0.25">
      <c r="D25" s="48"/>
    </row>
    <row r="26" spans="2:7" x14ac:dyDescent="0.25">
      <c r="B26" s="35" t="s">
        <v>132</v>
      </c>
      <c r="C26" s="47" t="s">
        <v>257</v>
      </c>
      <c r="D26" s="48">
        <v>1475</v>
      </c>
      <c r="E26" s="36"/>
      <c r="F26" s="36"/>
    </row>
    <row r="27" spans="2:7" x14ac:dyDescent="0.25">
      <c r="C27" s="35" t="s">
        <v>341</v>
      </c>
      <c r="D27" s="48">
        <f>+D24+D26</f>
        <v>93541.88</v>
      </c>
    </row>
    <row r="28" spans="2:7" x14ac:dyDescent="0.25">
      <c r="D28" s="48"/>
    </row>
    <row r="30" spans="2:7" x14ac:dyDescent="0.25">
      <c r="E30" s="42"/>
      <c r="G30" s="87"/>
    </row>
    <row r="31" spans="2:7" x14ac:dyDescent="0.25">
      <c r="G31" s="87"/>
    </row>
    <row r="32" spans="2:7" x14ac:dyDescent="0.25">
      <c r="G32" s="87"/>
    </row>
  </sheetData>
  <mergeCells count="3">
    <mergeCell ref="D4:F4"/>
    <mergeCell ref="D5:F5"/>
    <mergeCell ref="D6:F6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opLeftCell="A4" workbookViewId="0">
      <selection activeCell="H27" sqref="H27"/>
    </sheetView>
  </sheetViews>
  <sheetFormatPr baseColWidth="10" defaultColWidth="4.83203125" defaultRowHeight="12.75" x14ac:dyDescent="0.25"/>
  <cols>
    <col min="1" max="1" width="5" bestFit="1" customWidth="1"/>
    <col min="2" max="2" width="10.1640625" bestFit="1" customWidth="1"/>
    <col min="3" max="3" width="68.83203125" customWidth="1"/>
    <col min="4" max="4" width="13.33203125" bestFit="1" customWidth="1"/>
    <col min="5" max="5" width="13.83203125" bestFit="1" customWidth="1"/>
    <col min="6" max="6" width="5.33203125" bestFit="1" customWidth="1"/>
    <col min="7" max="7" width="11.1640625" bestFit="1" customWidth="1"/>
    <col min="9" max="9" width="8.1640625" customWidth="1"/>
    <col min="11" max="11" width="9.1640625" customWidth="1"/>
    <col min="12" max="13" width="13.83203125" customWidth="1"/>
    <col min="14" max="14" width="19.6640625" bestFit="1" customWidth="1"/>
  </cols>
  <sheetData>
    <row r="1" spans="1:14" x14ac:dyDescent="0.25">
      <c r="A1" s="198" t="s">
        <v>0</v>
      </c>
      <c r="B1" s="198"/>
      <c r="C1" s="198"/>
      <c r="D1" s="198"/>
      <c r="E1" s="198"/>
      <c r="F1" s="1"/>
      <c r="G1" s="2"/>
    </row>
    <row r="2" spans="1:14" x14ac:dyDescent="0.25">
      <c r="A2" s="198" t="s">
        <v>258</v>
      </c>
      <c r="B2" s="198"/>
      <c r="C2" s="198"/>
      <c r="D2" s="198"/>
      <c r="E2" s="198"/>
      <c r="F2" s="4"/>
      <c r="G2" s="2"/>
    </row>
    <row r="3" spans="1:14" x14ac:dyDescent="0.25">
      <c r="A3" s="5"/>
      <c r="B3" s="3"/>
      <c r="C3" s="6"/>
      <c r="D3" s="3"/>
      <c r="E3" s="6"/>
      <c r="F3" s="5"/>
      <c r="G3" s="6"/>
    </row>
    <row r="4" spans="1:14" x14ac:dyDescent="0.25">
      <c r="A4" s="5"/>
      <c r="B4" s="3"/>
      <c r="C4" s="6"/>
      <c r="D4" s="3"/>
      <c r="E4" s="6"/>
      <c r="F4" s="5"/>
      <c r="G4" s="6"/>
    </row>
    <row r="5" spans="1:14" x14ac:dyDescent="0.25">
      <c r="A5" s="7" t="s">
        <v>2</v>
      </c>
      <c r="B5" s="8" t="s">
        <v>3</v>
      </c>
      <c r="C5" s="8" t="s">
        <v>4</v>
      </c>
      <c r="D5" s="9" t="s">
        <v>5</v>
      </c>
      <c r="E5" s="10" t="s">
        <v>6</v>
      </c>
      <c r="F5" s="7" t="s">
        <v>7</v>
      </c>
      <c r="G5" s="8" t="s">
        <v>8</v>
      </c>
      <c r="I5" s="84" t="s">
        <v>321</v>
      </c>
    </row>
    <row r="6" spans="1:14" s="62" customFormat="1" x14ac:dyDescent="0.25">
      <c r="A6" s="19">
        <v>46</v>
      </c>
      <c r="B6" s="20">
        <v>42066</v>
      </c>
      <c r="C6" s="21" t="s">
        <v>259</v>
      </c>
      <c r="D6" s="22">
        <v>2765</v>
      </c>
      <c r="E6" s="21" t="s">
        <v>10</v>
      </c>
      <c r="F6" s="23">
        <v>715</v>
      </c>
      <c r="G6" s="63"/>
      <c r="I6" s="62" t="s">
        <v>297</v>
      </c>
      <c r="K6" s="62" t="s">
        <v>48</v>
      </c>
      <c r="L6" s="62" t="s">
        <v>108</v>
      </c>
      <c r="M6" s="62" t="s">
        <v>206</v>
      </c>
      <c r="N6" s="62" t="s">
        <v>110</v>
      </c>
    </row>
    <row r="7" spans="1:14" s="62" customFormat="1" x14ac:dyDescent="0.25">
      <c r="A7" s="19">
        <v>57</v>
      </c>
      <c r="B7" s="20">
        <v>42066</v>
      </c>
      <c r="C7" s="21" t="s">
        <v>285</v>
      </c>
      <c r="D7" s="22">
        <v>3243</v>
      </c>
      <c r="E7" s="21" t="s">
        <v>10</v>
      </c>
      <c r="F7" s="23">
        <v>715</v>
      </c>
      <c r="G7" s="25"/>
      <c r="K7" s="62" t="s">
        <v>48</v>
      </c>
      <c r="L7" s="62" t="s">
        <v>210</v>
      </c>
      <c r="M7" s="62" t="s">
        <v>75</v>
      </c>
      <c r="N7" s="62" t="s">
        <v>76</v>
      </c>
    </row>
    <row r="8" spans="1:14" s="62" customFormat="1" x14ac:dyDescent="0.25">
      <c r="A8" s="19">
        <v>58</v>
      </c>
      <c r="B8" s="20">
        <v>42066</v>
      </c>
      <c r="C8" s="21" t="s">
        <v>286</v>
      </c>
      <c r="D8" s="22">
        <v>3450</v>
      </c>
      <c r="E8" s="21" t="s">
        <v>10</v>
      </c>
      <c r="F8" s="23">
        <v>715</v>
      </c>
      <c r="G8" s="24"/>
      <c r="I8" s="62" t="s">
        <v>408</v>
      </c>
      <c r="K8" s="62" t="s">
        <v>48</v>
      </c>
      <c r="L8" s="62" t="s">
        <v>65</v>
      </c>
      <c r="M8" s="62" t="s">
        <v>66</v>
      </c>
      <c r="N8" s="62" t="s">
        <v>67</v>
      </c>
    </row>
    <row r="9" spans="1:14" s="62" customFormat="1" x14ac:dyDescent="0.25">
      <c r="A9" s="19">
        <v>70</v>
      </c>
      <c r="B9" s="20">
        <v>42066</v>
      </c>
      <c r="C9" s="21" t="s">
        <v>287</v>
      </c>
      <c r="D9" s="22">
        <v>3772.5</v>
      </c>
      <c r="E9" s="21" t="s">
        <v>10</v>
      </c>
      <c r="F9" s="23">
        <v>715</v>
      </c>
      <c r="G9" s="25"/>
      <c r="I9" s="62" t="s">
        <v>393</v>
      </c>
      <c r="K9" s="62" t="s">
        <v>87</v>
      </c>
      <c r="L9" s="62" t="s">
        <v>63</v>
      </c>
      <c r="M9" s="62" t="s">
        <v>335</v>
      </c>
      <c r="N9" s="62" t="s">
        <v>336</v>
      </c>
    </row>
    <row r="10" spans="1:14" s="62" customFormat="1" x14ac:dyDescent="0.25">
      <c r="A10" s="19">
        <v>77</v>
      </c>
      <c r="B10" s="20">
        <v>42067</v>
      </c>
      <c r="C10" s="21" t="s">
        <v>288</v>
      </c>
      <c r="D10" s="22">
        <v>3243</v>
      </c>
      <c r="E10" s="21" t="s">
        <v>10</v>
      </c>
      <c r="F10" s="23">
        <v>715</v>
      </c>
      <c r="G10" s="25"/>
      <c r="I10" s="62" t="s">
        <v>437</v>
      </c>
      <c r="K10" s="62" t="s">
        <v>87</v>
      </c>
      <c r="L10" s="62" t="s">
        <v>239</v>
      </c>
      <c r="M10" s="62" t="s">
        <v>124</v>
      </c>
      <c r="N10" s="62" t="s">
        <v>125</v>
      </c>
    </row>
    <row r="11" spans="1:14" s="62" customFormat="1" x14ac:dyDescent="0.25">
      <c r="A11" s="19">
        <v>78</v>
      </c>
      <c r="B11" s="20">
        <v>42067</v>
      </c>
      <c r="C11" s="21" t="s">
        <v>264</v>
      </c>
      <c r="D11" s="22">
        <v>3948</v>
      </c>
      <c r="E11" s="21" t="s">
        <v>10</v>
      </c>
      <c r="F11" s="23">
        <v>715</v>
      </c>
      <c r="G11" s="24"/>
      <c r="I11" s="62" t="s">
        <v>304</v>
      </c>
      <c r="K11" s="62" t="s">
        <v>87</v>
      </c>
      <c r="L11" s="62" t="s">
        <v>118</v>
      </c>
      <c r="M11" s="62" t="s">
        <v>305</v>
      </c>
      <c r="N11" s="62" t="s">
        <v>120</v>
      </c>
    </row>
    <row r="12" spans="1:14" s="62" customFormat="1" x14ac:dyDescent="0.25">
      <c r="A12" s="19">
        <v>83</v>
      </c>
      <c r="B12" s="20">
        <v>42067</v>
      </c>
      <c r="C12" s="21" t="s">
        <v>261</v>
      </c>
      <c r="D12" s="22">
        <v>3948</v>
      </c>
      <c r="E12" s="21" t="s">
        <v>10</v>
      </c>
      <c r="F12" s="23">
        <v>715</v>
      </c>
      <c r="G12" s="24"/>
      <c r="I12" s="62" t="s">
        <v>298</v>
      </c>
      <c r="K12" s="62" t="s">
        <v>87</v>
      </c>
      <c r="L12" s="62" t="s">
        <v>197</v>
      </c>
      <c r="M12" s="62" t="s">
        <v>78</v>
      </c>
      <c r="N12" s="62" t="s">
        <v>89</v>
      </c>
    </row>
    <row r="13" spans="1:14" s="62" customFormat="1" x14ac:dyDescent="0.25">
      <c r="A13" s="19">
        <v>91</v>
      </c>
      <c r="B13" s="20">
        <v>42067</v>
      </c>
      <c r="C13" s="21" t="s">
        <v>260</v>
      </c>
      <c r="D13" s="22">
        <v>3243</v>
      </c>
      <c r="E13" s="21" t="s">
        <v>10</v>
      </c>
      <c r="F13" s="23">
        <v>715</v>
      </c>
      <c r="G13" s="63"/>
      <c r="I13" s="62" t="s">
        <v>299</v>
      </c>
      <c r="K13" s="62" t="s">
        <v>80</v>
      </c>
      <c r="L13" s="62" t="s">
        <v>208</v>
      </c>
      <c r="M13" s="62" t="s">
        <v>209</v>
      </c>
      <c r="N13" s="62" t="s">
        <v>115</v>
      </c>
    </row>
    <row r="14" spans="1:14" s="62" customFormat="1" x14ac:dyDescent="0.25">
      <c r="A14" s="19">
        <v>95</v>
      </c>
      <c r="B14" s="20">
        <v>42067</v>
      </c>
      <c r="C14" s="21" t="s">
        <v>273</v>
      </c>
      <c r="D14" s="22">
        <v>2940</v>
      </c>
      <c r="E14" s="21" t="s">
        <v>10</v>
      </c>
      <c r="F14" s="23">
        <v>715</v>
      </c>
      <c r="G14" s="24"/>
      <c r="I14" s="62" t="s">
        <v>314</v>
      </c>
      <c r="K14" s="62" t="s">
        <v>87</v>
      </c>
      <c r="L14" s="62" t="s">
        <v>235</v>
      </c>
      <c r="M14" s="62" t="s">
        <v>236</v>
      </c>
      <c r="N14" s="62" t="s">
        <v>237</v>
      </c>
    </row>
    <row r="15" spans="1:14" s="62" customFormat="1" x14ac:dyDescent="0.25">
      <c r="A15" s="19">
        <v>96</v>
      </c>
      <c r="B15" s="20">
        <v>42067</v>
      </c>
      <c r="C15" s="21" t="s">
        <v>274</v>
      </c>
      <c r="D15" s="22">
        <v>2940</v>
      </c>
      <c r="E15" s="21" t="s">
        <v>10</v>
      </c>
      <c r="F15" s="23">
        <v>715</v>
      </c>
      <c r="G15" s="24"/>
      <c r="I15" s="62" t="s">
        <v>315</v>
      </c>
      <c r="K15" s="62" t="s">
        <v>87</v>
      </c>
      <c r="L15" s="62" t="s">
        <v>60</v>
      </c>
      <c r="M15" s="62" t="s">
        <v>66</v>
      </c>
      <c r="N15" s="62" t="s">
        <v>238</v>
      </c>
    </row>
    <row r="16" spans="1:14" s="62" customFormat="1" x14ac:dyDescent="0.25">
      <c r="A16" s="19">
        <v>97</v>
      </c>
      <c r="B16" s="20">
        <v>42067</v>
      </c>
      <c r="C16" s="21" t="s">
        <v>275</v>
      </c>
      <c r="D16" s="22">
        <v>2940</v>
      </c>
      <c r="E16" s="21" t="s">
        <v>10</v>
      </c>
      <c r="F16" s="23">
        <v>715</v>
      </c>
      <c r="G16" s="25"/>
      <c r="I16" s="62" t="s">
        <v>316</v>
      </c>
      <c r="K16" s="62" t="s">
        <v>87</v>
      </c>
      <c r="L16" s="62" t="s">
        <v>317</v>
      </c>
      <c r="M16" s="62" t="s">
        <v>148</v>
      </c>
      <c r="N16" s="62" t="s">
        <v>149</v>
      </c>
    </row>
    <row r="17" spans="1:14" s="62" customFormat="1" x14ac:dyDescent="0.25">
      <c r="A17" s="19">
        <v>105</v>
      </c>
      <c r="B17" s="20">
        <v>42067</v>
      </c>
      <c r="C17" s="21" t="s">
        <v>289</v>
      </c>
      <c r="D17" s="22">
        <v>3962.26</v>
      </c>
      <c r="E17" s="21" t="s">
        <v>10</v>
      </c>
      <c r="F17" s="23">
        <v>715</v>
      </c>
      <c r="G17" s="25"/>
      <c r="I17" s="62" t="s">
        <v>406</v>
      </c>
      <c r="K17" s="62" t="s">
        <v>87</v>
      </c>
      <c r="L17" s="62" t="s">
        <v>111</v>
      </c>
      <c r="M17" s="62" t="s">
        <v>337</v>
      </c>
      <c r="N17" s="62" t="s">
        <v>338</v>
      </c>
    </row>
    <row r="18" spans="1:14" s="62" customFormat="1" x14ac:dyDescent="0.25">
      <c r="A18" s="19">
        <v>111</v>
      </c>
      <c r="B18" s="20">
        <v>42068</v>
      </c>
      <c r="C18" s="21" t="s">
        <v>262</v>
      </c>
      <c r="D18" s="22">
        <v>3950</v>
      </c>
      <c r="E18" s="21" t="s">
        <v>10</v>
      </c>
      <c r="F18" s="23">
        <v>715</v>
      </c>
      <c r="G18" s="24"/>
      <c r="I18" s="62" t="s">
        <v>302</v>
      </c>
      <c r="K18" s="62" t="s">
        <v>48</v>
      </c>
      <c r="L18" s="62" t="s">
        <v>198</v>
      </c>
      <c r="M18" s="62" t="s">
        <v>199</v>
      </c>
      <c r="N18" s="62" t="s">
        <v>56</v>
      </c>
    </row>
    <row r="19" spans="1:14" s="62" customFormat="1" x14ac:dyDescent="0.25">
      <c r="A19" s="19">
        <v>129</v>
      </c>
      <c r="B19" s="20">
        <v>42068</v>
      </c>
      <c r="C19" s="21" t="s">
        <v>263</v>
      </c>
      <c r="D19" s="22">
        <v>3243</v>
      </c>
      <c r="E19" s="21" t="s">
        <v>10</v>
      </c>
      <c r="F19" s="23">
        <v>715</v>
      </c>
      <c r="G19" s="24"/>
      <c r="I19" s="62" t="s">
        <v>300</v>
      </c>
      <c r="K19" s="62" t="s">
        <v>48</v>
      </c>
      <c r="L19" s="62" t="s">
        <v>51</v>
      </c>
      <c r="M19" s="62" t="s">
        <v>301</v>
      </c>
      <c r="N19" s="62" t="s">
        <v>214</v>
      </c>
    </row>
    <row r="20" spans="1:14" s="62" customFormat="1" x14ac:dyDescent="0.25">
      <c r="A20" s="19">
        <v>135</v>
      </c>
      <c r="B20" s="20">
        <v>42068</v>
      </c>
      <c r="C20" s="21" t="s">
        <v>271</v>
      </c>
      <c r="D20" s="22">
        <v>2415</v>
      </c>
      <c r="E20" s="21" t="s">
        <v>10</v>
      </c>
      <c r="F20" s="23">
        <v>715</v>
      </c>
      <c r="G20" s="24"/>
      <c r="I20" s="62" t="s">
        <v>318</v>
      </c>
      <c r="K20" s="62" t="s">
        <v>80</v>
      </c>
      <c r="L20" s="62" t="s">
        <v>66</v>
      </c>
      <c r="M20" s="62" t="s">
        <v>215</v>
      </c>
      <c r="N20" s="62" t="s">
        <v>216</v>
      </c>
    </row>
    <row r="21" spans="1:14" s="62" customFormat="1" x14ac:dyDescent="0.25">
      <c r="A21" s="19">
        <v>138</v>
      </c>
      <c r="B21" s="20">
        <v>42068</v>
      </c>
      <c r="C21" s="21" t="s">
        <v>290</v>
      </c>
      <c r="D21" s="22">
        <v>3250</v>
      </c>
      <c r="E21" s="21" t="s">
        <v>10</v>
      </c>
      <c r="F21" s="23">
        <v>715</v>
      </c>
      <c r="G21" s="25"/>
      <c r="I21" s="62" t="s">
        <v>403</v>
      </c>
      <c r="K21" s="62" t="s">
        <v>48</v>
      </c>
      <c r="L21" s="62" t="s">
        <v>47</v>
      </c>
      <c r="M21" s="62" t="s">
        <v>49</v>
      </c>
      <c r="N21" s="62" t="s">
        <v>50</v>
      </c>
    </row>
    <row r="22" spans="1:14" s="62" customFormat="1" x14ac:dyDescent="0.25">
      <c r="A22" s="19">
        <v>140</v>
      </c>
      <c r="B22" s="20">
        <v>42068</v>
      </c>
      <c r="C22" s="21" t="s">
        <v>270</v>
      </c>
      <c r="D22" s="22">
        <v>2415</v>
      </c>
      <c r="E22" s="21" t="s">
        <v>10</v>
      </c>
      <c r="F22" s="23">
        <v>715</v>
      </c>
      <c r="G22" s="24"/>
      <c r="I22" s="62" t="s">
        <v>319</v>
      </c>
      <c r="K22" s="62" t="s">
        <v>80</v>
      </c>
      <c r="L22" s="62" t="s">
        <v>226</v>
      </c>
      <c r="M22" s="62" t="s">
        <v>227</v>
      </c>
      <c r="N22" s="62" t="s">
        <v>228</v>
      </c>
    </row>
    <row r="23" spans="1:14" s="62" customFormat="1" x14ac:dyDescent="0.25">
      <c r="A23" s="19">
        <v>142</v>
      </c>
      <c r="B23" s="20">
        <v>42068</v>
      </c>
      <c r="C23" s="21" t="s">
        <v>291</v>
      </c>
      <c r="D23" s="22">
        <v>2765</v>
      </c>
      <c r="E23" s="21" t="s">
        <v>10</v>
      </c>
      <c r="F23" s="23">
        <v>715</v>
      </c>
      <c r="G23" s="25"/>
      <c r="I23" s="62" t="s">
        <v>415</v>
      </c>
      <c r="K23" s="62" t="s">
        <v>48</v>
      </c>
      <c r="L23" s="62" t="s">
        <v>77</v>
      </c>
      <c r="M23" s="62" t="s">
        <v>78</v>
      </c>
      <c r="N23" s="62" t="s">
        <v>79</v>
      </c>
    </row>
    <row r="24" spans="1:14" s="62" customFormat="1" x14ac:dyDescent="0.25">
      <c r="A24" s="19">
        <v>143</v>
      </c>
      <c r="B24" s="20">
        <v>42068</v>
      </c>
      <c r="C24" s="21" t="s">
        <v>292</v>
      </c>
      <c r="D24" s="22">
        <v>3243</v>
      </c>
      <c r="E24" s="21" t="s">
        <v>10</v>
      </c>
      <c r="F24" s="23">
        <v>715</v>
      </c>
      <c r="G24" s="63"/>
      <c r="I24" s="62" t="s">
        <v>446</v>
      </c>
      <c r="K24" s="62" t="s">
        <v>87</v>
      </c>
      <c r="L24" s="62" t="s">
        <v>222</v>
      </c>
      <c r="M24" s="62" t="s">
        <v>111</v>
      </c>
      <c r="N24" s="62" t="s">
        <v>122</v>
      </c>
    </row>
    <row r="25" spans="1:14" s="62" customFormat="1" x14ac:dyDescent="0.25">
      <c r="A25" s="19">
        <v>148</v>
      </c>
      <c r="B25" s="20">
        <v>42069</v>
      </c>
      <c r="C25" s="21" t="s">
        <v>272</v>
      </c>
      <c r="D25" s="22">
        <v>3243</v>
      </c>
      <c r="E25" s="21" t="s">
        <v>10</v>
      </c>
      <c r="F25" s="23">
        <v>715</v>
      </c>
      <c r="G25" s="24"/>
      <c r="I25" s="62" t="s">
        <v>320</v>
      </c>
      <c r="K25" s="62" t="s">
        <v>48</v>
      </c>
      <c r="L25" s="62" t="s">
        <v>78</v>
      </c>
      <c r="M25" s="62" t="s">
        <v>111</v>
      </c>
      <c r="N25" s="62" t="s">
        <v>112</v>
      </c>
    </row>
    <row r="26" spans="1:14" s="62" customFormat="1" x14ac:dyDescent="0.25">
      <c r="A26" s="19">
        <v>173</v>
      </c>
      <c r="B26" s="20">
        <v>42069</v>
      </c>
      <c r="C26" s="21" t="s">
        <v>266</v>
      </c>
      <c r="D26" s="22">
        <v>4495</v>
      </c>
      <c r="E26" s="21" t="s">
        <v>10</v>
      </c>
      <c r="F26" s="23">
        <v>715</v>
      </c>
      <c r="G26" s="24"/>
      <c r="I26" s="62" t="s">
        <v>307</v>
      </c>
      <c r="K26" s="62" t="s">
        <v>87</v>
      </c>
      <c r="L26" s="62" t="s">
        <v>72</v>
      </c>
      <c r="M26" s="62" t="s">
        <v>308</v>
      </c>
      <c r="N26" s="62" t="s">
        <v>309</v>
      </c>
    </row>
    <row r="27" spans="1:14" s="62" customFormat="1" x14ac:dyDescent="0.25">
      <c r="A27" s="19">
        <v>174</v>
      </c>
      <c r="B27" s="20">
        <v>42069</v>
      </c>
      <c r="C27" s="21" t="s">
        <v>269</v>
      </c>
      <c r="D27" s="22">
        <v>4620</v>
      </c>
      <c r="E27" s="21" t="s">
        <v>10</v>
      </c>
      <c r="F27" s="23">
        <v>715</v>
      </c>
      <c r="G27" s="24"/>
      <c r="I27" s="62" t="s">
        <v>310</v>
      </c>
      <c r="K27" s="62" t="s">
        <v>87</v>
      </c>
      <c r="L27" s="62" t="s">
        <v>311</v>
      </c>
      <c r="M27" s="62" t="s">
        <v>94</v>
      </c>
      <c r="N27" s="62" t="s">
        <v>95</v>
      </c>
    </row>
    <row r="28" spans="1:14" s="62" customFormat="1" x14ac:dyDescent="0.25">
      <c r="A28" s="19">
        <v>183</v>
      </c>
      <c r="B28" s="20">
        <v>42069</v>
      </c>
      <c r="C28" s="21" t="s">
        <v>265</v>
      </c>
      <c r="D28" s="22">
        <v>3450</v>
      </c>
      <c r="E28" s="21" t="s">
        <v>10</v>
      </c>
      <c r="F28" s="23">
        <v>715</v>
      </c>
      <c r="G28" s="24"/>
      <c r="I28" s="62" t="s">
        <v>442</v>
      </c>
      <c r="K28" s="62" t="s">
        <v>87</v>
      </c>
      <c r="L28" s="62" t="s">
        <v>90</v>
      </c>
      <c r="M28" s="62" t="s">
        <v>91</v>
      </c>
      <c r="N28" s="62" t="s">
        <v>92</v>
      </c>
    </row>
    <row r="29" spans="1:14" s="62" customFormat="1" x14ac:dyDescent="0.25">
      <c r="A29" s="19">
        <v>201</v>
      </c>
      <c r="B29" s="20">
        <v>42069</v>
      </c>
      <c r="C29" s="21" t="s">
        <v>267</v>
      </c>
      <c r="D29" s="22">
        <v>4410</v>
      </c>
      <c r="E29" s="21" t="s">
        <v>10</v>
      </c>
      <c r="F29" s="23">
        <v>715</v>
      </c>
      <c r="G29" s="24"/>
      <c r="I29" s="62" t="s">
        <v>312</v>
      </c>
      <c r="K29" s="62" t="s">
        <v>87</v>
      </c>
      <c r="L29" s="62" t="s">
        <v>72</v>
      </c>
      <c r="M29" s="62" t="s">
        <v>308</v>
      </c>
      <c r="N29" s="62" t="s">
        <v>309</v>
      </c>
    </row>
    <row r="30" spans="1:14" s="62" customFormat="1" x14ac:dyDescent="0.25">
      <c r="A30" s="19">
        <v>273</v>
      </c>
      <c r="B30" s="20">
        <v>42073</v>
      </c>
      <c r="C30" s="21" t="s">
        <v>268</v>
      </c>
      <c r="D30" s="22">
        <v>3450</v>
      </c>
      <c r="E30" s="21" t="s">
        <v>10</v>
      </c>
      <c r="F30" s="23">
        <v>715</v>
      </c>
      <c r="G30" s="24"/>
      <c r="I30" s="62" t="s">
        <v>313</v>
      </c>
      <c r="K30" s="62" t="s">
        <v>48</v>
      </c>
      <c r="L30" s="62" t="s">
        <v>60</v>
      </c>
      <c r="M30" s="62" t="s">
        <v>61</v>
      </c>
      <c r="N30" s="62" t="s">
        <v>62</v>
      </c>
    </row>
    <row r="31" spans="1:14" s="62" customFormat="1" x14ac:dyDescent="0.25">
      <c r="A31" s="19">
        <v>317</v>
      </c>
      <c r="B31" s="20">
        <v>42075</v>
      </c>
      <c r="C31" s="21" t="s">
        <v>293</v>
      </c>
      <c r="D31" s="22">
        <v>4200</v>
      </c>
      <c r="E31" s="21" t="s">
        <v>10</v>
      </c>
      <c r="F31" s="23">
        <v>715</v>
      </c>
      <c r="G31" s="24"/>
      <c r="K31" s="62" t="s">
        <v>80</v>
      </c>
      <c r="L31" s="62" t="s">
        <v>232</v>
      </c>
      <c r="M31" s="62" t="s">
        <v>233</v>
      </c>
      <c r="N31" s="62" t="s">
        <v>234</v>
      </c>
    </row>
    <row r="32" spans="1:14" x14ac:dyDescent="0.25">
      <c r="A32" s="16">
        <v>333</v>
      </c>
      <c r="B32" s="11">
        <v>42075</v>
      </c>
      <c r="C32" s="12" t="s">
        <v>294</v>
      </c>
      <c r="D32" s="13">
        <v>19000</v>
      </c>
      <c r="E32" s="12" t="s">
        <v>10</v>
      </c>
      <c r="F32" s="14">
        <v>715</v>
      </c>
      <c r="G32" s="60"/>
    </row>
    <row r="33" spans="1:14" s="70" customFormat="1" ht="12.75" customHeight="1" x14ac:dyDescent="0.25">
      <c r="A33" s="64">
        <v>38</v>
      </c>
      <c r="B33" s="65">
        <v>42081</v>
      </c>
      <c r="C33" s="66" t="s">
        <v>279</v>
      </c>
      <c r="D33" s="67">
        <v>800</v>
      </c>
      <c r="E33" s="66" t="s">
        <v>10</v>
      </c>
      <c r="F33" s="68">
        <v>170</v>
      </c>
      <c r="G33" s="69" t="s">
        <v>8</v>
      </c>
      <c r="I33" s="70" t="s">
        <v>325</v>
      </c>
      <c r="L33" s="70" t="s">
        <v>326</v>
      </c>
      <c r="M33" s="70" t="s">
        <v>327</v>
      </c>
      <c r="N33" s="70" t="s">
        <v>328</v>
      </c>
    </row>
    <row r="34" spans="1:14" s="62" customFormat="1" ht="12.75" customHeight="1" x14ac:dyDescent="0.25">
      <c r="A34" s="19">
        <v>434</v>
      </c>
      <c r="B34" s="20">
        <v>42082</v>
      </c>
      <c r="C34" s="21" t="s">
        <v>283</v>
      </c>
      <c r="D34" s="22">
        <v>3450</v>
      </c>
      <c r="E34" s="21" t="s">
        <v>10</v>
      </c>
      <c r="F34" s="23">
        <v>715</v>
      </c>
      <c r="G34" s="25"/>
      <c r="I34" s="62" t="s">
        <v>324</v>
      </c>
      <c r="K34" s="62" t="s">
        <v>80</v>
      </c>
      <c r="L34" s="62" t="s">
        <v>60</v>
      </c>
      <c r="M34" s="62" t="s">
        <v>85</v>
      </c>
      <c r="N34" s="62" t="s">
        <v>86</v>
      </c>
    </row>
    <row r="35" spans="1:14" s="62" customFormat="1" ht="12.75" customHeight="1" x14ac:dyDescent="0.25">
      <c r="A35" s="19">
        <v>474</v>
      </c>
      <c r="B35" s="20">
        <v>42083</v>
      </c>
      <c r="C35" s="21" t="s">
        <v>276</v>
      </c>
      <c r="D35" s="22">
        <v>3772.5</v>
      </c>
      <c r="E35" s="21" t="s">
        <v>10</v>
      </c>
      <c r="F35" s="23">
        <v>715</v>
      </c>
      <c r="G35" s="25"/>
      <c r="I35" s="62" t="s">
        <v>322</v>
      </c>
      <c r="K35" s="62" t="s">
        <v>48</v>
      </c>
      <c r="L35" s="62" t="s">
        <v>71</v>
      </c>
      <c r="M35" s="62" t="s">
        <v>72</v>
      </c>
      <c r="N35" s="62" t="s">
        <v>73</v>
      </c>
    </row>
    <row r="36" spans="1:14" ht="12.75" customHeight="1" x14ac:dyDescent="0.25">
      <c r="A36" s="16">
        <v>47</v>
      </c>
      <c r="B36" s="11">
        <v>42086</v>
      </c>
      <c r="C36" s="12" t="s">
        <v>284</v>
      </c>
      <c r="D36" s="13">
        <v>6000</v>
      </c>
      <c r="E36" s="12" t="s">
        <v>10</v>
      </c>
      <c r="F36" s="14">
        <v>170</v>
      </c>
      <c r="G36" s="15"/>
    </row>
    <row r="37" spans="1:14" s="62" customFormat="1" ht="12.75" customHeight="1" x14ac:dyDescent="0.25">
      <c r="A37" s="19">
        <v>480</v>
      </c>
      <c r="B37" s="20">
        <v>42086</v>
      </c>
      <c r="C37" s="21" t="s">
        <v>277</v>
      </c>
      <c r="D37" s="22">
        <v>3450</v>
      </c>
      <c r="E37" s="21" t="s">
        <v>10</v>
      </c>
      <c r="F37" s="23">
        <v>715</v>
      </c>
      <c r="G37" s="25"/>
      <c r="I37" s="62" t="s">
        <v>323</v>
      </c>
      <c r="K37" s="62" t="s">
        <v>48</v>
      </c>
      <c r="L37" s="62" t="s">
        <v>71</v>
      </c>
      <c r="M37" s="62" t="s">
        <v>72</v>
      </c>
      <c r="N37" s="62" t="s">
        <v>73</v>
      </c>
    </row>
    <row r="38" spans="1:14" s="62" customFormat="1" ht="12.75" customHeight="1" x14ac:dyDescent="0.25">
      <c r="A38" s="19">
        <v>560</v>
      </c>
      <c r="B38" s="20">
        <v>42089</v>
      </c>
      <c r="C38" s="21" t="s">
        <v>282</v>
      </c>
      <c r="D38" s="22">
        <v>3243</v>
      </c>
      <c r="E38" s="21" t="s">
        <v>10</v>
      </c>
      <c r="F38" s="23">
        <v>715</v>
      </c>
      <c r="G38" s="25"/>
      <c r="I38" s="62" t="s">
        <v>334</v>
      </c>
      <c r="K38" s="62" t="s">
        <v>80</v>
      </c>
      <c r="L38" s="62" t="s">
        <v>72</v>
      </c>
      <c r="M38" s="62" t="s">
        <v>200</v>
      </c>
      <c r="N38" s="62" t="s">
        <v>201</v>
      </c>
    </row>
    <row r="39" spans="1:14" s="62" customFormat="1" ht="12.75" customHeight="1" x14ac:dyDescent="0.25">
      <c r="A39" s="19">
        <v>561</v>
      </c>
      <c r="B39" s="20">
        <v>42089</v>
      </c>
      <c r="C39" s="21" t="s">
        <v>281</v>
      </c>
      <c r="D39" s="22">
        <v>3243</v>
      </c>
      <c r="E39" s="21" t="s">
        <v>10</v>
      </c>
      <c r="F39" s="23">
        <v>715</v>
      </c>
      <c r="G39" s="25"/>
      <c r="I39" s="62" t="s">
        <v>333</v>
      </c>
      <c r="K39" s="62" t="s">
        <v>80</v>
      </c>
      <c r="L39" s="62" t="s">
        <v>72</v>
      </c>
      <c r="M39" s="62" t="s">
        <v>200</v>
      </c>
      <c r="N39" s="62" t="s">
        <v>201</v>
      </c>
    </row>
    <row r="40" spans="1:14" s="62" customFormat="1" ht="12.75" customHeight="1" x14ac:dyDescent="0.25">
      <c r="A40" s="19">
        <v>562</v>
      </c>
      <c r="B40" s="20">
        <v>42089</v>
      </c>
      <c r="C40" s="21" t="s">
        <v>278</v>
      </c>
      <c r="D40" s="22">
        <v>3243</v>
      </c>
      <c r="E40" s="21" t="s">
        <v>10</v>
      </c>
      <c r="F40" s="23">
        <v>715</v>
      </c>
      <c r="G40" s="25"/>
      <c r="I40" s="62" t="s">
        <v>332</v>
      </c>
      <c r="K40" s="62" t="s">
        <v>80</v>
      </c>
      <c r="L40" s="62" t="s">
        <v>72</v>
      </c>
      <c r="M40" s="62" t="s">
        <v>200</v>
      </c>
      <c r="N40" s="62" t="s">
        <v>201</v>
      </c>
    </row>
    <row r="41" spans="1:14" s="62" customFormat="1" ht="12.75" customHeight="1" x14ac:dyDescent="0.25">
      <c r="A41" s="19">
        <v>584</v>
      </c>
      <c r="B41" s="20">
        <v>42090</v>
      </c>
      <c r="C41" s="21" t="s">
        <v>280</v>
      </c>
      <c r="D41" s="22">
        <v>15285</v>
      </c>
      <c r="E41" s="21" t="s">
        <v>10</v>
      </c>
      <c r="F41" s="23">
        <v>715</v>
      </c>
      <c r="G41" s="25"/>
      <c r="I41" s="62" t="s">
        <v>329</v>
      </c>
      <c r="K41" s="62" t="s">
        <v>48</v>
      </c>
      <c r="L41" s="62" t="s">
        <v>330</v>
      </c>
      <c r="M41" s="62" t="s">
        <v>116</v>
      </c>
      <c r="N41" s="62" t="s">
        <v>331</v>
      </c>
    </row>
    <row r="42" spans="1:14" s="62" customFormat="1" ht="12.75" customHeight="1" x14ac:dyDescent="0.25">
      <c r="A42" s="19">
        <v>654</v>
      </c>
      <c r="B42" s="20">
        <v>42093</v>
      </c>
      <c r="C42" s="21" t="s">
        <v>295</v>
      </c>
      <c r="D42" s="22">
        <v>11050</v>
      </c>
      <c r="E42" s="21" t="s">
        <v>10</v>
      </c>
      <c r="F42" s="23">
        <v>715</v>
      </c>
      <c r="G42" s="24"/>
      <c r="I42" s="62" t="s">
        <v>394</v>
      </c>
      <c r="K42" s="62" t="s">
        <v>87</v>
      </c>
      <c r="L42" s="62" t="s">
        <v>63</v>
      </c>
      <c r="M42" s="62" t="s">
        <v>335</v>
      </c>
      <c r="N42" s="62" t="s">
        <v>336</v>
      </c>
    </row>
    <row r="43" spans="1:14" s="62" customFormat="1" ht="12.75" customHeight="1" x14ac:dyDescent="0.25">
      <c r="A43" s="19">
        <v>696</v>
      </c>
      <c r="B43" s="20">
        <v>42094</v>
      </c>
      <c r="C43" s="21" t="s">
        <v>296</v>
      </c>
      <c r="D43" s="22">
        <v>3860</v>
      </c>
      <c r="E43" s="21" t="s">
        <v>10</v>
      </c>
      <c r="F43" s="23">
        <v>715</v>
      </c>
      <c r="G43" s="24"/>
      <c r="I43" s="62" t="s">
        <v>421</v>
      </c>
      <c r="K43" s="62" t="s">
        <v>87</v>
      </c>
      <c r="L43" s="62" t="s">
        <v>77</v>
      </c>
      <c r="M43" s="62" t="s">
        <v>96</v>
      </c>
      <c r="N43" s="62" t="s">
        <v>97</v>
      </c>
    </row>
    <row r="44" spans="1:14" ht="12.75" customHeight="1" x14ac:dyDescent="0.25">
      <c r="A44" s="16"/>
      <c r="B44" s="11"/>
      <c r="C44" s="17" t="s">
        <v>46</v>
      </c>
      <c r="D44" s="18">
        <f>SUM(D6:D43)</f>
        <v>165940.26</v>
      </c>
      <c r="E44" s="12"/>
      <c r="F44" s="79"/>
      <c r="G44" s="14"/>
      <c r="H44" s="60"/>
    </row>
    <row r="45" spans="1:14" x14ac:dyDescent="0.25">
      <c r="C45" s="71" t="s">
        <v>143</v>
      </c>
      <c r="D45" s="85">
        <f>D33</f>
        <v>800</v>
      </c>
    </row>
    <row r="46" spans="1:14" x14ac:dyDescent="0.25">
      <c r="C46" s="71" t="s">
        <v>339</v>
      </c>
      <c r="D46" s="86">
        <f>D48+D49</f>
        <v>6900</v>
      </c>
    </row>
    <row r="47" spans="1:14" x14ac:dyDescent="0.25">
      <c r="C47" s="71"/>
    </row>
    <row r="48" spans="1:14" x14ac:dyDescent="0.25">
      <c r="C48" s="12" t="s">
        <v>303</v>
      </c>
      <c r="D48" s="80">
        <v>3450</v>
      </c>
      <c r="E48" t="s">
        <v>441</v>
      </c>
    </row>
    <row r="49" spans="3:5" s="82" customFormat="1" x14ac:dyDescent="0.25">
      <c r="C49" s="82" t="s">
        <v>306</v>
      </c>
      <c r="D49" s="83">
        <v>3450</v>
      </c>
      <c r="E49" s="82" t="s">
        <v>440</v>
      </c>
    </row>
    <row r="52" spans="3:5" x14ac:dyDescent="0.25">
      <c r="C52" s="81"/>
    </row>
    <row r="53" spans="3:5" x14ac:dyDescent="0.25">
      <c r="C53" s="90" t="s">
        <v>447</v>
      </c>
      <c r="D53" s="92"/>
    </row>
    <row r="54" spans="3:5" x14ac:dyDescent="0.25">
      <c r="C54" s="90" t="s">
        <v>448</v>
      </c>
      <c r="D54" s="91">
        <v>15000</v>
      </c>
    </row>
    <row r="55" spans="3:5" x14ac:dyDescent="0.25">
      <c r="C55" s="90" t="s">
        <v>449</v>
      </c>
      <c r="D55" s="91">
        <v>32000</v>
      </c>
    </row>
  </sheetData>
  <sortState ref="A6:G43">
    <sortCondition ref="B6:B43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workbookViewId="0">
      <selection activeCell="D19" sqref="D19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340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342</v>
      </c>
      <c r="F8" s="35"/>
      <c r="G8" s="38"/>
      <c r="J8" s="41"/>
    </row>
    <row r="9" spans="3:10" x14ac:dyDescent="0.25">
      <c r="C9" s="35" t="s">
        <v>130</v>
      </c>
      <c r="D9" s="36">
        <v>15000</v>
      </c>
      <c r="E9" s="42" t="s">
        <v>346</v>
      </c>
      <c r="F9" s="43" t="s">
        <v>129</v>
      </c>
      <c r="G9" s="42"/>
      <c r="H9" s="43"/>
    </row>
    <row r="10" spans="3:10" x14ac:dyDescent="0.25">
      <c r="C10" s="35" t="s">
        <v>131</v>
      </c>
      <c r="D10" s="36">
        <v>32000</v>
      </c>
      <c r="E10" s="42" t="s">
        <v>344</v>
      </c>
      <c r="F10" s="43" t="s">
        <v>253</v>
      </c>
      <c r="G10" s="42"/>
      <c r="H10" s="43"/>
    </row>
    <row r="11" spans="3:10" x14ac:dyDescent="0.25">
      <c r="C11" s="35" t="s">
        <v>139</v>
      </c>
      <c r="D11" s="36">
        <v>32000</v>
      </c>
      <c r="E11" s="42" t="s">
        <v>345</v>
      </c>
      <c r="F11" s="43" t="s">
        <v>253</v>
      </c>
      <c r="G11" s="42"/>
      <c r="H11" s="43"/>
    </row>
    <row r="12" spans="3:10" x14ac:dyDescent="0.25">
      <c r="C12" s="44" t="s">
        <v>46</v>
      </c>
      <c r="D12" s="45">
        <f>SUM(D9:D11)</f>
        <v>79000</v>
      </c>
      <c r="E12" s="42"/>
    </row>
    <row r="15" spans="3:10" x14ac:dyDescent="0.25">
      <c r="G15" s="46"/>
    </row>
    <row r="16" spans="3:10" x14ac:dyDescent="0.25">
      <c r="C16" s="44" t="s">
        <v>5</v>
      </c>
    </row>
    <row r="17" spans="2:6" x14ac:dyDescent="0.25">
      <c r="C17" s="47" t="s">
        <v>342</v>
      </c>
      <c r="D17" s="36">
        <f>MARZO!D44</f>
        <v>165940.26</v>
      </c>
      <c r="E17" s="36"/>
      <c r="F17" s="36"/>
    </row>
    <row r="18" spans="2:6" x14ac:dyDescent="0.25">
      <c r="B18" s="35" t="s">
        <v>132</v>
      </c>
      <c r="C18" s="47" t="s">
        <v>133</v>
      </c>
      <c r="D18" s="36">
        <f>MARZO!D46</f>
        <v>6900</v>
      </c>
      <c r="E18" s="36"/>
      <c r="F18" s="36"/>
    </row>
    <row r="19" spans="2:6" x14ac:dyDescent="0.25">
      <c r="B19" s="35" t="s">
        <v>134</v>
      </c>
      <c r="C19" s="47" t="s">
        <v>343</v>
      </c>
      <c r="D19" s="36">
        <f>MARZO!D45</f>
        <v>800</v>
      </c>
      <c r="E19" s="42"/>
      <c r="F19" s="42"/>
    </row>
    <row r="20" spans="2:6" x14ac:dyDescent="0.25">
      <c r="C20" s="44" t="s">
        <v>46</v>
      </c>
      <c r="D20" s="48">
        <f>D17+D18-D19</f>
        <v>172040.26</v>
      </c>
    </row>
    <row r="22" spans="2:6" ht="16.5" x14ac:dyDescent="0.3">
      <c r="C22" s="44" t="s">
        <v>135</v>
      </c>
      <c r="D22" s="48">
        <f>D20-D12</f>
        <v>93040.260000000009</v>
      </c>
      <c r="E22" s="49"/>
    </row>
    <row r="23" spans="2:6" x14ac:dyDescent="0.25">
      <c r="C23" s="35" t="s">
        <v>136</v>
      </c>
      <c r="D23" s="48">
        <f>+D22*0.16</f>
        <v>14886.441600000002</v>
      </c>
      <c r="F23" s="42"/>
    </row>
    <row r="24" spans="2:6" x14ac:dyDescent="0.25">
      <c r="C24" s="35" t="s">
        <v>137</v>
      </c>
      <c r="D24" s="48">
        <f>+D22+D23</f>
        <v>107926.70160000001</v>
      </c>
    </row>
    <row r="25" spans="2:6" x14ac:dyDescent="0.25">
      <c r="D25" s="48"/>
    </row>
    <row r="26" spans="2:6" x14ac:dyDescent="0.25">
      <c r="C26" s="47"/>
      <c r="D26" s="48"/>
      <c r="E26" s="36"/>
      <c r="F26" s="36"/>
    </row>
    <row r="27" spans="2:6" x14ac:dyDescent="0.25">
      <c r="C27" s="35" t="s">
        <v>341</v>
      </c>
      <c r="D27" s="48">
        <f>+D24+D26</f>
        <v>107926.70160000001</v>
      </c>
    </row>
    <row r="28" spans="2:6" x14ac:dyDescent="0.25">
      <c r="D28" s="48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40" workbookViewId="0">
      <selection activeCell="H12" sqref="H12"/>
    </sheetView>
  </sheetViews>
  <sheetFormatPr baseColWidth="10" defaultRowHeight="12.75" x14ac:dyDescent="0.25"/>
  <cols>
    <col min="1" max="1" width="5" bestFit="1" customWidth="1"/>
    <col min="2" max="2" width="10.1640625" bestFit="1" customWidth="1"/>
    <col min="3" max="3" width="69.6640625" bestFit="1" customWidth="1"/>
    <col min="4" max="4" width="13.33203125" bestFit="1" customWidth="1"/>
    <col min="5" max="5" width="13.83203125" bestFit="1" customWidth="1"/>
    <col min="6" max="6" width="5.33203125" bestFit="1" customWidth="1"/>
    <col min="7" max="7" width="13" customWidth="1"/>
    <col min="10" max="10" width="13.6640625" bestFit="1" customWidth="1"/>
    <col min="12" max="12" width="20.33203125" customWidth="1"/>
  </cols>
  <sheetData>
    <row r="1" spans="1:12" x14ac:dyDescent="0.25">
      <c r="A1" s="198" t="s">
        <v>0</v>
      </c>
      <c r="B1" s="198"/>
      <c r="C1" s="198"/>
      <c r="D1" s="198"/>
      <c r="E1" s="198"/>
      <c r="F1" s="1"/>
      <c r="G1" s="2"/>
    </row>
    <row r="2" spans="1:12" x14ac:dyDescent="0.25">
      <c r="A2" s="198" t="s">
        <v>347</v>
      </c>
      <c r="B2" s="198"/>
      <c r="C2" s="198"/>
      <c r="D2" s="198"/>
      <c r="E2" s="198"/>
      <c r="F2" s="4"/>
      <c r="G2" s="2"/>
    </row>
    <row r="3" spans="1:12" x14ac:dyDescent="0.25">
      <c r="A3" s="5"/>
      <c r="B3" s="3"/>
      <c r="C3" s="6"/>
      <c r="D3" s="3"/>
      <c r="E3" s="6"/>
      <c r="F3" s="5"/>
      <c r="G3" s="6"/>
    </row>
    <row r="4" spans="1:12" x14ac:dyDescent="0.25">
      <c r="A4" s="5"/>
      <c r="B4" s="3"/>
      <c r="C4" s="6"/>
      <c r="D4" s="3"/>
      <c r="E4" s="6"/>
      <c r="F4" s="5"/>
      <c r="G4" s="6"/>
    </row>
    <row r="5" spans="1:12" ht="25.5" x14ac:dyDescent="0.25">
      <c r="A5" s="7" t="s">
        <v>2</v>
      </c>
      <c r="B5" s="8" t="s">
        <v>3</v>
      </c>
      <c r="C5" s="8" t="s">
        <v>4</v>
      </c>
      <c r="D5" s="9" t="s">
        <v>5</v>
      </c>
      <c r="E5" s="10" t="s">
        <v>6</v>
      </c>
      <c r="F5" s="7" t="s">
        <v>7</v>
      </c>
      <c r="G5" s="8" t="s">
        <v>8</v>
      </c>
      <c r="H5" s="8" t="s">
        <v>395</v>
      </c>
    </row>
    <row r="6" spans="1:12" s="62" customFormat="1" x14ac:dyDescent="0.25">
      <c r="A6" s="19">
        <v>5</v>
      </c>
      <c r="B6" s="20">
        <v>42095</v>
      </c>
      <c r="C6" s="21" t="s">
        <v>348</v>
      </c>
      <c r="D6" s="22">
        <v>3948</v>
      </c>
      <c r="E6" s="21" t="s">
        <v>10</v>
      </c>
      <c r="F6" s="23">
        <v>715</v>
      </c>
      <c r="G6" s="24"/>
      <c r="H6" s="89" t="s">
        <v>396</v>
      </c>
      <c r="I6" s="62" t="s">
        <v>87</v>
      </c>
      <c r="J6" s="62" t="s">
        <v>197</v>
      </c>
      <c r="K6" s="62" t="s">
        <v>78</v>
      </c>
      <c r="L6" s="62" t="s">
        <v>89</v>
      </c>
    </row>
    <row r="7" spans="1:12" s="62" customFormat="1" x14ac:dyDescent="0.25">
      <c r="A7" s="19">
        <v>4</v>
      </c>
      <c r="B7" s="20">
        <v>42095</v>
      </c>
      <c r="C7" s="21" t="s">
        <v>354</v>
      </c>
      <c r="D7" s="22">
        <v>3948</v>
      </c>
      <c r="E7" s="21" t="s">
        <v>10</v>
      </c>
      <c r="F7" s="23">
        <v>715</v>
      </c>
      <c r="G7" s="24"/>
      <c r="H7" s="62" t="s">
        <v>402</v>
      </c>
      <c r="I7" s="62" t="s">
        <v>87</v>
      </c>
      <c r="J7" s="62" t="s">
        <v>118</v>
      </c>
      <c r="K7" s="62" t="s">
        <v>305</v>
      </c>
      <c r="L7" s="62" t="s">
        <v>120</v>
      </c>
    </row>
    <row r="8" spans="1:12" s="62" customFormat="1" x14ac:dyDescent="0.25">
      <c r="A8" s="19">
        <v>15</v>
      </c>
      <c r="B8" s="20">
        <v>42095</v>
      </c>
      <c r="C8" s="21" t="s">
        <v>376</v>
      </c>
      <c r="D8" s="22">
        <v>3243</v>
      </c>
      <c r="E8" s="21" t="s">
        <v>10</v>
      </c>
      <c r="F8" s="23">
        <v>715</v>
      </c>
      <c r="G8" s="24"/>
      <c r="H8" s="62" t="s">
        <v>459</v>
      </c>
      <c r="I8" s="62" t="s">
        <v>48</v>
      </c>
      <c r="J8" s="62" t="s">
        <v>51</v>
      </c>
      <c r="K8" s="62" t="s">
        <v>52</v>
      </c>
      <c r="L8" s="62" t="s">
        <v>214</v>
      </c>
    </row>
    <row r="9" spans="1:12" s="62" customFormat="1" x14ac:dyDescent="0.25">
      <c r="A9" s="19">
        <v>16</v>
      </c>
      <c r="B9" s="20">
        <v>42095</v>
      </c>
      <c r="C9" s="21" t="s">
        <v>350</v>
      </c>
      <c r="D9" s="22">
        <v>2940</v>
      </c>
      <c r="E9" s="21" t="s">
        <v>10</v>
      </c>
      <c r="F9" s="23">
        <v>715</v>
      </c>
      <c r="G9" s="24"/>
      <c r="H9" s="62" t="s">
        <v>397</v>
      </c>
      <c r="I9" s="62" t="s">
        <v>87</v>
      </c>
      <c r="J9" s="62" t="s">
        <v>398</v>
      </c>
      <c r="K9" s="62" t="s">
        <v>236</v>
      </c>
      <c r="L9" s="62" t="s">
        <v>399</v>
      </c>
    </row>
    <row r="10" spans="1:12" s="62" customFormat="1" x14ac:dyDescent="0.25">
      <c r="A10" s="19">
        <v>17</v>
      </c>
      <c r="B10" s="20">
        <v>42095</v>
      </c>
      <c r="C10" s="21" t="s">
        <v>368</v>
      </c>
      <c r="D10" s="22">
        <v>2940</v>
      </c>
      <c r="E10" s="21" t="s">
        <v>10</v>
      </c>
      <c r="F10" s="23">
        <v>715</v>
      </c>
      <c r="G10" s="63"/>
      <c r="H10" s="62" t="s">
        <v>434</v>
      </c>
      <c r="I10" s="62" t="s">
        <v>87</v>
      </c>
      <c r="J10" s="62" t="s">
        <v>60</v>
      </c>
      <c r="K10" s="62" t="s">
        <v>66</v>
      </c>
      <c r="L10" s="62" t="s">
        <v>238</v>
      </c>
    </row>
    <row r="11" spans="1:12" s="62" customFormat="1" x14ac:dyDescent="0.25">
      <c r="A11" s="19">
        <v>18</v>
      </c>
      <c r="B11" s="20">
        <v>42095</v>
      </c>
      <c r="C11" s="21" t="s">
        <v>349</v>
      </c>
      <c r="D11" s="22">
        <v>2940</v>
      </c>
      <c r="E11" s="21" t="s">
        <v>10</v>
      </c>
      <c r="F11" s="23">
        <v>715</v>
      </c>
      <c r="G11" s="63"/>
      <c r="H11" s="62" t="s">
        <v>400</v>
      </c>
      <c r="I11" s="62" t="s">
        <v>87</v>
      </c>
      <c r="J11" s="62" t="s">
        <v>317</v>
      </c>
      <c r="K11" s="62" t="s">
        <v>148</v>
      </c>
      <c r="L11" s="62" t="s">
        <v>149</v>
      </c>
    </row>
    <row r="12" spans="1:12" s="62" customFormat="1" x14ac:dyDescent="0.25">
      <c r="A12" s="19">
        <v>19</v>
      </c>
      <c r="B12" s="20">
        <v>42095</v>
      </c>
      <c r="C12" s="21" t="s">
        <v>374</v>
      </c>
      <c r="D12" s="22">
        <v>2765</v>
      </c>
      <c r="E12" s="21" t="s">
        <v>10</v>
      </c>
      <c r="F12" s="23">
        <v>715</v>
      </c>
      <c r="G12" s="63"/>
      <c r="H12" s="62" t="s">
        <v>455</v>
      </c>
      <c r="I12" s="62" t="s">
        <v>48</v>
      </c>
      <c r="J12" s="62" t="s">
        <v>108</v>
      </c>
      <c r="K12" s="62" t="s">
        <v>206</v>
      </c>
      <c r="L12" s="62" t="s">
        <v>110</v>
      </c>
    </row>
    <row r="13" spans="1:12" s="62" customFormat="1" x14ac:dyDescent="0.25">
      <c r="A13" s="19">
        <v>21</v>
      </c>
      <c r="B13" s="20">
        <v>42095</v>
      </c>
      <c r="C13" s="21" t="s">
        <v>377</v>
      </c>
      <c r="D13" s="22">
        <v>3243</v>
      </c>
      <c r="E13" s="21" t="s">
        <v>10</v>
      </c>
      <c r="F13" s="23">
        <v>715</v>
      </c>
      <c r="G13" s="63"/>
      <c r="H13" s="62" t="s">
        <v>464</v>
      </c>
      <c r="I13" s="62" t="s">
        <v>48</v>
      </c>
      <c r="J13" s="62" t="s">
        <v>210</v>
      </c>
      <c r="K13" s="62" t="s">
        <v>75</v>
      </c>
      <c r="L13" s="62" t="s">
        <v>76</v>
      </c>
    </row>
    <row r="14" spans="1:12" s="62" customFormat="1" x14ac:dyDescent="0.25">
      <c r="A14" s="19">
        <v>22</v>
      </c>
      <c r="B14" s="20">
        <v>42095</v>
      </c>
      <c r="C14" s="21" t="s">
        <v>375</v>
      </c>
      <c r="D14" s="22">
        <v>3243</v>
      </c>
      <c r="E14" s="21" t="s">
        <v>10</v>
      </c>
      <c r="F14" s="23">
        <v>715</v>
      </c>
      <c r="G14" s="24"/>
      <c r="H14" s="62" t="s">
        <v>439</v>
      </c>
      <c r="I14" s="62" t="s">
        <v>87</v>
      </c>
      <c r="J14" s="62" t="s">
        <v>239</v>
      </c>
      <c r="K14" s="62" t="s">
        <v>124</v>
      </c>
      <c r="L14" s="62" t="s">
        <v>125</v>
      </c>
    </row>
    <row r="15" spans="1:12" s="62" customFormat="1" x14ac:dyDescent="0.25">
      <c r="A15" s="19">
        <v>23</v>
      </c>
      <c r="B15" s="20">
        <v>42095</v>
      </c>
      <c r="C15" s="21" t="s">
        <v>361</v>
      </c>
      <c r="D15" s="22">
        <v>3243</v>
      </c>
      <c r="E15" s="21" t="s">
        <v>10</v>
      </c>
      <c r="F15" s="23">
        <v>715</v>
      </c>
      <c r="G15" s="63"/>
      <c r="H15" s="62" t="s">
        <v>419</v>
      </c>
      <c r="I15" s="62" t="s">
        <v>87</v>
      </c>
      <c r="J15" s="62" t="s">
        <v>222</v>
      </c>
      <c r="K15" s="62" t="s">
        <v>111</v>
      </c>
      <c r="L15" s="62" t="s">
        <v>122</v>
      </c>
    </row>
    <row r="16" spans="1:12" s="62" customFormat="1" x14ac:dyDescent="0.25">
      <c r="A16" s="19">
        <v>32</v>
      </c>
      <c r="B16" s="20">
        <v>42095</v>
      </c>
      <c r="C16" s="21" t="s">
        <v>352</v>
      </c>
      <c r="D16" s="22">
        <v>3250</v>
      </c>
      <c r="E16" s="21" t="s">
        <v>10</v>
      </c>
      <c r="F16" s="23">
        <v>715</v>
      </c>
      <c r="G16" s="25"/>
      <c r="H16" s="62" t="s">
        <v>404</v>
      </c>
      <c r="I16" s="62" t="s">
        <v>48</v>
      </c>
      <c r="J16" s="62" t="s">
        <v>47</v>
      </c>
      <c r="K16" s="62" t="s">
        <v>49</v>
      </c>
      <c r="L16" s="62" t="s">
        <v>50</v>
      </c>
    </row>
    <row r="17" spans="1:12" s="62" customFormat="1" x14ac:dyDescent="0.25">
      <c r="A17" s="19">
        <v>37</v>
      </c>
      <c r="B17" s="20">
        <v>42095</v>
      </c>
      <c r="C17" s="21" t="s">
        <v>366</v>
      </c>
      <c r="D17" s="22">
        <v>3860</v>
      </c>
      <c r="E17" s="21" t="s">
        <v>10</v>
      </c>
      <c r="F17" s="23">
        <v>715</v>
      </c>
      <c r="G17" s="25"/>
      <c r="H17" s="62" t="s">
        <v>420</v>
      </c>
      <c r="I17" s="62" t="s">
        <v>87</v>
      </c>
      <c r="J17" s="62" t="s">
        <v>77</v>
      </c>
      <c r="K17" s="62" t="s">
        <v>96</v>
      </c>
      <c r="L17" s="62" t="s">
        <v>97</v>
      </c>
    </row>
    <row r="18" spans="1:12" s="62" customFormat="1" x14ac:dyDescent="0.25">
      <c r="A18" s="19">
        <v>40</v>
      </c>
      <c r="B18" s="20">
        <v>42100</v>
      </c>
      <c r="C18" s="21" t="s">
        <v>373</v>
      </c>
      <c r="D18" s="22">
        <v>3243</v>
      </c>
      <c r="E18" s="21" t="s">
        <v>10</v>
      </c>
      <c r="F18" s="23">
        <v>715</v>
      </c>
      <c r="G18" s="24"/>
      <c r="H18" s="62" t="s">
        <v>435</v>
      </c>
      <c r="I18" s="62" t="s">
        <v>48</v>
      </c>
      <c r="J18" s="62" t="s">
        <v>456</v>
      </c>
      <c r="K18" s="62" t="s">
        <v>457</v>
      </c>
      <c r="L18" s="62" t="s">
        <v>112</v>
      </c>
    </row>
    <row r="19" spans="1:12" s="62" customFormat="1" x14ac:dyDescent="0.25">
      <c r="A19" s="19">
        <v>44</v>
      </c>
      <c r="B19" s="20">
        <v>42100</v>
      </c>
      <c r="C19" s="21" t="s">
        <v>351</v>
      </c>
      <c r="D19" s="22">
        <v>3243</v>
      </c>
      <c r="E19" s="21" t="s">
        <v>10</v>
      </c>
      <c r="F19" s="23">
        <v>715</v>
      </c>
      <c r="G19" s="24"/>
      <c r="H19" s="62" t="s">
        <v>401</v>
      </c>
      <c r="I19" s="62" t="s">
        <v>80</v>
      </c>
      <c r="J19" s="62" t="s">
        <v>208</v>
      </c>
      <c r="K19" s="62" t="s">
        <v>209</v>
      </c>
      <c r="L19" s="62" t="s">
        <v>115</v>
      </c>
    </row>
    <row r="20" spans="1:12" s="62" customFormat="1" x14ac:dyDescent="0.25">
      <c r="A20" s="19">
        <v>48</v>
      </c>
      <c r="B20" s="20">
        <v>42100</v>
      </c>
      <c r="C20" s="21" t="s">
        <v>358</v>
      </c>
      <c r="D20" s="22">
        <v>2765</v>
      </c>
      <c r="E20" s="21" t="s">
        <v>10</v>
      </c>
      <c r="F20" s="23">
        <v>715</v>
      </c>
      <c r="G20" s="24"/>
      <c r="H20" s="62" t="s">
        <v>414</v>
      </c>
      <c r="I20" s="62" t="s">
        <v>48</v>
      </c>
      <c r="J20" s="62" t="s">
        <v>211</v>
      </c>
      <c r="K20" s="62" t="s">
        <v>78</v>
      </c>
      <c r="L20" s="62" t="s">
        <v>79</v>
      </c>
    </row>
    <row r="21" spans="1:12" s="62" customFormat="1" x14ac:dyDescent="0.25">
      <c r="A21" s="19">
        <v>56</v>
      </c>
      <c r="B21" s="20">
        <v>42100</v>
      </c>
      <c r="C21" s="21" t="s">
        <v>355</v>
      </c>
      <c r="D21" s="22">
        <v>3450</v>
      </c>
      <c r="E21" s="21" t="s">
        <v>10</v>
      </c>
      <c r="F21" s="23">
        <v>715</v>
      </c>
      <c r="G21" s="24"/>
      <c r="H21" s="62" t="s">
        <v>409</v>
      </c>
      <c r="I21" s="62" t="s">
        <v>48</v>
      </c>
      <c r="J21" s="62" t="s">
        <v>65</v>
      </c>
      <c r="K21" s="62" t="s">
        <v>66</v>
      </c>
      <c r="L21" s="62" t="s">
        <v>67</v>
      </c>
    </row>
    <row r="22" spans="1:12" s="62" customFormat="1" x14ac:dyDescent="0.25">
      <c r="A22" s="19">
        <v>62</v>
      </c>
      <c r="B22" s="20">
        <v>42100</v>
      </c>
      <c r="C22" s="21" t="s">
        <v>364</v>
      </c>
      <c r="D22" s="22">
        <v>2415</v>
      </c>
      <c r="E22" s="21" t="s">
        <v>10</v>
      </c>
      <c r="F22" s="23">
        <v>715</v>
      </c>
      <c r="G22" s="24"/>
      <c r="H22" s="62" t="s">
        <v>425</v>
      </c>
      <c r="I22" s="62" t="s">
        <v>80</v>
      </c>
      <c r="J22" s="62" t="s">
        <v>66</v>
      </c>
      <c r="K22" s="62" t="s">
        <v>215</v>
      </c>
      <c r="L22" s="62" t="s">
        <v>216</v>
      </c>
    </row>
    <row r="23" spans="1:12" s="62" customFormat="1" x14ac:dyDescent="0.25">
      <c r="A23" s="19">
        <v>65</v>
      </c>
      <c r="B23" s="20">
        <v>42100</v>
      </c>
      <c r="C23" s="21" t="s">
        <v>359</v>
      </c>
      <c r="D23" s="22">
        <v>2415</v>
      </c>
      <c r="E23" s="21" t="s">
        <v>10</v>
      </c>
      <c r="F23" s="23">
        <v>715</v>
      </c>
      <c r="G23" s="63"/>
      <c r="H23" s="62" t="s">
        <v>416</v>
      </c>
      <c r="I23" s="62" t="s">
        <v>80</v>
      </c>
      <c r="J23" s="62" t="s">
        <v>226</v>
      </c>
      <c r="K23" s="62" t="s">
        <v>417</v>
      </c>
      <c r="L23" s="62" t="s">
        <v>228</v>
      </c>
    </row>
    <row r="24" spans="1:12" s="62" customFormat="1" x14ac:dyDescent="0.25">
      <c r="A24" s="19">
        <v>78</v>
      </c>
      <c r="B24" s="20">
        <v>42101</v>
      </c>
      <c r="C24" s="21" t="s">
        <v>353</v>
      </c>
      <c r="D24" s="22">
        <v>4200</v>
      </c>
      <c r="E24" s="21" t="s">
        <v>10</v>
      </c>
      <c r="F24" s="23">
        <v>715</v>
      </c>
      <c r="G24" s="25"/>
      <c r="H24" s="62" t="s">
        <v>407</v>
      </c>
      <c r="I24" s="62" t="s">
        <v>87</v>
      </c>
      <c r="J24" s="62" t="s">
        <v>111</v>
      </c>
      <c r="K24" s="62" t="s">
        <v>337</v>
      </c>
      <c r="L24" s="62" t="s">
        <v>338</v>
      </c>
    </row>
    <row r="25" spans="1:12" s="62" customFormat="1" x14ac:dyDescent="0.25">
      <c r="A25" s="19">
        <v>112</v>
      </c>
      <c r="B25" s="20">
        <v>42102</v>
      </c>
      <c r="C25" s="21" t="s">
        <v>370</v>
      </c>
      <c r="D25" s="22">
        <v>3500</v>
      </c>
      <c r="E25" s="21" t="s">
        <v>10</v>
      </c>
      <c r="F25" s="23">
        <v>715</v>
      </c>
      <c r="G25" s="24"/>
      <c r="H25" s="62" t="s">
        <v>431</v>
      </c>
      <c r="I25" s="62" t="s">
        <v>87</v>
      </c>
      <c r="J25" s="62" t="s">
        <v>311</v>
      </c>
      <c r="K25" s="62" t="s">
        <v>94</v>
      </c>
      <c r="L25" s="62" t="s">
        <v>95</v>
      </c>
    </row>
    <row r="26" spans="1:12" s="62" customFormat="1" x14ac:dyDescent="0.25">
      <c r="A26" s="19">
        <v>139</v>
      </c>
      <c r="B26" s="20">
        <v>42103</v>
      </c>
      <c r="C26" s="21" t="s">
        <v>357</v>
      </c>
      <c r="D26" s="22">
        <v>3950</v>
      </c>
      <c r="E26" s="21" t="s">
        <v>10</v>
      </c>
      <c r="F26" s="23">
        <v>715</v>
      </c>
      <c r="G26" s="24"/>
      <c r="H26" s="62" t="s">
        <v>410</v>
      </c>
      <c r="I26" s="62" t="s">
        <v>48</v>
      </c>
      <c r="J26" s="62" t="s">
        <v>54</v>
      </c>
      <c r="K26" s="62" t="s">
        <v>55</v>
      </c>
      <c r="L26" s="62" t="s">
        <v>56</v>
      </c>
    </row>
    <row r="27" spans="1:12" s="62" customFormat="1" x14ac:dyDescent="0.25">
      <c r="A27" s="19">
        <v>144</v>
      </c>
      <c r="B27" s="20">
        <v>42103</v>
      </c>
      <c r="C27" s="21" t="s">
        <v>367</v>
      </c>
      <c r="D27" s="22">
        <v>3450</v>
      </c>
      <c r="E27" s="21" t="s">
        <v>10</v>
      </c>
      <c r="F27" s="23">
        <v>715</v>
      </c>
      <c r="G27" s="24"/>
      <c r="H27" s="62" t="s">
        <v>412</v>
      </c>
      <c r="I27" s="62" t="s">
        <v>87</v>
      </c>
      <c r="J27" s="62" t="s">
        <v>229</v>
      </c>
      <c r="K27" s="62" t="s">
        <v>108</v>
      </c>
      <c r="L27" s="62" t="s">
        <v>413</v>
      </c>
    </row>
    <row r="28" spans="1:12" s="62" customFormat="1" x14ac:dyDescent="0.25">
      <c r="A28" s="19">
        <v>152</v>
      </c>
      <c r="B28" s="20">
        <v>42103</v>
      </c>
      <c r="C28" s="21" t="s">
        <v>356</v>
      </c>
      <c r="D28" s="22">
        <v>250</v>
      </c>
      <c r="E28" s="21" t="s">
        <v>10</v>
      </c>
      <c r="F28" s="23">
        <v>715</v>
      </c>
      <c r="G28" s="24"/>
      <c r="H28" s="62" t="s">
        <v>411</v>
      </c>
      <c r="I28" s="62" t="s">
        <v>48</v>
      </c>
      <c r="J28" s="62" t="s">
        <v>54</v>
      </c>
      <c r="K28" s="62" t="s">
        <v>199</v>
      </c>
      <c r="L28" s="62" t="s">
        <v>56</v>
      </c>
    </row>
    <row r="29" spans="1:12" s="62" customFormat="1" x14ac:dyDescent="0.25">
      <c r="A29" s="19">
        <v>183</v>
      </c>
      <c r="B29" s="20">
        <v>42104</v>
      </c>
      <c r="C29" s="21" t="s">
        <v>365</v>
      </c>
      <c r="D29" s="22">
        <v>3200</v>
      </c>
      <c r="E29" s="21" t="s">
        <v>10</v>
      </c>
      <c r="F29" s="23">
        <v>715</v>
      </c>
      <c r="G29" s="24"/>
      <c r="H29" s="62" t="s">
        <v>426</v>
      </c>
      <c r="I29" s="62" t="s">
        <v>427</v>
      </c>
      <c r="J29" s="62" t="s">
        <v>108</v>
      </c>
      <c r="K29" s="62" t="s">
        <v>428</v>
      </c>
      <c r="L29" s="62" t="s">
        <v>429</v>
      </c>
    </row>
    <row r="30" spans="1:12" s="62" customFormat="1" x14ac:dyDescent="0.25">
      <c r="A30" s="19">
        <v>208</v>
      </c>
      <c r="B30" s="20">
        <v>42107</v>
      </c>
      <c r="C30" s="21" t="s">
        <v>378</v>
      </c>
      <c r="D30" s="22">
        <v>3600</v>
      </c>
      <c r="E30" s="21" t="s">
        <v>10</v>
      </c>
      <c r="F30" s="23">
        <v>715</v>
      </c>
      <c r="G30" s="24"/>
      <c r="H30" s="62" t="s">
        <v>460</v>
      </c>
      <c r="I30" s="62" t="s">
        <v>87</v>
      </c>
      <c r="J30" s="62" t="s">
        <v>90</v>
      </c>
      <c r="K30" s="62" t="s">
        <v>91</v>
      </c>
      <c r="L30" s="62" t="s">
        <v>92</v>
      </c>
    </row>
    <row r="31" spans="1:12" s="62" customFormat="1" x14ac:dyDescent="0.25">
      <c r="A31" s="19">
        <v>225</v>
      </c>
      <c r="B31" s="20">
        <v>42108</v>
      </c>
      <c r="C31" s="21" t="s">
        <v>360</v>
      </c>
      <c r="D31" s="22">
        <v>3450</v>
      </c>
      <c r="E31" s="21" t="s">
        <v>10</v>
      </c>
      <c r="F31" s="23">
        <v>715</v>
      </c>
      <c r="G31" s="25"/>
      <c r="H31" s="62" t="s">
        <v>418</v>
      </c>
      <c r="I31" s="62" t="s">
        <v>80</v>
      </c>
      <c r="J31" s="62" t="s">
        <v>60</v>
      </c>
      <c r="K31" s="62" t="s">
        <v>85</v>
      </c>
      <c r="L31" s="62" t="s">
        <v>86</v>
      </c>
    </row>
    <row r="32" spans="1:12" s="62" customFormat="1" x14ac:dyDescent="0.25">
      <c r="A32" s="19">
        <v>232</v>
      </c>
      <c r="B32" s="20">
        <v>42108</v>
      </c>
      <c r="C32" s="21" t="s">
        <v>379</v>
      </c>
      <c r="D32" s="22">
        <v>3600</v>
      </c>
      <c r="E32" s="21" t="s">
        <v>10</v>
      </c>
      <c r="F32" s="23">
        <v>715</v>
      </c>
      <c r="G32" s="24"/>
      <c r="H32" s="62" t="s">
        <v>462</v>
      </c>
      <c r="I32" s="62" t="s">
        <v>87</v>
      </c>
      <c r="J32" s="62" t="s">
        <v>90</v>
      </c>
      <c r="K32" s="62" t="s">
        <v>91</v>
      </c>
      <c r="L32" s="62" t="s">
        <v>92</v>
      </c>
    </row>
    <row r="33" spans="1:12" s="62" customFormat="1" x14ac:dyDescent="0.25">
      <c r="A33" s="19">
        <v>262</v>
      </c>
      <c r="B33" s="20">
        <v>42109</v>
      </c>
      <c r="C33" s="21" t="s">
        <v>363</v>
      </c>
      <c r="D33" s="22">
        <v>7222.5</v>
      </c>
      <c r="E33" s="21" t="s">
        <v>10</v>
      </c>
      <c r="F33" s="23">
        <v>715</v>
      </c>
      <c r="G33" s="63"/>
      <c r="H33" s="62" t="s">
        <v>424</v>
      </c>
      <c r="I33" s="62" t="s">
        <v>48</v>
      </c>
      <c r="J33" s="62" t="s">
        <v>200</v>
      </c>
      <c r="K33" s="62" t="s">
        <v>78</v>
      </c>
      <c r="L33" s="62" t="s">
        <v>244</v>
      </c>
    </row>
    <row r="34" spans="1:12" s="62" customFormat="1" x14ac:dyDescent="0.25">
      <c r="A34" s="19">
        <v>281</v>
      </c>
      <c r="B34" s="20">
        <v>42110</v>
      </c>
      <c r="C34" s="21" t="s">
        <v>362</v>
      </c>
      <c r="D34" s="22">
        <v>3093</v>
      </c>
      <c r="E34" s="21" t="s">
        <v>10</v>
      </c>
      <c r="F34" s="23">
        <v>715</v>
      </c>
      <c r="G34" s="24"/>
      <c r="H34" s="62" t="s">
        <v>422</v>
      </c>
      <c r="I34" s="62" t="s">
        <v>80</v>
      </c>
      <c r="J34" s="62" t="s">
        <v>102</v>
      </c>
      <c r="K34" s="62" t="s">
        <v>103</v>
      </c>
      <c r="L34" s="62" t="s">
        <v>423</v>
      </c>
    </row>
    <row r="35" spans="1:12" s="62" customFormat="1" x14ac:dyDescent="0.25">
      <c r="A35" s="19">
        <v>293</v>
      </c>
      <c r="B35" s="20">
        <v>42110</v>
      </c>
      <c r="C35" s="21" t="s">
        <v>372</v>
      </c>
      <c r="D35" s="22">
        <v>3450</v>
      </c>
      <c r="E35" s="21" t="s">
        <v>10</v>
      </c>
      <c r="F35" s="23">
        <v>715</v>
      </c>
      <c r="G35" s="24"/>
      <c r="H35" s="62" t="s">
        <v>433</v>
      </c>
      <c r="I35" s="62" t="s">
        <v>80</v>
      </c>
      <c r="J35" s="62" t="s">
        <v>225</v>
      </c>
      <c r="K35" s="62" t="s">
        <v>82</v>
      </c>
      <c r="L35" s="62" t="s">
        <v>83</v>
      </c>
    </row>
    <row r="36" spans="1:12" s="62" customFormat="1" x14ac:dyDescent="0.25">
      <c r="A36" s="19">
        <v>325</v>
      </c>
      <c r="B36" s="20">
        <v>42111</v>
      </c>
      <c r="C36" s="21" t="s">
        <v>380</v>
      </c>
      <c r="D36" s="22">
        <v>3250</v>
      </c>
      <c r="E36" s="21" t="s">
        <v>10</v>
      </c>
      <c r="F36" s="23">
        <v>715</v>
      </c>
      <c r="G36" s="24"/>
      <c r="H36" s="62" t="s">
        <v>461</v>
      </c>
      <c r="I36" s="62" t="s">
        <v>48</v>
      </c>
      <c r="J36" s="62" t="s">
        <v>57</v>
      </c>
      <c r="K36" s="62" t="s">
        <v>58</v>
      </c>
      <c r="L36" s="62" t="s">
        <v>59</v>
      </c>
    </row>
    <row r="37" spans="1:12" s="62" customFormat="1" x14ac:dyDescent="0.25">
      <c r="A37" s="19">
        <v>326</v>
      </c>
      <c r="B37" s="20">
        <v>42111</v>
      </c>
      <c r="C37" s="21" t="s">
        <v>381</v>
      </c>
      <c r="D37" s="22">
        <v>3250</v>
      </c>
      <c r="E37" s="21" t="s">
        <v>10</v>
      </c>
      <c r="F37" s="23">
        <v>715</v>
      </c>
      <c r="G37" s="25"/>
      <c r="H37" s="62" t="s">
        <v>465</v>
      </c>
      <c r="I37" s="62" t="s">
        <v>48</v>
      </c>
      <c r="J37" s="62" t="s">
        <v>57</v>
      </c>
      <c r="K37" s="62" t="s">
        <v>58</v>
      </c>
      <c r="L37" s="62" t="s">
        <v>59</v>
      </c>
    </row>
    <row r="38" spans="1:12" s="62" customFormat="1" x14ac:dyDescent="0.25">
      <c r="A38" s="19">
        <v>393</v>
      </c>
      <c r="B38" s="20">
        <v>42115</v>
      </c>
      <c r="C38" s="21" t="s">
        <v>382</v>
      </c>
      <c r="D38" s="22">
        <v>4200</v>
      </c>
      <c r="E38" s="21" t="s">
        <v>10</v>
      </c>
      <c r="F38" s="23">
        <v>715</v>
      </c>
      <c r="G38" s="24"/>
      <c r="H38" s="62" t="s">
        <v>463</v>
      </c>
      <c r="I38" s="62" t="s">
        <v>80</v>
      </c>
      <c r="J38" s="62" t="s">
        <v>232</v>
      </c>
      <c r="K38" s="62" t="s">
        <v>233</v>
      </c>
      <c r="L38" s="62" t="s">
        <v>234</v>
      </c>
    </row>
    <row r="39" spans="1:12" s="62" customFormat="1" x14ac:dyDescent="0.25">
      <c r="A39" s="19">
        <v>394</v>
      </c>
      <c r="B39" s="20">
        <v>42115</v>
      </c>
      <c r="C39" s="21" t="s">
        <v>383</v>
      </c>
      <c r="D39" s="22">
        <v>4200</v>
      </c>
      <c r="E39" s="21" t="s">
        <v>10</v>
      </c>
      <c r="F39" s="23">
        <v>715</v>
      </c>
      <c r="G39" s="24"/>
      <c r="H39" s="62" t="s">
        <v>466</v>
      </c>
      <c r="I39" s="62" t="s">
        <v>80</v>
      </c>
      <c r="J39" s="62" t="s">
        <v>232</v>
      </c>
      <c r="K39" s="62" t="s">
        <v>233</v>
      </c>
      <c r="L39" s="62" t="s">
        <v>234</v>
      </c>
    </row>
    <row r="40" spans="1:12" s="62" customFormat="1" x14ac:dyDescent="0.25">
      <c r="A40" s="19">
        <v>396</v>
      </c>
      <c r="B40" s="20">
        <v>42115</v>
      </c>
      <c r="C40" s="21" t="s">
        <v>371</v>
      </c>
      <c r="D40" s="22">
        <v>7372.5</v>
      </c>
      <c r="E40" s="21" t="s">
        <v>10</v>
      </c>
      <c r="F40" s="23">
        <v>715</v>
      </c>
      <c r="G40" s="24"/>
      <c r="H40" s="62" t="s">
        <v>432</v>
      </c>
      <c r="I40" s="62" t="s">
        <v>48</v>
      </c>
      <c r="J40" s="62" t="s">
        <v>212</v>
      </c>
      <c r="K40" s="62" t="s">
        <v>213</v>
      </c>
      <c r="L40" s="62" t="s">
        <v>70</v>
      </c>
    </row>
    <row r="41" spans="1:12" s="62" customFormat="1" x14ac:dyDescent="0.25">
      <c r="A41" s="19">
        <v>477</v>
      </c>
      <c r="B41" s="20">
        <v>42117</v>
      </c>
      <c r="C41" s="21" t="s">
        <v>384</v>
      </c>
      <c r="D41" s="22">
        <v>1600</v>
      </c>
      <c r="E41" s="21" t="s">
        <v>10</v>
      </c>
      <c r="F41" s="23">
        <v>715</v>
      </c>
      <c r="G41" s="25"/>
      <c r="H41" s="62" t="s">
        <v>643</v>
      </c>
      <c r="I41" s="62" t="s">
        <v>541</v>
      </c>
      <c r="J41" s="62" t="s">
        <v>212</v>
      </c>
      <c r="K41" s="62" t="s">
        <v>644</v>
      </c>
      <c r="L41" s="62" t="s">
        <v>244</v>
      </c>
    </row>
    <row r="42" spans="1:12" s="62" customFormat="1" x14ac:dyDescent="0.25">
      <c r="A42" s="19">
        <v>498</v>
      </c>
      <c r="B42" s="20">
        <v>42117</v>
      </c>
      <c r="C42" s="21" t="s">
        <v>385</v>
      </c>
      <c r="D42" s="22">
        <v>1600</v>
      </c>
      <c r="E42" s="21" t="s">
        <v>10</v>
      </c>
      <c r="F42" s="23">
        <v>715</v>
      </c>
      <c r="G42" s="25"/>
      <c r="H42" s="62" t="s">
        <v>443</v>
      </c>
      <c r="I42" s="62" t="s">
        <v>427</v>
      </c>
      <c r="J42" s="62" t="s">
        <v>444</v>
      </c>
      <c r="K42" s="62" t="s">
        <v>209</v>
      </c>
      <c r="L42" s="62" t="s">
        <v>445</v>
      </c>
    </row>
    <row r="43" spans="1:12" s="62" customFormat="1" x14ac:dyDescent="0.25">
      <c r="A43" s="19">
        <v>515</v>
      </c>
      <c r="B43" s="20">
        <v>42118</v>
      </c>
      <c r="C43" s="21" t="s">
        <v>369</v>
      </c>
      <c r="D43" s="22">
        <v>3600</v>
      </c>
      <c r="E43" s="21" t="s">
        <v>10</v>
      </c>
      <c r="F43" s="23">
        <v>715</v>
      </c>
      <c r="G43" s="24"/>
      <c r="H43" s="62" t="s">
        <v>430</v>
      </c>
      <c r="I43" s="62" t="s">
        <v>48</v>
      </c>
      <c r="J43" s="62" t="s">
        <v>60</v>
      </c>
      <c r="K43" s="62" t="s">
        <v>61</v>
      </c>
      <c r="L43" s="62" t="s">
        <v>62</v>
      </c>
    </row>
    <row r="44" spans="1:12" s="62" customFormat="1" x14ac:dyDescent="0.25">
      <c r="A44" s="19">
        <v>584</v>
      </c>
      <c r="B44" s="20">
        <v>42122</v>
      </c>
      <c r="C44" s="21" t="s">
        <v>386</v>
      </c>
      <c r="D44" s="22">
        <v>2765</v>
      </c>
      <c r="E44" s="21" t="s">
        <v>10</v>
      </c>
      <c r="F44" s="23">
        <v>715</v>
      </c>
      <c r="G44" s="63"/>
      <c r="H44" s="62" t="s">
        <v>436</v>
      </c>
      <c r="I44" s="62" t="s">
        <v>48</v>
      </c>
      <c r="J44" s="62" t="s">
        <v>108</v>
      </c>
      <c r="K44" s="62" t="s">
        <v>206</v>
      </c>
      <c r="L44" s="62" t="s">
        <v>110</v>
      </c>
    </row>
    <row r="45" spans="1:12" s="62" customFormat="1" x14ac:dyDescent="0.25">
      <c r="A45" s="19">
        <v>593</v>
      </c>
      <c r="B45" s="20">
        <v>42122</v>
      </c>
      <c r="C45" s="21" t="s">
        <v>387</v>
      </c>
      <c r="D45" s="22">
        <v>150</v>
      </c>
      <c r="E45" s="21" t="s">
        <v>10</v>
      </c>
      <c r="F45" s="23">
        <v>715</v>
      </c>
      <c r="G45" s="63"/>
      <c r="H45" s="62" t="s">
        <v>442</v>
      </c>
      <c r="I45" s="62" t="s">
        <v>80</v>
      </c>
      <c r="J45" s="62" t="s">
        <v>81</v>
      </c>
      <c r="K45" s="62" t="s">
        <v>82</v>
      </c>
      <c r="L45" s="62" t="s">
        <v>83</v>
      </c>
    </row>
    <row r="46" spans="1:12" x14ac:dyDescent="0.25">
      <c r="A46" s="16">
        <v>597</v>
      </c>
      <c r="B46" s="11">
        <v>42123</v>
      </c>
      <c r="C46" s="12" t="s">
        <v>388</v>
      </c>
      <c r="D46" s="13">
        <v>1600</v>
      </c>
      <c r="E46" s="12" t="s">
        <v>10</v>
      </c>
      <c r="F46" s="14">
        <v>715</v>
      </c>
      <c r="G46" s="99" t="s">
        <v>545</v>
      </c>
      <c r="H46" s="62" t="s">
        <v>455</v>
      </c>
      <c r="I46" s="62" t="s">
        <v>541</v>
      </c>
      <c r="J46" s="62" t="s">
        <v>549</v>
      </c>
      <c r="K46" s="62" t="s">
        <v>550</v>
      </c>
      <c r="L46" s="62" t="s">
        <v>551</v>
      </c>
    </row>
    <row r="47" spans="1:12" s="62" customFormat="1" x14ac:dyDescent="0.25">
      <c r="A47" s="19">
        <v>611</v>
      </c>
      <c r="B47" s="20">
        <v>42124</v>
      </c>
      <c r="C47" s="21" t="s">
        <v>389</v>
      </c>
      <c r="D47" s="22">
        <v>1600</v>
      </c>
      <c r="E47" s="21" t="s">
        <v>10</v>
      </c>
      <c r="F47" s="23">
        <v>715</v>
      </c>
      <c r="G47" s="95" t="s">
        <v>545</v>
      </c>
      <c r="H47" s="62" t="s">
        <v>645</v>
      </c>
      <c r="I47" s="62" t="s">
        <v>541</v>
      </c>
      <c r="J47" s="62" t="s">
        <v>542</v>
      </c>
      <c r="K47" s="62" t="s">
        <v>543</v>
      </c>
      <c r="L47" s="62" t="s">
        <v>544</v>
      </c>
    </row>
    <row r="48" spans="1:12" s="62" customFormat="1" x14ac:dyDescent="0.25">
      <c r="A48" s="19">
        <v>621</v>
      </c>
      <c r="B48" s="20">
        <v>42124</v>
      </c>
      <c r="C48" s="21" t="s">
        <v>390</v>
      </c>
      <c r="D48" s="22">
        <v>1600</v>
      </c>
      <c r="E48" s="21" t="s">
        <v>10</v>
      </c>
      <c r="F48" s="23">
        <v>715</v>
      </c>
      <c r="G48" s="101" t="s">
        <v>545</v>
      </c>
      <c r="H48" s="62" t="s">
        <v>646</v>
      </c>
      <c r="I48" s="62" t="s">
        <v>541</v>
      </c>
      <c r="J48" s="62" t="s">
        <v>546</v>
      </c>
      <c r="K48" s="62" t="s">
        <v>547</v>
      </c>
      <c r="L48" s="62" t="s">
        <v>548</v>
      </c>
    </row>
    <row r="49" spans="1:7" x14ac:dyDescent="0.25">
      <c r="A49" s="16"/>
      <c r="B49" s="11"/>
      <c r="C49" s="17" t="s">
        <v>46</v>
      </c>
      <c r="D49" s="18">
        <f>SUM(D6:D48)</f>
        <v>136847</v>
      </c>
      <c r="E49" s="12"/>
      <c r="F49" s="14"/>
      <c r="G49" s="88"/>
    </row>
    <row r="50" spans="1:7" x14ac:dyDescent="0.25">
      <c r="C50" s="71" t="s">
        <v>143</v>
      </c>
      <c r="D50" s="18">
        <v>0</v>
      </c>
    </row>
    <row r="51" spans="1:7" x14ac:dyDescent="0.25">
      <c r="C51" s="71" t="s">
        <v>339</v>
      </c>
      <c r="D51" s="86">
        <f>D53+D54</f>
        <v>0</v>
      </c>
    </row>
    <row r="53" spans="1:7" x14ac:dyDescent="0.25">
      <c r="D53" s="80"/>
    </row>
    <row r="54" spans="1:7" x14ac:dyDescent="0.25">
      <c r="D54" s="80"/>
    </row>
  </sheetData>
  <sortState ref="A7:F48">
    <sortCondition ref="A6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8"/>
  <sheetViews>
    <sheetView workbookViewId="0">
      <selection activeCell="E18" sqref="E18"/>
    </sheetView>
  </sheetViews>
  <sheetFormatPr baseColWidth="10" defaultRowHeight="12.75" x14ac:dyDescent="0.25"/>
  <cols>
    <col min="1" max="1" width="3.6640625" style="35" customWidth="1"/>
    <col min="2" max="2" width="12" style="35"/>
    <col min="3" max="3" width="37.6640625" style="35" bestFit="1" customWidth="1"/>
    <col min="4" max="4" width="14.5" style="36" bestFit="1" customWidth="1"/>
    <col min="5" max="5" width="35.1640625" style="38" customWidth="1"/>
    <col min="6" max="6" width="7.33203125" style="38" customWidth="1"/>
    <col min="7" max="7" width="32.5" style="35" customWidth="1"/>
    <col min="8" max="8" width="9.33203125" style="35" customWidth="1"/>
    <col min="9" max="256" width="12" style="35"/>
    <col min="257" max="257" width="3.6640625" style="35" customWidth="1"/>
    <col min="258" max="258" width="12" style="35"/>
    <col min="259" max="259" width="37.6640625" style="35" bestFit="1" customWidth="1"/>
    <col min="260" max="260" width="14.5" style="35" bestFit="1" customWidth="1"/>
    <col min="261" max="261" width="35.1640625" style="35" customWidth="1"/>
    <col min="262" max="262" width="7.33203125" style="35" customWidth="1"/>
    <col min="263" max="263" width="32.5" style="35" customWidth="1"/>
    <col min="264" max="264" width="9.33203125" style="35" customWidth="1"/>
    <col min="265" max="512" width="12" style="35"/>
    <col min="513" max="513" width="3.6640625" style="35" customWidth="1"/>
    <col min="514" max="514" width="12" style="35"/>
    <col min="515" max="515" width="37.6640625" style="35" bestFit="1" customWidth="1"/>
    <col min="516" max="516" width="14.5" style="35" bestFit="1" customWidth="1"/>
    <col min="517" max="517" width="35.1640625" style="35" customWidth="1"/>
    <col min="518" max="518" width="7.33203125" style="35" customWidth="1"/>
    <col min="519" max="519" width="32.5" style="35" customWidth="1"/>
    <col min="520" max="520" width="9.33203125" style="35" customWidth="1"/>
    <col min="521" max="768" width="12" style="35"/>
    <col min="769" max="769" width="3.6640625" style="35" customWidth="1"/>
    <col min="770" max="770" width="12" style="35"/>
    <col min="771" max="771" width="37.6640625" style="35" bestFit="1" customWidth="1"/>
    <col min="772" max="772" width="14.5" style="35" bestFit="1" customWidth="1"/>
    <col min="773" max="773" width="35.1640625" style="35" customWidth="1"/>
    <col min="774" max="774" width="7.33203125" style="35" customWidth="1"/>
    <col min="775" max="775" width="32.5" style="35" customWidth="1"/>
    <col min="776" max="776" width="9.33203125" style="35" customWidth="1"/>
    <col min="777" max="1024" width="12" style="35"/>
    <col min="1025" max="1025" width="3.6640625" style="35" customWidth="1"/>
    <col min="1026" max="1026" width="12" style="35"/>
    <col min="1027" max="1027" width="37.6640625" style="35" bestFit="1" customWidth="1"/>
    <col min="1028" max="1028" width="14.5" style="35" bestFit="1" customWidth="1"/>
    <col min="1029" max="1029" width="35.1640625" style="35" customWidth="1"/>
    <col min="1030" max="1030" width="7.33203125" style="35" customWidth="1"/>
    <col min="1031" max="1031" width="32.5" style="35" customWidth="1"/>
    <col min="1032" max="1032" width="9.33203125" style="35" customWidth="1"/>
    <col min="1033" max="1280" width="12" style="35"/>
    <col min="1281" max="1281" width="3.6640625" style="35" customWidth="1"/>
    <col min="1282" max="1282" width="12" style="35"/>
    <col min="1283" max="1283" width="37.6640625" style="35" bestFit="1" customWidth="1"/>
    <col min="1284" max="1284" width="14.5" style="35" bestFit="1" customWidth="1"/>
    <col min="1285" max="1285" width="35.1640625" style="35" customWidth="1"/>
    <col min="1286" max="1286" width="7.33203125" style="35" customWidth="1"/>
    <col min="1287" max="1287" width="32.5" style="35" customWidth="1"/>
    <col min="1288" max="1288" width="9.33203125" style="35" customWidth="1"/>
    <col min="1289" max="1536" width="12" style="35"/>
    <col min="1537" max="1537" width="3.6640625" style="35" customWidth="1"/>
    <col min="1538" max="1538" width="12" style="35"/>
    <col min="1539" max="1539" width="37.6640625" style="35" bestFit="1" customWidth="1"/>
    <col min="1540" max="1540" width="14.5" style="35" bestFit="1" customWidth="1"/>
    <col min="1541" max="1541" width="35.1640625" style="35" customWidth="1"/>
    <col min="1542" max="1542" width="7.33203125" style="35" customWidth="1"/>
    <col min="1543" max="1543" width="32.5" style="35" customWidth="1"/>
    <col min="1544" max="1544" width="9.33203125" style="35" customWidth="1"/>
    <col min="1545" max="1792" width="12" style="35"/>
    <col min="1793" max="1793" width="3.6640625" style="35" customWidth="1"/>
    <col min="1794" max="1794" width="12" style="35"/>
    <col min="1795" max="1795" width="37.6640625" style="35" bestFit="1" customWidth="1"/>
    <col min="1796" max="1796" width="14.5" style="35" bestFit="1" customWidth="1"/>
    <col min="1797" max="1797" width="35.1640625" style="35" customWidth="1"/>
    <col min="1798" max="1798" width="7.33203125" style="35" customWidth="1"/>
    <col min="1799" max="1799" width="32.5" style="35" customWidth="1"/>
    <col min="1800" max="1800" width="9.33203125" style="35" customWidth="1"/>
    <col min="1801" max="2048" width="12" style="35"/>
    <col min="2049" max="2049" width="3.6640625" style="35" customWidth="1"/>
    <col min="2050" max="2050" width="12" style="35"/>
    <col min="2051" max="2051" width="37.6640625" style="35" bestFit="1" customWidth="1"/>
    <col min="2052" max="2052" width="14.5" style="35" bestFit="1" customWidth="1"/>
    <col min="2053" max="2053" width="35.1640625" style="35" customWidth="1"/>
    <col min="2054" max="2054" width="7.33203125" style="35" customWidth="1"/>
    <col min="2055" max="2055" width="32.5" style="35" customWidth="1"/>
    <col min="2056" max="2056" width="9.33203125" style="35" customWidth="1"/>
    <col min="2057" max="2304" width="12" style="35"/>
    <col min="2305" max="2305" width="3.6640625" style="35" customWidth="1"/>
    <col min="2306" max="2306" width="12" style="35"/>
    <col min="2307" max="2307" width="37.6640625" style="35" bestFit="1" customWidth="1"/>
    <col min="2308" max="2308" width="14.5" style="35" bestFit="1" customWidth="1"/>
    <col min="2309" max="2309" width="35.1640625" style="35" customWidth="1"/>
    <col min="2310" max="2310" width="7.33203125" style="35" customWidth="1"/>
    <col min="2311" max="2311" width="32.5" style="35" customWidth="1"/>
    <col min="2312" max="2312" width="9.33203125" style="35" customWidth="1"/>
    <col min="2313" max="2560" width="12" style="35"/>
    <col min="2561" max="2561" width="3.6640625" style="35" customWidth="1"/>
    <col min="2562" max="2562" width="12" style="35"/>
    <col min="2563" max="2563" width="37.6640625" style="35" bestFit="1" customWidth="1"/>
    <col min="2564" max="2564" width="14.5" style="35" bestFit="1" customWidth="1"/>
    <col min="2565" max="2565" width="35.1640625" style="35" customWidth="1"/>
    <col min="2566" max="2566" width="7.33203125" style="35" customWidth="1"/>
    <col min="2567" max="2567" width="32.5" style="35" customWidth="1"/>
    <col min="2568" max="2568" width="9.33203125" style="35" customWidth="1"/>
    <col min="2569" max="2816" width="12" style="35"/>
    <col min="2817" max="2817" width="3.6640625" style="35" customWidth="1"/>
    <col min="2818" max="2818" width="12" style="35"/>
    <col min="2819" max="2819" width="37.6640625" style="35" bestFit="1" customWidth="1"/>
    <col min="2820" max="2820" width="14.5" style="35" bestFit="1" customWidth="1"/>
    <col min="2821" max="2821" width="35.1640625" style="35" customWidth="1"/>
    <col min="2822" max="2822" width="7.33203125" style="35" customWidth="1"/>
    <col min="2823" max="2823" width="32.5" style="35" customWidth="1"/>
    <col min="2824" max="2824" width="9.33203125" style="35" customWidth="1"/>
    <col min="2825" max="3072" width="12" style="35"/>
    <col min="3073" max="3073" width="3.6640625" style="35" customWidth="1"/>
    <col min="3074" max="3074" width="12" style="35"/>
    <col min="3075" max="3075" width="37.6640625" style="35" bestFit="1" customWidth="1"/>
    <col min="3076" max="3076" width="14.5" style="35" bestFit="1" customWidth="1"/>
    <col min="3077" max="3077" width="35.1640625" style="35" customWidth="1"/>
    <col min="3078" max="3078" width="7.33203125" style="35" customWidth="1"/>
    <col min="3079" max="3079" width="32.5" style="35" customWidth="1"/>
    <col min="3080" max="3080" width="9.33203125" style="35" customWidth="1"/>
    <col min="3081" max="3328" width="12" style="35"/>
    <col min="3329" max="3329" width="3.6640625" style="35" customWidth="1"/>
    <col min="3330" max="3330" width="12" style="35"/>
    <col min="3331" max="3331" width="37.6640625" style="35" bestFit="1" customWidth="1"/>
    <col min="3332" max="3332" width="14.5" style="35" bestFit="1" customWidth="1"/>
    <col min="3333" max="3333" width="35.1640625" style="35" customWidth="1"/>
    <col min="3334" max="3334" width="7.33203125" style="35" customWidth="1"/>
    <col min="3335" max="3335" width="32.5" style="35" customWidth="1"/>
    <col min="3336" max="3336" width="9.33203125" style="35" customWidth="1"/>
    <col min="3337" max="3584" width="12" style="35"/>
    <col min="3585" max="3585" width="3.6640625" style="35" customWidth="1"/>
    <col min="3586" max="3586" width="12" style="35"/>
    <col min="3587" max="3587" width="37.6640625" style="35" bestFit="1" customWidth="1"/>
    <col min="3588" max="3588" width="14.5" style="35" bestFit="1" customWidth="1"/>
    <col min="3589" max="3589" width="35.1640625" style="35" customWidth="1"/>
    <col min="3590" max="3590" width="7.33203125" style="35" customWidth="1"/>
    <col min="3591" max="3591" width="32.5" style="35" customWidth="1"/>
    <col min="3592" max="3592" width="9.33203125" style="35" customWidth="1"/>
    <col min="3593" max="3840" width="12" style="35"/>
    <col min="3841" max="3841" width="3.6640625" style="35" customWidth="1"/>
    <col min="3842" max="3842" width="12" style="35"/>
    <col min="3843" max="3843" width="37.6640625" style="35" bestFit="1" customWidth="1"/>
    <col min="3844" max="3844" width="14.5" style="35" bestFit="1" customWidth="1"/>
    <col min="3845" max="3845" width="35.1640625" style="35" customWidth="1"/>
    <col min="3846" max="3846" width="7.33203125" style="35" customWidth="1"/>
    <col min="3847" max="3847" width="32.5" style="35" customWidth="1"/>
    <col min="3848" max="3848" width="9.33203125" style="35" customWidth="1"/>
    <col min="3849" max="4096" width="12" style="35"/>
    <col min="4097" max="4097" width="3.6640625" style="35" customWidth="1"/>
    <col min="4098" max="4098" width="12" style="35"/>
    <col min="4099" max="4099" width="37.6640625" style="35" bestFit="1" customWidth="1"/>
    <col min="4100" max="4100" width="14.5" style="35" bestFit="1" customWidth="1"/>
    <col min="4101" max="4101" width="35.1640625" style="35" customWidth="1"/>
    <col min="4102" max="4102" width="7.33203125" style="35" customWidth="1"/>
    <col min="4103" max="4103" width="32.5" style="35" customWidth="1"/>
    <col min="4104" max="4104" width="9.33203125" style="35" customWidth="1"/>
    <col min="4105" max="4352" width="12" style="35"/>
    <col min="4353" max="4353" width="3.6640625" style="35" customWidth="1"/>
    <col min="4354" max="4354" width="12" style="35"/>
    <col min="4355" max="4355" width="37.6640625" style="35" bestFit="1" customWidth="1"/>
    <col min="4356" max="4356" width="14.5" style="35" bestFit="1" customWidth="1"/>
    <col min="4357" max="4357" width="35.1640625" style="35" customWidth="1"/>
    <col min="4358" max="4358" width="7.33203125" style="35" customWidth="1"/>
    <col min="4359" max="4359" width="32.5" style="35" customWidth="1"/>
    <col min="4360" max="4360" width="9.33203125" style="35" customWidth="1"/>
    <col min="4361" max="4608" width="12" style="35"/>
    <col min="4609" max="4609" width="3.6640625" style="35" customWidth="1"/>
    <col min="4610" max="4610" width="12" style="35"/>
    <col min="4611" max="4611" width="37.6640625" style="35" bestFit="1" customWidth="1"/>
    <col min="4612" max="4612" width="14.5" style="35" bestFit="1" customWidth="1"/>
    <col min="4613" max="4613" width="35.1640625" style="35" customWidth="1"/>
    <col min="4614" max="4614" width="7.33203125" style="35" customWidth="1"/>
    <col min="4615" max="4615" width="32.5" style="35" customWidth="1"/>
    <col min="4616" max="4616" width="9.33203125" style="35" customWidth="1"/>
    <col min="4617" max="4864" width="12" style="35"/>
    <col min="4865" max="4865" width="3.6640625" style="35" customWidth="1"/>
    <col min="4866" max="4866" width="12" style="35"/>
    <col min="4867" max="4867" width="37.6640625" style="35" bestFit="1" customWidth="1"/>
    <col min="4868" max="4868" width="14.5" style="35" bestFit="1" customWidth="1"/>
    <col min="4869" max="4869" width="35.1640625" style="35" customWidth="1"/>
    <col min="4870" max="4870" width="7.33203125" style="35" customWidth="1"/>
    <col min="4871" max="4871" width="32.5" style="35" customWidth="1"/>
    <col min="4872" max="4872" width="9.33203125" style="35" customWidth="1"/>
    <col min="4873" max="5120" width="12" style="35"/>
    <col min="5121" max="5121" width="3.6640625" style="35" customWidth="1"/>
    <col min="5122" max="5122" width="12" style="35"/>
    <col min="5123" max="5123" width="37.6640625" style="35" bestFit="1" customWidth="1"/>
    <col min="5124" max="5124" width="14.5" style="35" bestFit="1" customWidth="1"/>
    <col min="5125" max="5125" width="35.1640625" style="35" customWidth="1"/>
    <col min="5126" max="5126" width="7.33203125" style="35" customWidth="1"/>
    <col min="5127" max="5127" width="32.5" style="35" customWidth="1"/>
    <col min="5128" max="5128" width="9.33203125" style="35" customWidth="1"/>
    <col min="5129" max="5376" width="12" style="35"/>
    <col min="5377" max="5377" width="3.6640625" style="35" customWidth="1"/>
    <col min="5378" max="5378" width="12" style="35"/>
    <col min="5379" max="5379" width="37.6640625" style="35" bestFit="1" customWidth="1"/>
    <col min="5380" max="5380" width="14.5" style="35" bestFit="1" customWidth="1"/>
    <col min="5381" max="5381" width="35.1640625" style="35" customWidth="1"/>
    <col min="5382" max="5382" width="7.33203125" style="35" customWidth="1"/>
    <col min="5383" max="5383" width="32.5" style="35" customWidth="1"/>
    <col min="5384" max="5384" width="9.33203125" style="35" customWidth="1"/>
    <col min="5385" max="5632" width="12" style="35"/>
    <col min="5633" max="5633" width="3.6640625" style="35" customWidth="1"/>
    <col min="5634" max="5634" width="12" style="35"/>
    <col min="5635" max="5635" width="37.6640625" style="35" bestFit="1" customWidth="1"/>
    <col min="5636" max="5636" width="14.5" style="35" bestFit="1" customWidth="1"/>
    <col min="5637" max="5637" width="35.1640625" style="35" customWidth="1"/>
    <col min="5638" max="5638" width="7.33203125" style="35" customWidth="1"/>
    <col min="5639" max="5639" width="32.5" style="35" customWidth="1"/>
    <col min="5640" max="5640" width="9.33203125" style="35" customWidth="1"/>
    <col min="5641" max="5888" width="12" style="35"/>
    <col min="5889" max="5889" width="3.6640625" style="35" customWidth="1"/>
    <col min="5890" max="5890" width="12" style="35"/>
    <col min="5891" max="5891" width="37.6640625" style="35" bestFit="1" customWidth="1"/>
    <col min="5892" max="5892" width="14.5" style="35" bestFit="1" customWidth="1"/>
    <col min="5893" max="5893" width="35.1640625" style="35" customWidth="1"/>
    <col min="5894" max="5894" width="7.33203125" style="35" customWidth="1"/>
    <col min="5895" max="5895" width="32.5" style="35" customWidth="1"/>
    <col min="5896" max="5896" width="9.33203125" style="35" customWidth="1"/>
    <col min="5897" max="6144" width="12" style="35"/>
    <col min="6145" max="6145" width="3.6640625" style="35" customWidth="1"/>
    <col min="6146" max="6146" width="12" style="35"/>
    <col min="6147" max="6147" width="37.6640625" style="35" bestFit="1" customWidth="1"/>
    <col min="6148" max="6148" width="14.5" style="35" bestFit="1" customWidth="1"/>
    <col min="6149" max="6149" width="35.1640625" style="35" customWidth="1"/>
    <col min="6150" max="6150" width="7.33203125" style="35" customWidth="1"/>
    <col min="6151" max="6151" width="32.5" style="35" customWidth="1"/>
    <col min="6152" max="6152" width="9.33203125" style="35" customWidth="1"/>
    <col min="6153" max="6400" width="12" style="35"/>
    <col min="6401" max="6401" width="3.6640625" style="35" customWidth="1"/>
    <col min="6402" max="6402" width="12" style="35"/>
    <col min="6403" max="6403" width="37.6640625" style="35" bestFit="1" customWidth="1"/>
    <col min="6404" max="6404" width="14.5" style="35" bestFit="1" customWidth="1"/>
    <col min="6405" max="6405" width="35.1640625" style="35" customWidth="1"/>
    <col min="6406" max="6406" width="7.33203125" style="35" customWidth="1"/>
    <col min="6407" max="6407" width="32.5" style="35" customWidth="1"/>
    <col min="6408" max="6408" width="9.33203125" style="35" customWidth="1"/>
    <col min="6409" max="6656" width="12" style="35"/>
    <col min="6657" max="6657" width="3.6640625" style="35" customWidth="1"/>
    <col min="6658" max="6658" width="12" style="35"/>
    <col min="6659" max="6659" width="37.6640625" style="35" bestFit="1" customWidth="1"/>
    <col min="6660" max="6660" width="14.5" style="35" bestFit="1" customWidth="1"/>
    <col min="6661" max="6661" width="35.1640625" style="35" customWidth="1"/>
    <col min="6662" max="6662" width="7.33203125" style="35" customWidth="1"/>
    <col min="6663" max="6663" width="32.5" style="35" customWidth="1"/>
    <col min="6664" max="6664" width="9.33203125" style="35" customWidth="1"/>
    <col min="6665" max="6912" width="12" style="35"/>
    <col min="6913" max="6913" width="3.6640625" style="35" customWidth="1"/>
    <col min="6914" max="6914" width="12" style="35"/>
    <col min="6915" max="6915" width="37.6640625" style="35" bestFit="1" customWidth="1"/>
    <col min="6916" max="6916" width="14.5" style="35" bestFit="1" customWidth="1"/>
    <col min="6917" max="6917" width="35.1640625" style="35" customWidth="1"/>
    <col min="6918" max="6918" width="7.33203125" style="35" customWidth="1"/>
    <col min="6919" max="6919" width="32.5" style="35" customWidth="1"/>
    <col min="6920" max="6920" width="9.33203125" style="35" customWidth="1"/>
    <col min="6921" max="7168" width="12" style="35"/>
    <col min="7169" max="7169" width="3.6640625" style="35" customWidth="1"/>
    <col min="7170" max="7170" width="12" style="35"/>
    <col min="7171" max="7171" width="37.6640625" style="35" bestFit="1" customWidth="1"/>
    <col min="7172" max="7172" width="14.5" style="35" bestFit="1" customWidth="1"/>
    <col min="7173" max="7173" width="35.1640625" style="35" customWidth="1"/>
    <col min="7174" max="7174" width="7.33203125" style="35" customWidth="1"/>
    <col min="7175" max="7175" width="32.5" style="35" customWidth="1"/>
    <col min="7176" max="7176" width="9.33203125" style="35" customWidth="1"/>
    <col min="7177" max="7424" width="12" style="35"/>
    <col min="7425" max="7425" width="3.6640625" style="35" customWidth="1"/>
    <col min="7426" max="7426" width="12" style="35"/>
    <col min="7427" max="7427" width="37.6640625" style="35" bestFit="1" customWidth="1"/>
    <col min="7428" max="7428" width="14.5" style="35" bestFit="1" customWidth="1"/>
    <col min="7429" max="7429" width="35.1640625" style="35" customWidth="1"/>
    <col min="7430" max="7430" width="7.33203125" style="35" customWidth="1"/>
    <col min="7431" max="7431" width="32.5" style="35" customWidth="1"/>
    <col min="7432" max="7432" width="9.33203125" style="35" customWidth="1"/>
    <col min="7433" max="7680" width="12" style="35"/>
    <col min="7681" max="7681" width="3.6640625" style="35" customWidth="1"/>
    <col min="7682" max="7682" width="12" style="35"/>
    <col min="7683" max="7683" width="37.6640625" style="35" bestFit="1" customWidth="1"/>
    <col min="7684" max="7684" width="14.5" style="35" bestFit="1" customWidth="1"/>
    <col min="7685" max="7685" width="35.1640625" style="35" customWidth="1"/>
    <col min="7686" max="7686" width="7.33203125" style="35" customWidth="1"/>
    <col min="7687" max="7687" width="32.5" style="35" customWidth="1"/>
    <col min="7688" max="7688" width="9.33203125" style="35" customWidth="1"/>
    <col min="7689" max="7936" width="12" style="35"/>
    <col min="7937" max="7937" width="3.6640625" style="35" customWidth="1"/>
    <col min="7938" max="7938" width="12" style="35"/>
    <col min="7939" max="7939" width="37.6640625" style="35" bestFit="1" customWidth="1"/>
    <col min="7940" max="7940" width="14.5" style="35" bestFit="1" customWidth="1"/>
    <col min="7941" max="7941" width="35.1640625" style="35" customWidth="1"/>
    <col min="7942" max="7942" width="7.33203125" style="35" customWidth="1"/>
    <col min="7943" max="7943" width="32.5" style="35" customWidth="1"/>
    <col min="7944" max="7944" width="9.33203125" style="35" customWidth="1"/>
    <col min="7945" max="8192" width="12" style="35"/>
    <col min="8193" max="8193" width="3.6640625" style="35" customWidth="1"/>
    <col min="8194" max="8194" width="12" style="35"/>
    <col min="8195" max="8195" width="37.6640625" style="35" bestFit="1" customWidth="1"/>
    <col min="8196" max="8196" width="14.5" style="35" bestFit="1" customWidth="1"/>
    <col min="8197" max="8197" width="35.1640625" style="35" customWidth="1"/>
    <col min="8198" max="8198" width="7.33203125" style="35" customWidth="1"/>
    <col min="8199" max="8199" width="32.5" style="35" customWidth="1"/>
    <col min="8200" max="8200" width="9.33203125" style="35" customWidth="1"/>
    <col min="8201" max="8448" width="12" style="35"/>
    <col min="8449" max="8449" width="3.6640625" style="35" customWidth="1"/>
    <col min="8450" max="8450" width="12" style="35"/>
    <col min="8451" max="8451" width="37.6640625" style="35" bestFit="1" customWidth="1"/>
    <col min="8452" max="8452" width="14.5" style="35" bestFit="1" customWidth="1"/>
    <col min="8453" max="8453" width="35.1640625" style="35" customWidth="1"/>
    <col min="8454" max="8454" width="7.33203125" style="35" customWidth="1"/>
    <col min="8455" max="8455" width="32.5" style="35" customWidth="1"/>
    <col min="8456" max="8456" width="9.33203125" style="35" customWidth="1"/>
    <col min="8457" max="8704" width="12" style="35"/>
    <col min="8705" max="8705" width="3.6640625" style="35" customWidth="1"/>
    <col min="8706" max="8706" width="12" style="35"/>
    <col min="8707" max="8707" width="37.6640625" style="35" bestFit="1" customWidth="1"/>
    <col min="8708" max="8708" width="14.5" style="35" bestFit="1" customWidth="1"/>
    <col min="8709" max="8709" width="35.1640625" style="35" customWidth="1"/>
    <col min="8710" max="8710" width="7.33203125" style="35" customWidth="1"/>
    <col min="8711" max="8711" width="32.5" style="35" customWidth="1"/>
    <col min="8712" max="8712" width="9.33203125" style="35" customWidth="1"/>
    <col min="8713" max="8960" width="12" style="35"/>
    <col min="8961" max="8961" width="3.6640625" style="35" customWidth="1"/>
    <col min="8962" max="8962" width="12" style="35"/>
    <col min="8963" max="8963" width="37.6640625" style="35" bestFit="1" customWidth="1"/>
    <col min="8964" max="8964" width="14.5" style="35" bestFit="1" customWidth="1"/>
    <col min="8965" max="8965" width="35.1640625" style="35" customWidth="1"/>
    <col min="8966" max="8966" width="7.33203125" style="35" customWidth="1"/>
    <col min="8967" max="8967" width="32.5" style="35" customWidth="1"/>
    <col min="8968" max="8968" width="9.33203125" style="35" customWidth="1"/>
    <col min="8969" max="9216" width="12" style="35"/>
    <col min="9217" max="9217" width="3.6640625" style="35" customWidth="1"/>
    <col min="9218" max="9218" width="12" style="35"/>
    <col min="9219" max="9219" width="37.6640625" style="35" bestFit="1" customWidth="1"/>
    <col min="9220" max="9220" width="14.5" style="35" bestFit="1" customWidth="1"/>
    <col min="9221" max="9221" width="35.1640625" style="35" customWidth="1"/>
    <col min="9222" max="9222" width="7.33203125" style="35" customWidth="1"/>
    <col min="9223" max="9223" width="32.5" style="35" customWidth="1"/>
    <col min="9224" max="9224" width="9.33203125" style="35" customWidth="1"/>
    <col min="9225" max="9472" width="12" style="35"/>
    <col min="9473" max="9473" width="3.6640625" style="35" customWidth="1"/>
    <col min="9474" max="9474" width="12" style="35"/>
    <col min="9475" max="9475" width="37.6640625" style="35" bestFit="1" customWidth="1"/>
    <col min="9476" max="9476" width="14.5" style="35" bestFit="1" customWidth="1"/>
    <col min="9477" max="9477" width="35.1640625" style="35" customWidth="1"/>
    <col min="9478" max="9478" width="7.33203125" style="35" customWidth="1"/>
    <col min="9479" max="9479" width="32.5" style="35" customWidth="1"/>
    <col min="9480" max="9480" width="9.33203125" style="35" customWidth="1"/>
    <col min="9481" max="9728" width="12" style="35"/>
    <col min="9729" max="9729" width="3.6640625" style="35" customWidth="1"/>
    <col min="9730" max="9730" width="12" style="35"/>
    <col min="9731" max="9731" width="37.6640625" style="35" bestFit="1" customWidth="1"/>
    <col min="9732" max="9732" width="14.5" style="35" bestFit="1" customWidth="1"/>
    <col min="9733" max="9733" width="35.1640625" style="35" customWidth="1"/>
    <col min="9734" max="9734" width="7.33203125" style="35" customWidth="1"/>
    <col min="9735" max="9735" width="32.5" style="35" customWidth="1"/>
    <col min="9736" max="9736" width="9.33203125" style="35" customWidth="1"/>
    <col min="9737" max="9984" width="12" style="35"/>
    <col min="9985" max="9985" width="3.6640625" style="35" customWidth="1"/>
    <col min="9986" max="9986" width="12" style="35"/>
    <col min="9987" max="9987" width="37.6640625" style="35" bestFit="1" customWidth="1"/>
    <col min="9988" max="9988" width="14.5" style="35" bestFit="1" customWidth="1"/>
    <col min="9989" max="9989" width="35.1640625" style="35" customWidth="1"/>
    <col min="9990" max="9990" width="7.33203125" style="35" customWidth="1"/>
    <col min="9991" max="9991" width="32.5" style="35" customWidth="1"/>
    <col min="9992" max="9992" width="9.33203125" style="35" customWidth="1"/>
    <col min="9993" max="10240" width="12" style="35"/>
    <col min="10241" max="10241" width="3.6640625" style="35" customWidth="1"/>
    <col min="10242" max="10242" width="12" style="35"/>
    <col min="10243" max="10243" width="37.6640625" style="35" bestFit="1" customWidth="1"/>
    <col min="10244" max="10244" width="14.5" style="35" bestFit="1" customWidth="1"/>
    <col min="10245" max="10245" width="35.1640625" style="35" customWidth="1"/>
    <col min="10246" max="10246" width="7.33203125" style="35" customWidth="1"/>
    <col min="10247" max="10247" width="32.5" style="35" customWidth="1"/>
    <col min="10248" max="10248" width="9.33203125" style="35" customWidth="1"/>
    <col min="10249" max="10496" width="12" style="35"/>
    <col min="10497" max="10497" width="3.6640625" style="35" customWidth="1"/>
    <col min="10498" max="10498" width="12" style="35"/>
    <col min="10499" max="10499" width="37.6640625" style="35" bestFit="1" customWidth="1"/>
    <col min="10500" max="10500" width="14.5" style="35" bestFit="1" customWidth="1"/>
    <col min="10501" max="10501" width="35.1640625" style="35" customWidth="1"/>
    <col min="10502" max="10502" width="7.33203125" style="35" customWidth="1"/>
    <col min="10503" max="10503" width="32.5" style="35" customWidth="1"/>
    <col min="10504" max="10504" width="9.33203125" style="35" customWidth="1"/>
    <col min="10505" max="10752" width="12" style="35"/>
    <col min="10753" max="10753" width="3.6640625" style="35" customWidth="1"/>
    <col min="10754" max="10754" width="12" style="35"/>
    <col min="10755" max="10755" width="37.6640625" style="35" bestFit="1" customWidth="1"/>
    <col min="10756" max="10756" width="14.5" style="35" bestFit="1" customWidth="1"/>
    <col min="10757" max="10757" width="35.1640625" style="35" customWidth="1"/>
    <col min="10758" max="10758" width="7.33203125" style="35" customWidth="1"/>
    <col min="10759" max="10759" width="32.5" style="35" customWidth="1"/>
    <col min="10760" max="10760" width="9.33203125" style="35" customWidth="1"/>
    <col min="10761" max="11008" width="12" style="35"/>
    <col min="11009" max="11009" width="3.6640625" style="35" customWidth="1"/>
    <col min="11010" max="11010" width="12" style="35"/>
    <col min="11011" max="11011" width="37.6640625" style="35" bestFit="1" customWidth="1"/>
    <col min="11012" max="11012" width="14.5" style="35" bestFit="1" customWidth="1"/>
    <col min="11013" max="11013" width="35.1640625" style="35" customWidth="1"/>
    <col min="11014" max="11014" width="7.33203125" style="35" customWidth="1"/>
    <col min="11015" max="11015" width="32.5" style="35" customWidth="1"/>
    <col min="11016" max="11016" width="9.33203125" style="35" customWidth="1"/>
    <col min="11017" max="11264" width="12" style="35"/>
    <col min="11265" max="11265" width="3.6640625" style="35" customWidth="1"/>
    <col min="11266" max="11266" width="12" style="35"/>
    <col min="11267" max="11267" width="37.6640625" style="35" bestFit="1" customWidth="1"/>
    <col min="11268" max="11268" width="14.5" style="35" bestFit="1" customWidth="1"/>
    <col min="11269" max="11269" width="35.1640625" style="35" customWidth="1"/>
    <col min="11270" max="11270" width="7.33203125" style="35" customWidth="1"/>
    <col min="11271" max="11271" width="32.5" style="35" customWidth="1"/>
    <col min="11272" max="11272" width="9.33203125" style="35" customWidth="1"/>
    <col min="11273" max="11520" width="12" style="35"/>
    <col min="11521" max="11521" width="3.6640625" style="35" customWidth="1"/>
    <col min="11522" max="11522" width="12" style="35"/>
    <col min="11523" max="11523" width="37.6640625" style="35" bestFit="1" customWidth="1"/>
    <col min="11524" max="11524" width="14.5" style="35" bestFit="1" customWidth="1"/>
    <col min="11525" max="11525" width="35.1640625" style="35" customWidth="1"/>
    <col min="11526" max="11526" width="7.33203125" style="35" customWidth="1"/>
    <col min="11527" max="11527" width="32.5" style="35" customWidth="1"/>
    <col min="11528" max="11528" width="9.33203125" style="35" customWidth="1"/>
    <col min="11529" max="11776" width="12" style="35"/>
    <col min="11777" max="11777" width="3.6640625" style="35" customWidth="1"/>
    <col min="11778" max="11778" width="12" style="35"/>
    <col min="11779" max="11779" width="37.6640625" style="35" bestFit="1" customWidth="1"/>
    <col min="11780" max="11780" width="14.5" style="35" bestFit="1" customWidth="1"/>
    <col min="11781" max="11781" width="35.1640625" style="35" customWidth="1"/>
    <col min="11782" max="11782" width="7.33203125" style="35" customWidth="1"/>
    <col min="11783" max="11783" width="32.5" style="35" customWidth="1"/>
    <col min="11784" max="11784" width="9.33203125" style="35" customWidth="1"/>
    <col min="11785" max="12032" width="12" style="35"/>
    <col min="12033" max="12033" width="3.6640625" style="35" customWidth="1"/>
    <col min="12034" max="12034" width="12" style="35"/>
    <col min="12035" max="12035" width="37.6640625" style="35" bestFit="1" customWidth="1"/>
    <col min="12036" max="12036" width="14.5" style="35" bestFit="1" customWidth="1"/>
    <col min="12037" max="12037" width="35.1640625" style="35" customWidth="1"/>
    <col min="12038" max="12038" width="7.33203125" style="35" customWidth="1"/>
    <col min="12039" max="12039" width="32.5" style="35" customWidth="1"/>
    <col min="12040" max="12040" width="9.33203125" style="35" customWidth="1"/>
    <col min="12041" max="12288" width="12" style="35"/>
    <col min="12289" max="12289" width="3.6640625" style="35" customWidth="1"/>
    <col min="12290" max="12290" width="12" style="35"/>
    <col min="12291" max="12291" width="37.6640625" style="35" bestFit="1" customWidth="1"/>
    <col min="12292" max="12292" width="14.5" style="35" bestFit="1" customWidth="1"/>
    <col min="12293" max="12293" width="35.1640625" style="35" customWidth="1"/>
    <col min="12294" max="12294" width="7.33203125" style="35" customWidth="1"/>
    <col min="12295" max="12295" width="32.5" style="35" customWidth="1"/>
    <col min="12296" max="12296" width="9.33203125" style="35" customWidth="1"/>
    <col min="12297" max="12544" width="12" style="35"/>
    <col min="12545" max="12545" width="3.6640625" style="35" customWidth="1"/>
    <col min="12546" max="12546" width="12" style="35"/>
    <col min="12547" max="12547" width="37.6640625" style="35" bestFit="1" customWidth="1"/>
    <col min="12548" max="12548" width="14.5" style="35" bestFit="1" customWidth="1"/>
    <col min="12549" max="12549" width="35.1640625" style="35" customWidth="1"/>
    <col min="12550" max="12550" width="7.33203125" style="35" customWidth="1"/>
    <col min="12551" max="12551" width="32.5" style="35" customWidth="1"/>
    <col min="12552" max="12552" width="9.33203125" style="35" customWidth="1"/>
    <col min="12553" max="12800" width="12" style="35"/>
    <col min="12801" max="12801" width="3.6640625" style="35" customWidth="1"/>
    <col min="12802" max="12802" width="12" style="35"/>
    <col min="12803" max="12803" width="37.6640625" style="35" bestFit="1" customWidth="1"/>
    <col min="12804" max="12804" width="14.5" style="35" bestFit="1" customWidth="1"/>
    <col min="12805" max="12805" width="35.1640625" style="35" customWidth="1"/>
    <col min="12806" max="12806" width="7.33203125" style="35" customWidth="1"/>
    <col min="12807" max="12807" width="32.5" style="35" customWidth="1"/>
    <col min="12808" max="12808" width="9.33203125" style="35" customWidth="1"/>
    <col min="12809" max="13056" width="12" style="35"/>
    <col min="13057" max="13057" width="3.6640625" style="35" customWidth="1"/>
    <col min="13058" max="13058" width="12" style="35"/>
    <col min="13059" max="13059" width="37.6640625" style="35" bestFit="1" customWidth="1"/>
    <col min="13060" max="13060" width="14.5" style="35" bestFit="1" customWidth="1"/>
    <col min="13061" max="13061" width="35.1640625" style="35" customWidth="1"/>
    <col min="13062" max="13062" width="7.33203125" style="35" customWidth="1"/>
    <col min="13063" max="13063" width="32.5" style="35" customWidth="1"/>
    <col min="13064" max="13064" width="9.33203125" style="35" customWidth="1"/>
    <col min="13065" max="13312" width="12" style="35"/>
    <col min="13313" max="13313" width="3.6640625" style="35" customWidth="1"/>
    <col min="13314" max="13314" width="12" style="35"/>
    <col min="13315" max="13315" width="37.6640625" style="35" bestFit="1" customWidth="1"/>
    <col min="13316" max="13316" width="14.5" style="35" bestFit="1" customWidth="1"/>
    <col min="13317" max="13317" width="35.1640625" style="35" customWidth="1"/>
    <col min="13318" max="13318" width="7.33203125" style="35" customWidth="1"/>
    <col min="13319" max="13319" width="32.5" style="35" customWidth="1"/>
    <col min="13320" max="13320" width="9.33203125" style="35" customWidth="1"/>
    <col min="13321" max="13568" width="12" style="35"/>
    <col min="13569" max="13569" width="3.6640625" style="35" customWidth="1"/>
    <col min="13570" max="13570" width="12" style="35"/>
    <col min="13571" max="13571" width="37.6640625" style="35" bestFit="1" customWidth="1"/>
    <col min="13572" max="13572" width="14.5" style="35" bestFit="1" customWidth="1"/>
    <col min="13573" max="13573" width="35.1640625" style="35" customWidth="1"/>
    <col min="13574" max="13574" width="7.33203125" style="35" customWidth="1"/>
    <col min="13575" max="13575" width="32.5" style="35" customWidth="1"/>
    <col min="13576" max="13576" width="9.33203125" style="35" customWidth="1"/>
    <col min="13577" max="13824" width="12" style="35"/>
    <col min="13825" max="13825" width="3.6640625" style="35" customWidth="1"/>
    <col min="13826" max="13826" width="12" style="35"/>
    <col min="13827" max="13827" width="37.6640625" style="35" bestFit="1" customWidth="1"/>
    <col min="13828" max="13828" width="14.5" style="35" bestFit="1" customWidth="1"/>
    <col min="13829" max="13829" width="35.1640625" style="35" customWidth="1"/>
    <col min="13830" max="13830" width="7.33203125" style="35" customWidth="1"/>
    <col min="13831" max="13831" width="32.5" style="35" customWidth="1"/>
    <col min="13832" max="13832" width="9.33203125" style="35" customWidth="1"/>
    <col min="13833" max="14080" width="12" style="35"/>
    <col min="14081" max="14081" width="3.6640625" style="35" customWidth="1"/>
    <col min="14082" max="14082" width="12" style="35"/>
    <col min="14083" max="14083" width="37.6640625" style="35" bestFit="1" customWidth="1"/>
    <col min="14084" max="14084" width="14.5" style="35" bestFit="1" customWidth="1"/>
    <col min="14085" max="14085" width="35.1640625" style="35" customWidth="1"/>
    <col min="14086" max="14086" width="7.33203125" style="35" customWidth="1"/>
    <col min="14087" max="14087" width="32.5" style="35" customWidth="1"/>
    <col min="14088" max="14088" width="9.33203125" style="35" customWidth="1"/>
    <col min="14089" max="14336" width="12" style="35"/>
    <col min="14337" max="14337" width="3.6640625" style="35" customWidth="1"/>
    <col min="14338" max="14338" width="12" style="35"/>
    <col min="14339" max="14339" width="37.6640625" style="35" bestFit="1" customWidth="1"/>
    <col min="14340" max="14340" width="14.5" style="35" bestFit="1" customWidth="1"/>
    <col min="14341" max="14341" width="35.1640625" style="35" customWidth="1"/>
    <col min="14342" max="14342" width="7.33203125" style="35" customWidth="1"/>
    <col min="14343" max="14343" width="32.5" style="35" customWidth="1"/>
    <col min="14344" max="14344" width="9.33203125" style="35" customWidth="1"/>
    <col min="14345" max="14592" width="12" style="35"/>
    <col min="14593" max="14593" width="3.6640625" style="35" customWidth="1"/>
    <col min="14594" max="14594" width="12" style="35"/>
    <col min="14595" max="14595" width="37.6640625" style="35" bestFit="1" customWidth="1"/>
    <col min="14596" max="14596" width="14.5" style="35" bestFit="1" customWidth="1"/>
    <col min="14597" max="14597" width="35.1640625" style="35" customWidth="1"/>
    <col min="14598" max="14598" width="7.33203125" style="35" customWidth="1"/>
    <col min="14599" max="14599" width="32.5" style="35" customWidth="1"/>
    <col min="14600" max="14600" width="9.33203125" style="35" customWidth="1"/>
    <col min="14601" max="14848" width="12" style="35"/>
    <col min="14849" max="14849" width="3.6640625" style="35" customWidth="1"/>
    <col min="14850" max="14850" width="12" style="35"/>
    <col min="14851" max="14851" width="37.6640625" style="35" bestFit="1" customWidth="1"/>
    <col min="14852" max="14852" width="14.5" style="35" bestFit="1" customWidth="1"/>
    <col min="14853" max="14853" width="35.1640625" style="35" customWidth="1"/>
    <col min="14854" max="14854" width="7.33203125" style="35" customWidth="1"/>
    <col min="14855" max="14855" width="32.5" style="35" customWidth="1"/>
    <col min="14856" max="14856" width="9.33203125" style="35" customWidth="1"/>
    <col min="14857" max="15104" width="12" style="35"/>
    <col min="15105" max="15105" width="3.6640625" style="35" customWidth="1"/>
    <col min="15106" max="15106" width="12" style="35"/>
    <col min="15107" max="15107" width="37.6640625" style="35" bestFit="1" customWidth="1"/>
    <col min="15108" max="15108" width="14.5" style="35" bestFit="1" customWidth="1"/>
    <col min="15109" max="15109" width="35.1640625" style="35" customWidth="1"/>
    <col min="15110" max="15110" width="7.33203125" style="35" customWidth="1"/>
    <col min="15111" max="15111" width="32.5" style="35" customWidth="1"/>
    <col min="15112" max="15112" width="9.33203125" style="35" customWidth="1"/>
    <col min="15113" max="15360" width="12" style="35"/>
    <col min="15361" max="15361" width="3.6640625" style="35" customWidth="1"/>
    <col min="15362" max="15362" width="12" style="35"/>
    <col min="15363" max="15363" width="37.6640625" style="35" bestFit="1" customWidth="1"/>
    <col min="15364" max="15364" width="14.5" style="35" bestFit="1" customWidth="1"/>
    <col min="15365" max="15365" width="35.1640625" style="35" customWidth="1"/>
    <col min="15366" max="15366" width="7.33203125" style="35" customWidth="1"/>
    <col min="15367" max="15367" width="32.5" style="35" customWidth="1"/>
    <col min="15368" max="15368" width="9.33203125" style="35" customWidth="1"/>
    <col min="15369" max="15616" width="12" style="35"/>
    <col min="15617" max="15617" width="3.6640625" style="35" customWidth="1"/>
    <col min="15618" max="15618" width="12" style="35"/>
    <col min="15619" max="15619" width="37.6640625" style="35" bestFit="1" customWidth="1"/>
    <col min="15620" max="15620" width="14.5" style="35" bestFit="1" customWidth="1"/>
    <col min="15621" max="15621" width="35.1640625" style="35" customWidth="1"/>
    <col min="15622" max="15622" width="7.33203125" style="35" customWidth="1"/>
    <col min="15623" max="15623" width="32.5" style="35" customWidth="1"/>
    <col min="15624" max="15624" width="9.33203125" style="35" customWidth="1"/>
    <col min="15625" max="15872" width="12" style="35"/>
    <col min="15873" max="15873" width="3.6640625" style="35" customWidth="1"/>
    <col min="15874" max="15874" width="12" style="35"/>
    <col min="15875" max="15875" width="37.6640625" style="35" bestFit="1" customWidth="1"/>
    <col min="15876" max="15876" width="14.5" style="35" bestFit="1" customWidth="1"/>
    <col min="15877" max="15877" width="35.1640625" style="35" customWidth="1"/>
    <col min="15878" max="15878" width="7.33203125" style="35" customWidth="1"/>
    <col min="15879" max="15879" width="32.5" style="35" customWidth="1"/>
    <col min="15880" max="15880" width="9.33203125" style="35" customWidth="1"/>
    <col min="15881" max="16128" width="12" style="35"/>
    <col min="16129" max="16129" width="3.6640625" style="35" customWidth="1"/>
    <col min="16130" max="16130" width="12" style="35"/>
    <col min="16131" max="16131" width="37.6640625" style="35" bestFit="1" customWidth="1"/>
    <col min="16132" max="16132" width="14.5" style="35" bestFit="1" customWidth="1"/>
    <col min="16133" max="16133" width="35.1640625" style="35" customWidth="1"/>
    <col min="16134" max="16134" width="7.33203125" style="35" customWidth="1"/>
    <col min="16135" max="16135" width="32.5" style="35" customWidth="1"/>
    <col min="16136" max="16136" width="9.33203125" style="35" customWidth="1"/>
    <col min="16137" max="16384" width="12" style="35"/>
  </cols>
  <sheetData>
    <row r="3" spans="3:10" ht="15" x14ac:dyDescent="0.3">
      <c r="C3" s="34"/>
      <c r="D3" s="34"/>
      <c r="E3" s="34"/>
      <c r="F3" s="34"/>
    </row>
    <row r="4" spans="3:10" ht="20.25" x14ac:dyDescent="0.35">
      <c r="C4" s="34"/>
      <c r="D4" s="199" t="s">
        <v>126</v>
      </c>
      <c r="E4" s="199"/>
      <c r="F4" s="199"/>
    </row>
    <row r="5" spans="3:10" ht="20.25" x14ac:dyDescent="0.35">
      <c r="C5" s="34"/>
      <c r="D5" s="199" t="s">
        <v>127</v>
      </c>
      <c r="E5" s="199"/>
      <c r="F5" s="199"/>
    </row>
    <row r="6" spans="3:10" ht="20.25" x14ac:dyDescent="0.35">
      <c r="C6" s="34"/>
      <c r="D6" s="200" t="s">
        <v>450</v>
      </c>
      <c r="E6" s="200"/>
      <c r="F6" s="200"/>
    </row>
    <row r="7" spans="3:10" x14ac:dyDescent="0.25">
      <c r="E7" s="37"/>
    </row>
    <row r="8" spans="3:10" x14ac:dyDescent="0.25">
      <c r="C8" s="39" t="s">
        <v>4</v>
      </c>
      <c r="D8" s="40" t="s">
        <v>128</v>
      </c>
      <c r="E8" s="38" t="s">
        <v>451</v>
      </c>
      <c r="F8" s="35"/>
      <c r="G8" s="38"/>
      <c r="J8" s="41"/>
    </row>
    <row r="9" spans="3:10" x14ac:dyDescent="0.25">
      <c r="C9" s="35" t="s">
        <v>130</v>
      </c>
      <c r="E9" s="42" t="s">
        <v>458</v>
      </c>
      <c r="F9" s="43"/>
      <c r="G9" s="42"/>
      <c r="H9" s="43"/>
    </row>
    <row r="10" spans="3:10" x14ac:dyDescent="0.25">
      <c r="C10" s="35" t="s">
        <v>131</v>
      </c>
      <c r="D10" s="36">
        <v>32000</v>
      </c>
      <c r="E10" s="42" t="s">
        <v>453</v>
      </c>
      <c r="F10" s="43" t="s">
        <v>253</v>
      </c>
      <c r="G10" s="42"/>
      <c r="H10" s="43"/>
    </row>
    <row r="11" spans="3:10" x14ac:dyDescent="0.25">
      <c r="C11" s="35" t="s">
        <v>139</v>
      </c>
      <c r="D11" s="36">
        <v>32000</v>
      </c>
      <c r="E11" s="42" t="s">
        <v>454</v>
      </c>
      <c r="F11" s="43" t="s">
        <v>253</v>
      </c>
      <c r="G11" s="42"/>
      <c r="H11" s="43"/>
    </row>
    <row r="12" spans="3:10" x14ac:dyDescent="0.25">
      <c r="C12" s="44" t="s">
        <v>46</v>
      </c>
      <c r="D12" s="45">
        <f>SUM(D9:D11)</f>
        <v>64000</v>
      </c>
      <c r="E12" s="42"/>
    </row>
    <row r="15" spans="3:10" x14ac:dyDescent="0.25">
      <c r="G15" s="46"/>
    </row>
    <row r="16" spans="3:10" x14ac:dyDescent="0.25">
      <c r="C16" s="44" t="s">
        <v>5</v>
      </c>
    </row>
    <row r="17" spans="2:6" x14ac:dyDescent="0.25">
      <c r="C17" s="47" t="s">
        <v>451</v>
      </c>
      <c r="D17" s="36">
        <f>ABRIL!D49</f>
        <v>136847</v>
      </c>
      <c r="E17" s="36"/>
      <c r="F17" s="36"/>
    </row>
    <row r="18" spans="2:6" x14ac:dyDescent="0.25">
      <c r="B18" s="35" t="s">
        <v>132</v>
      </c>
      <c r="C18" s="47" t="s">
        <v>133</v>
      </c>
      <c r="D18" s="36">
        <f>ABRIL!D51</f>
        <v>0</v>
      </c>
      <c r="E18" s="36"/>
      <c r="F18" s="36"/>
    </row>
    <row r="19" spans="2:6" x14ac:dyDescent="0.25">
      <c r="B19" s="35" t="s">
        <v>134</v>
      </c>
      <c r="C19" s="47" t="s">
        <v>452</v>
      </c>
      <c r="D19" s="36">
        <v>0</v>
      </c>
      <c r="E19" s="42"/>
      <c r="F19" s="42"/>
    </row>
    <row r="20" spans="2:6" x14ac:dyDescent="0.25">
      <c r="C20" s="44" t="s">
        <v>46</v>
      </c>
      <c r="D20" s="48">
        <f>D17+D18-D19</f>
        <v>136847</v>
      </c>
    </row>
    <row r="22" spans="2:6" ht="16.5" x14ac:dyDescent="0.3">
      <c r="C22" s="44" t="s">
        <v>135</v>
      </c>
      <c r="D22" s="48">
        <f>D20-D12</f>
        <v>72847</v>
      </c>
      <c r="E22" s="49"/>
    </row>
    <row r="23" spans="2:6" x14ac:dyDescent="0.25">
      <c r="C23" s="35" t="s">
        <v>136</v>
      </c>
      <c r="D23" s="48">
        <f>+D22*0.16</f>
        <v>11655.52</v>
      </c>
      <c r="F23" s="42"/>
    </row>
    <row r="24" spans="2:6" x14ac:dyDescent="0.25">
      <c r="C24" s="35" t="s">
        <v>137</v>
      </c>
      <c r="D24" s="48">
        <f>+D22+D23</f>
        <v>84502.52</v>
      </c>
    </row>
    <row r="25" spans="2:6" x14ac:dyDescent="0.25">
      <c r="D25" s="48"/>
    </row>
    <row r="26" spans="2:6" x14ac:dyDescent="0.25">
      <c r="C26" s="47"/>
      <c r="D26" s="48"/>
      <c r="E26" s="36"/>
      <c r="F26" s="36"/>
    </row>
    <row r="27" spans="2:6" x14ac:dyDescent="0.25">
      <c r="C27" s="35" t="s">
        <v>341</v>
      </c>
      <c r="D27" s="48">
        <f>+D24+D26</f>
        <v>84502.52</v>
      </c>
    </row>
    <row r="28" spans="2:6" x14ac:dyDescent="0.25">
      <c r="D28" s="48"/>
    </row>
  </sheetData>
  <mergeCells count="3">
    <mergeCell ref="D4:F4"/>
    <mergeCell ref="D5:F5"/>
    <mergeCell ref="D6:F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A17" sqref="A17:F17"/>
    </sheetView>
  </sheetViews>
  <sheetFormatPr baseColWidth="10" defaultColWidth="10.33203125" defaultRowHeight="12.75" x14ac:dyDescent="0.25"/>
  <cols>
    <col min="1" max="1" width="5" bestFit="1" customWidth="1"/>
    <col min="2" max="2" width="10.1640625" bestFit="1" customWidth="1"/>
    <col min="3" max="3" width="64.1640625" bestFit="1" customWidth="1"/>
    <col min="4" max="4" width="13.33203125" bestFit="1" customWidth="1"/>
    <col min="5" max="5" width="19.5" bestFit="1" customWidth="1"/>
    <col min="6" max="6" width="5.33203125" bestFit="1" customWidth="1"/>
    <col min="7" max="7" width="11.1640625" bestFit="1" customWidth="1"/>
    <col min="8" max="8" width="11.6640625" customWidth="1"/>
    <col min="9" max="9" width="8.6640625" customWidth="1"/>
    <col min="11" max="11" width="13.5" customWidth="1"/>
    <col min="12" max="12" width="14.1640625" customWidth="1"/>
  </cols>
  <sheetData>
    <row r="1" spans="1:14" x14ac:dyDescent="0.25">
      <c r="A1" s="198" t="s">
        <v>0</v>
      </c>
      <c r="B1" s="198"/>
      <c r="C1" s="198"/>
      <c r="D1" s="198"/>
      <c r="E1" s="198"/>
      <c r="F1" s="1"/>
      <c r="G1" s="2"/>
    </row>
    <row r="2" spans="1:14" x14ac:dyDescent="0.25">
      <c r="A2" s="198" t="s">
        <v>467</v>
      </c>
      <c r="B2" s="198"/>
      <c r="C2" s="198"/>
      <c r="D2" s="198"/>
      <c r="E2" s="198"/>
      <c r="F2" s="4"/>
      <c r="G2" s="2"/>
    </row>
    <row r="3" spans="1:14" x14ac:dyDescent="0.25">
      <c r="A3" s="5"/>
      <c r="B3" s="3"/>
      <c r="C3" s="6"/>
      <c r="D3" s="3"/>
      <c r="E3" s="6"/>
      <c r="F3" s="5"/>
      <c r="G3" s="6"/>
    </row>
    <row r="4" spans="1:14" x14ac:dyDescent="0.25">
      <c r="A4" s="5"/>
      <c r="B4" s="3"/>
      <c r="C4" s="6"/>
      <c r="D4" s="3"/>
      <c r="E4" s="6"/>
      <c r="F4" s="5"/>
      <c r="G4" s="6"/>
    </row>
    <row r="5" spans="1:14" ht="25.5" x14ac:dyDescent="0.25">
      <c r="A5" s="7" t="s">
        <v>2</v>
      </c>
      <c r="B5" s="8" t="s">
        <v>3</v>
      </c>
      <c r="C5" s="8" t="s">
        <v>4</v>
      </c>
      <c r="D5" s="9" t="s">
        <v>5</v>
      </c>
      <c r="E5" s="10" t="s">
        <v>6</v>
      </c>
      <c r="F5" s="7" t="s">
        <v>7</v>
      </c>
      <c r="G5" s="8" t="s">
        <v>8</v>
      </c>
      <c r="H5" s="8" t="s">
        <v>395</v>
      </c>
    </row>
    <row r="6" spans="1:14" s="62" customFormat="1" x14ac:dyDescent="0.25">
      <c r="A6" s="19">
        <v>3</v>
      </c>
      <c r="B6" s="20">
        <v>42128</v>
      </c>
      <c r="C6" s="21" t="s">
        <v>468</v>
      </c>
      <c r="D6" s="22">
        <v>3243</v>
      </c>
      <c r="E6" s="21" t="s">
        <v>10</v>
      </c>
      <c r="F6" s="23">
        <v>715</v>
      </c>
      <c r="G6" s="25"/>
      <c r="H6" s="94" t="s">
        <v>494</v>
      </c>
      <c r="J6" s="62" t="s">
        <v>80</v>
      </c>
      <c r="K6" s="62" t="s">
        <v>208</v>
      </c>
      <c r="L6" s="62" t="s">
        <v>209</v>
      </c>
      <c r="M6" s="62" t="s">
        <v>115</v>
      </c>
    </row>
    <row r="7" spans="1:14" s="62" customFormat="1" x14ac:dyDescent="0.25">
      <c r="A7" s="19">
        <v>4</v>
      </c>
      <c r="B7" s="20">
        <v>42128</v>
      </c>
      <c r="C7" s="21" t="s">
        <v>472</v>
      </c>
      <c r="D7" s="22">
        <v>3948</v>
      </c>
      <c r="E7" s="21" t="s">
        <v>10</v>
      </c>
      <c r="F7" s="23">
        <v>715</v>
      </c>
      <c r="G7" s="24"/>
      <c r="H7" s="94" t="s">
        <v>495</v>
      </c>
      <c r="I7" s="32"/>
      <c r="J7" s="32" t="s">
        <v>87</v>
      </c>
      <c r="K7" s="32" t="s">
        <v>508</v>
      </c>
      <c r="L7" s="32" t="s">
        <v>509</v>
      </c>
      <c r="M7" s="32" t="s">
        <v>89</v>
      </c>
      <c r="N7" s="32"/>
    </row>
    <row r="8" spans="1:14" s="62" customFormat="1" x14ac:dyDescent="0.25">
      <c r="A8" s="19">
        <v>13</v>
      </c>
      <c r="B8" s="20">
        <v>42128</v>
      </c>
      <c r="C8" s="21" t="s">
        <v>480</v>
      </c>
      <c r="D8" s="22">
        <v>3243</v>
      </c>
      <c r="E8" s="21" t="s">
        <v>10</v>
      </c>
      <c r="F8" s="23">
        <v>715</v>
      </c>
      <c r="G8" s="24"/>
      <c r="H8" s="94" t="s">
        <v>496</v>
      </c>
      <c r="I8" s="32"/>
      <c r="J8" s="32" t="s">
        <v>48</v>
      </c>
      <c r="K8" s="32" t="s">
        <v>510</v>
      </c>
      <c r="L8" s="32" t="s">
        <v>75</v>
      </c>
      <c r="M8" s="32" t="s">
        <v>76</v>
      </c>
      <c r="N8" s="32"/>
    </row>
    <row r="9" spans="1:14" s="62" customFormat="1" x14ac:dyDescent="0.25">
      <c r="A9" s="19">
        <v>14</v>
      </c>
      <c r="B9" s="20">
        <v>42128</v>
      </c>
      <c r="C9" s="21" t="s">
        <v>471</v>
      </c>
      <c r="D9" s="22">
        <v>3450</v>
      </c>
      <c r="E9" s="21" t="s">
        <v>10</v>
      </c>
      <c r="F9" s="23">
        <v>715</v>
      </c>
      <c r="G9" s="24"/>
      <c r="H9" s="94" t="s">
        <v>497</v>
      </c>
      <c r="I9" s="32"/>
      <c r="J9" s="32" t="s">
        <v>48</v>
      </c>
      <c r="K9" s="32" t="s">
        <v>65</v>
      </c>
      <c r="L9" s="32" t="s">
        <v>511</v>
      </c>
      <c r="M9" s="32" t="s">
        <v>67</v>
      </c>
      <c r="N9" s="32"/>
    </row>
    <row r="10" spans="1:14" s="62" customFormat="1" x14ac:dyDescent="0.25">
      <c r="A10" s="19">
        <v>21</v>
      </c>
      <c r="B10" s="20">
        <v>42128</v>
      </c>
      <c r="C10" s="21" t="s">
        <v>482</v>
      </c>
      <c r="D10" s="22">
        <v>2940</v>
      </c>
      <c r="E10" s="21" t="s">
        <v>10</v>
      </c>
      <c r="F10" s="23">
        <v>715</v>
      </c>
      <c r="G10" s="63"/>
      <c r="H10" s="95" t="s">
        <v>633</v>
      </c>
      <c r="I10" s="32"/>
      <c r="J10" s="32" t="s">
        <v>87</v>
      </c>
      <c r="K10" s="32" t="s">
        <v>512</v>
      </c>
      <c r="L10" s="32" t="s">
        <v>511</v>
      </c>
      <c r="M10" s="32" t="s">
        <v>238</v>
      </c>
      <c r="N10" s="32"/>
    </row>
    <row r="11" spans="1:14" s="62" customFormat="1" x14ac:dyDescent="0.25">
      <c r="A11" s="19">
        <v>22</v>
      </c>
      <c r="B11" s="20">
        <v>42128</v>
      </c>
      <c r="C11" s="21" t="s">
        <v>483</v>
      </c>
      <c r="D11" s="22">
        <v>2940</v>
      </c>
      <c r="E11" s="21" t="s">
        <v>10</v>
      </c>
      <c r="F11" s="23">
        <v>715</v>
      </c>
      <c r="G11" s="63"/>
      <c r="H11" s="96" t="s">
        <v>640</v>
      </c>
      <c r="I11" s="32"/>
      <c r="J11" s="32" t="s">
        <v>87</v>
      </c>
      <c r="K11" s="32" t="s">
        <v>513</v>
      </c>
      <c r="L11" s="32" t="s">
        <v>148</v>
      </c>
      <c r="M11" s="32" t="s">
        <v>149</v>
      </c>
      <c r="N11" s="32"/>
    </row>
    <row r="12" spans="1:14" s="62" customFormat="1" x14ac:dyDescent="0.25">
      <c r="A12" s="19">
        <v>31</v>
      </c>
      <c r="B12" s="20">
        <v>42129</v>
      </c>
      <c r="C12" s="21" t="s">
        <v>484</v>
      </c>
      <c r="D12" s="22">
        <v>2940</v>
      </c>
      <c r="E12" s="21" t="s">
        <v>10</v>
      </c>
      <c r="F12" s="23">
        <v>715</v>
      </c>
      <c r="G12" s="24"/>
      <c r="H12" s="96" t="s">
        <v>642</v>
      </c>
      <c r="I12" s="32"/>
      <c r="J12" s="32" t="s">
        <v>87</v>
      </c>
      <c r="K12" s="32" t="s">
        <v>398</v>
      </c>
      <c r="L12" s="32" t="s">
        <v>236</v>
      </c>
      <c r="M12" s="32" t="s">
        <v>514</v>
      </c>
      <c r="N12" s="32"/>
    </row>
    <row r="13" spans="1:14" s="62" customFormat="1" x14ac:dyDescent="0.25">
      <c r="A13" s="19">
        <v>52</v>
      </c>
      <c r="B13" s="20">
        <v>42129</v>
      </c>
      <c r="C13" s="21" t="s">
        <v>474</v>
      </c>
      <c r="D13" s="22">
        <v>2765</v>
      </c>
      <c r="E13" s="21" t="s">
        <v>10</v>
      </c>
      <c r="F13" s="23">
        <v>715</v>
      </c>
      <c r="G13" s="25"/>
      <c r="H13" s="94" t="s">
        <v>498</v>
      </c>
      <c r="I13" s="32"/>
      <c r="J13" s="32" t="s">
        <v>48</v>
      </c>
      <c r="K13" s="32" t="s">
        <v>77</v>
      </c>
      <c r="L13" s="32" t="s">
        <v>509</v>
      </c>
      <c r="M13" s="32" t="s">
        <v>515</v>
      </c>
      <c r="N13" s="32"/>
    </row>
    <row r="14" spans="1:14" s="62" customFormat="1" x14ac:dyDescent="0.25">
      <c r="A14" s="19">
        <v>54</v>
      </c>
      <c r="B14" s="20">
        <v>42129</v>
      </c>
      <c r="C14" s="21" t="s">
        <v>485</v>
      </c>
      <c r="D14" s="22">
        <v>3948</v>
      </c>
      <c r="E14" s="21" t="s">
        <v>10</v>
      </c>
      <c r="F14" s="23">
        <v>715</v>
      </c>
      <c r="G14" s="63"/>
      <c r="H14" s="95" t="s">
        <v>518</v>
      </c>
      <c r="I14" s="32"/>
      <c r="J14" s="32" t="s">
        <v>87</v>
      </c>
      <c r="K14" s="32" t="s">
        <v>516</v>
      </c>
      <c r="L14" s="32" t="s">
        <v>337</v>
      </c>
      <c r="M14" s="32" t="s">
        <v>517</v>
      </c>
      <c r="N14" s="32"/>
    </row>
    <row r="15" spans="1:14" s="62" customFormat="1" x14ac:dyDescent="0.25">
      <c r="A15" s="19">
        <v>57</v>
      </c>
      <c r="B15" s="20">
        <v>42129</v>
      </c>
      <c r="C15" s="21" t="s">
        <v>469</v>
      </c>
      <c r="D15" s="22">
        <v>2415</v>
      </c>
      <c r="E15" s="21" t="s">
        <v>10</v>
      </c>
      <c r="F15" s="23">
        <v>715</v>
      </c>
      <c r="G15" s="24"/>
      <c r="H15" s="94" t="s">
        <v>499</v>
      </c>
      <c r="I15" s="32"/>
      <c r="J15" s="32" t="s">
        <v>80</v>
      </c>
      <c r="K15" s="32" t="s">
        <v>511</v>
      </c>
      <c r="L15" s="32" t="s">
        <v>519</v>
      </c>
      <c r="M15" s="32" t="s">
        <v>216</v>
      </c>
    </row>
    <row r="16" spans="1:14" s="62" customFormat="1" x14ac:dyDescent="0.25">
      <c r="A16" s="19">
        <v>59</v>
      </c>
      <c r="B16" s="20">
        <v>42130</v>
      </c>
      <c r="C16" s="21" t="s">
        <v>470</v>
      </c>
      <c r="D16" s="22">
        <v>3950</v>
      </c>
      <c r="E16" s="21" t="s">
        <v>10</v>
      </c>
      <c r="F16" s="23">
        <v>715</v>
      </c>
      <c r="G16" s="63"/>
      <c r="H16" s="94" t="s">
        <v>500</v>
      </c>
      <c r="I16" s="32"/>
      <c r="J16" s="32" t="s">
        <v>48</v>
      </c>
      <c r="K16" s="32" t="s">
        <v>198</v>
      </c>
      <c r="L16" s="32" t="s">
        <v>199</v>
      </c>
      <c r="M16" s="32" t="s">
        <v>56</v>
      </c>
      <c r="N16" s="32"/>
    </row>
    <row r="17" spans="1:14" s="62" customFormat="1" x14ac:dyDescent="0.25">
      <c r="A17" s="19">
        <v>60</v>
      </c>
      <c r="B17" s="20">
        <v>42130</v>
      </c>
      <c r="C17" s="21" t="s">
        <v>486</v>
      </c>
      <c r="D17" s="22">
        <v>3243</v>
      </c>
      <c r="E17" s="21" t="s">
        <v>10</v>
      </c>
      <c r="F17" s="23">
        <v>715</v>
      </c>
      <c r="G17" s="63"/>
      <c r="H17" s="96" t="s">
        <v>632</v>
      </c>
      <c r="I17" s="32"/>
      <c r="J17" s="32" t="s">
        <v>87</v>
      </c>
      <c r="K17" s="32" t="s">
        <v>239</v>
      </c>
      <c r="L17" s="32" t="s">
        <v>124</v>
      </c>
      <c r="M17" s="32" t="s">
        <v>125</v>
      </c>
      <c r="N17" s="32"/>
    </row>
    <row r="18" spans="1:14" s="62" customFormat="1" x14ac:dyDescent="0.25">
      <c r="A18" s="19">
        <v>67</v>
      </c>
      <c r="B18" s="20">
        <v>42130</v>
      </c>
      <c r="C18" s="21" t="s">
        <v>487</v>
      </c>
      <c r="D18" s="22">
        <v>3243</v>
      </c>
      <c r="E18" s="21" t="s">
        <v>10</v>
      </c>
      <c r="F18" s="23">
        <v>715</v>
      </c>
      <c r="G18" s="63"/>
      <c r="H18" s="96" t="s">
        <v>637</v>
      </c>
      <c r="I18" s="32"/>
      <c r="J18" s="32" t="s">
        <v>48</v>
      </c>
      <c r="K18" s="32" t="s">
        <v>51</v>
      </c>
      <c r="L18" s="32" t="s">
        <v>52</v>
      </c>
      <c r="M18" s="32" t="s">
        <v>214</v>
      </c>
    </row>
    <row r="19" spans="1:14" s="62" customFormat="1" x14ac:dyDescent="0.25">
      <c r="A19" s="19">
        <v>72</v>
      </c>
      <c r="B19" s="20">
        <v>42130</v>
      </c>
      <c r="C19" s="21" t="s">
        <v>478</v>
      </c>
      <c r="D19" s="22">
        <v>4200</v>
      </c>
      <c r="E19" s="21" t="s">
        <v>10</v>
      </c>
      <c r="F19" s="23">
        <v>715</v>
      </c>
      <c r="G19" s="25"/>
      <c r="H19" s="94" t="s">
        <v>501</v>
      </c>
      <c r="I19" s="32"/>
      <c r="J19" s="32" t="s">
        <v>87</v>
      </c>
      <c r="K19" s="32" t="s">
        <v>118</v>
      </c>
      <c r="L19" s="32" t="s">
        <v>305</v>
      </c>
      <c r="M19" s="32" t="s">
        <v>120</v>
      </c>
      <c r="N19" s="32"/>
    </row>
    <row r="20" spans="1:14" s="62" customFormat="1" x14ac:dyDescent="0.25">
      <c r="A20" s="19">
        <v>77</v>
      </c>
      <c r="B20" s="20">
        <v>42130</v>
      </c>
      <c r="C20" s="21" t="s">
        <v>488</v>
      </c>
      <c r="D20" s="22">
        <v>1600</v>
      </c>
      <c r="E20" s="21" t="s">
        <v>10</v>
      </c>
      <c r="F20" s="23">
        <v>715</v>
      </c>
      <c r="G20" s="63"/>
      <c r="H20" s="95" t="s">
        <v>651</v>
      </c>
      <c r="J20" s="32" t="s">
        <v>541</v>
      </c>
      <c r="K20" s="32" t="s">
        <v>652</v>
      </c>
      <c r="L20" s="32" t="s">
        <v>218</v>
      </c>
      <c r="M20" s="32" t="s">
        <v>653</v>
      </c>
    </row>
    <row r="21" spans="1:14" s="62" customFormat="1" x14ac:dyDescent="0.25">
      <c r="A21" s="19">
        <v>83</v>
      </c>
      <c r="B21" s="20">
        <v>42130</v>
      </c>
      <c r="C21" s="21" t="s">
        <v>489</v>
      </c>
      <c r="D21" s="22">
        <v>3243</v>
      </c>
      <c r="E21" s="21" t="s">
        <v>10</v>
      </c>
      <c r="F21" s="23">
        <v>715</v>
      </c>
      <c r="G21" s="63"/>
      <c r="H21" s="95" t="s">
        <v>671</v>
      </c>
      <c r="J21" s="32" t="s">
        <v>87</v>
      </c>
      <c r="K21" s="32" t="s">
        <v>121</v>
      </c>
      <c r="L21" s="32" t="s">
        <v>111</v>
      </c>
      <c r="M21" s="32" t="s">
        <v>122</v>
      </c>
    </row>
    <row r="22" spans="1:14" s="62" customFormat="1" x14ac:dyDescent="0.25">
      <c r="A22" s="19">
        <v>99</v>
      </c>
      <c r="B22" s="20">
        <v>42131</v>
      </c>
      <c r="C22" s="21" t="s">
        <v>473</v>
      </c>
      <c r="D22" s="22">
        <v>2415</v>
      </c>
      <c r="E22" s="21" t="s">
        <v>10</v>
      </c>
      <c r="F22" s="23">
        <v>715</v>
      </c>
      <c r="G22" s="24"/>
      <c r="H22" s="94" t="s">
        <v>502</v>
      </c>
      <c r="I22" s="32"/>
      <c r="J22" s="32" t="s">
        <v>80</v>
      </c>
      <c r="K22" s="32" t="s">
        <v>520</v>
      </c>
      <c r="L22" s="32" t="s">
        <v>227</v>
      </c>
      <c r="M22" s="32" t="s">
        <v>521</v>
      </c>
      <c r="N22" s="32"/>
    </row>
    <row r="23" spans="1:14" s="62" customFormat="1" x14ac:dyDescent="0.25">
      <c r="A23" s="19">
        <v>112</v>
      </c>
      <c r="B23" s="20">
        <v>42131</v>
      </c>
      <c r="C23" s="21" t="s">
        <v>479</v>
      </c>
      <c r="D23" s="22">
        <v>3600</v>
      </c>
      <c r="E23" s="21" t="s">
        <v>10</v>
      </c>
      <c r="F23" s="23">
        <v>715</v>
      </c>
      <c r="G23" s="25"/>
      <c r="H23" s="94" t="s">
        <v>503</v>
      </c>
      <c r="I23" s="32"/>
      <c r="J23" s="32" t="s">
        <v>48</v>
      </c>
      <c r="K23" s="32" t="s">
        <v>47</v>
      </c>
      <c r="L23" s="32" t="s">
        <v>522</v>
      </c>
      <c r="M23" s="32" t="s">
        <v>50</v>
      </c>
      <c r="N23" s="32"/>
    </row>
    <row r="24" spans="1:14" s="62" customFormat="1" x14ac:dyDescent="0.25">
      <c r="A24" s="19">
        <v>197</v>
      </c>
      <c r="B24" s="20">
        <v>42135</v>
      </c>
      <c r="C24" s="21" t="s">
        <v>490</v>
      </c>
      <c r="D24" s="22">
        <v>1600</v>
      </c>
      <c r="E24" s="21" t="s">
        <v>10</v>
      </c>
      <c r="F24" s="23">
        <v>715</v>
      </c>
      <c r="G24" s="24"/>
      <c r="H24" s="97" t="s">
        <v>455</v>
      </c>
      <c r="J24" s="32" t="s">
        <v>541</v>
      </c>
      <c r="K24" s="32" t="s">
        <v>710</v>
      </c>
      <c r="L24" s="32" t="s">
        <v>60</v>
      </c>
      <c r="M24" s="32" t="s">
        <v>95</v>
      </c>
    </row>
    <row r="25" spans="1:14" s="62" customFormat="1" x14ac:dyDescent="0.25">
      <c r="A25" s="19">
        <v>224</v>
      </c>
      <c r="B25" s="20">
        <v>42136</v>
      </c>
      <c r="C25" s="21" t="s">
        <v>475</v>
      </c>
      <c r="D25" s="22">
        <v>18450</v>
      </c>
      <c r="E25" s="21" t="s">
        <v>10</v>
      </c>
      <c r="F25" s="23">
        <v>715</v>
      </c>
      <c r="G25" s="24"/>
      <c r="H25" s="94" t="s">
        <v>504</v>
      </c>
      <c r="I25" s="32"/>
      <c r="J25" s="32" t="s">
        <v>80</v>
      </c>
      <c r="K25" s="32" t="s">
        <v>511</v>
      </c>
      <c r="L25" s="32" t="s">
        <v>519</v>
      </c>
      <c r="M25" s="32" t="s">
        <v>216</v>
      </c>
      <c r="N25" s="32"/>
    </row>
    <row r="26" spans="1:14" s="62" customFormat="1" x14ac:dyDescent="0.25">
      <c r="A26" s="19">
        <v>242</v>
      </c>
      <c r="B26" s="20">
        <v>42136</v>
      </c>
      <c r="C26" s="21" t="s">
        <v>477</v>
      </c>
      <c r="D26" s="22">
        <v>3600</v>
      </c>
      <c r="E26" s="21" t="s">
        <v>10</v>
      </c>
      <c r="F26" s="23">
        <v>715</v>
      </c>
      <c r="G26" s="24"/>
      <c r="H26" s="94" t="s">
        <v>505</v>
      </c>
      <c r="I26" s="32"/>
      <c r="J26" s="32" t="s">
        <v>87</v>
      </c>
      <c r="K26" s="32" t="s">
        <v>90</v>
      </c>
      <c r="L26" s="32" t="s">
        <v>91</v>
      </c>
      <c r="M26" s="32" t="s">
        <v>92</v>
      </c>
      <c r="N26" s="32"/>
    </row>
    <row r="27" spans="1:14" s="62" customFormat="1" x14ac:dyDescent="0.25">
      <c r="A27" s="19">
        <v>273</v>
      </c>
      <c r="B27" s="20">
        <v>42138</v>
      </c>
      <c r="C27" s="21" t="s">
        <v>481</v>
      </c>
      <c r="D27" s="22">
        <v>9600</v>
      </c>
      <c r="E27" s="21" t="s">
        <v>10</v>
      </c>
      <c r="F27" s="23">
        <v>715</v>
      </c>
      <c r="G27" s="63"/>
      <c r="H27" s="94" t="s">
        <v>506</v>
      </c>
      <c r="I27" s="32"/>
      <c r="J27" s="32" t="s">
        <v>48</v>
      </c>
      <c r="K27" s="32" t="s">
        <v>523</v>
      </c>
      <c r="L27" s="32" t="s">
        <v>75</v>
      </c>
      <c r="M27" s="32" t="s">
        <v>76</v>
      </c>
      <c r="N27" s="32"/>
    </row>
    <row r="28" spans="1:14" s="62" customFormat="1" x14ac:dyDescent="0.25">
      <c r="A28" s="19">
        <v>297</v>
      </c>
      <c r="B28" s="20">
        <v>42139</v>
      </c>
      <c r="C28" s="21" t="s">
        <v>476</v>
      </c>
      <c r="D28" s="22">
        <v>3882</v>
      </c>
      <c r="E28" s="21" t="s">
        <v>10</v>
      </c>
      <c r="F28" s="23">
        <v>715</v>
      </c>
      <c r="G28" s="24"/>
      <c r="H28" s="94" t="s">
        <v>507</v>
      </c>
      <c r="I28" s="32"/>
      <c r="J28" s="32"/>
      <c r="K28" s="32" t="s">
        <v>524</v>
      </c>
      <c r="L28" s="32" t="s">
        <v>525</v>
      </c>
      <c r="M28" s="32" t="s">
        <v>526</v>
      </c>
      <c r="N28" s="32"/>
    </row>
    <row r="29" spans="1:14" s="62" customFormat="1" x14ac:dyDescent="0.25">
      <c r="A29" s="19">
        <v>400</v>
      </c>
      <c r="B29" s="20">
        <v>42143</v>
      </c>
      <c r="C29" s="21" t="s">
        <v>491</v>
      </c>
      <c r="D29" s="22">
        <v>3500</v>
      </c>
      <c r="E29" s="21" t="s">
        <v>10</v>
      </c>
      <c r="F29" s="23">
        <v>715</v>
      </c>
      <c r="G29" s="24"/>
      <c r="H29" s="95" t="s">
        <v>641</v>
      </c>
      <c r="I29" s="32"/>
      <c r="J29" s="32" t="s">
        <v>87</v>
      </c>
      <c r="K29" s="32" t="s">
        <v>311</v>
      </c>
      <c r="L29" s="32" t="s">
        <v>94</v>
      </c>
      <c r="M29" s="32" t="s">
        <v>95</v>
      </c>
      <c r="N29" s="32"/>
    </row>
    <row r="30" spans="1:14" s="62" customFormat="1" x14ac:dyDescent="0.25">
      <c r="A30" s="19">
        <v>503</v>
      </c>
      <c r="B30" s="20">
        <v>42145</v>
      </c>
      <c r="C30" s="21" t="s">
        <v>492</v>
      </c>
      <c r="D30" s="22">
        <v>3450</v>
      </c>
      <c r="E30" s="21" t="s">
        <v>10</v>
      </c>
      <c r="F30" s="23">
        <v>715</v>
      </c>
      <c r="G30" s="63"/>
      <c r="H30" s="95" t="s">
        <v>529</v>
      </c>
      <c r="I30" s="32"/>
      <c r="J30" s="32" t="s">
        <v>87</v>
      </c>
      <c r="K30" s="32" t="s">
        <v>527</v>
      </c>
      <c r="L30" s="32" t="s">
        <v>528</v>
      </c>
      <c r="M30" s="32" t="s">
        <v>231</v>
      </c>
      <c r="N30" s="32"/>
    </row>
    <row r="31" spans="1:14" s="62" customFormat="1" x14ac:dyDescent="0.25">
      <c r="A31" s="19">
        <v>670</v>
      </c>
      <c r="B31" s="20">
        <v>42153</v>
      </c>
      <c r="C31" s="21" t="s">
        <v>493</v>
      </c>
      <c r="D31" s="22">
        <v>3450</v>
      </c>
      <c r="E31" s="21" t="s">
        <v>10</v>
      </c>
      <c r="F31" s="23">
        <v>715</v>
      </c>
      <c r="G31" s="24"/>
      <c r="H31" s="95" t="s">
        <v>530</v>
      </c>
      <c r="J31" s="32" t="s">
        <v>48</v>
      </c>
      <c r="K31" s="32" t="s">
        <v>68</v>
      </c>
      <c r="L31" s="32" t="s">
        <v>213</v>
      </c>
      <c r="M31" s="32" t="s">
        <v>70</v>
      </c>
    </row>
    <row r="32" spans="1:14" x14ac:dyDescent="0.25">
      <c r="A32" s="16"/>
      <c r="B32" s="11"/>
      <c r="C32" s="17" t="s">
        <v>46</v>
      </c>
      <c r="D32" s="18">
        <f>SUM(D6:D31)</f>
        <v>104858</v>
      </c>
      <c r="E32" s="12"/>
      <c r="F32" s="93"/>
      <c r="G32" s="14"/>
      <c r="H32" s="60"/>
    </row>
    <row r="33" spans="3:4" x14ac:dyDescent="0.25">
      <c r="C33" s="71" t="s">
        <v>143</v>
      </c>
      <c r="D33" s="13">
        <v>0</v>
      </c>
    </row>
    <row r="34" spans="3:4" x14ac:dyDescent="0.25">
      <c r="C34" s="98" t="s">
        <v>531</v>
      </c>
      <c r="D34" s="13">
        <v>3600</v>
      </c>
    </row>
    <row r="35" spans="3:4" x14ac:dyDescent="0.25">
      <c r="C35" s="98" t="s">
        <v>539</v>
      </c>
      <c r="D35" s="13">
        <v>3243</v>
      </c>
    </row>
    <row r="36" spans="3:4" x14ac:dyDescent="0.25">
      <c r="C36" s="98" t="s">
        <v>540</v>
      </c>
      <c r="D36" s="13">
        <v>2940</v>
      </c>
    </row>
    <row r="37" spans="3:4" x14ac:dyDescent="0.25">
      <c r="C37" s="71" t="s">
        <v>339</v>
      </c>
      <c r="D37" s="18">
        <f>SUM(D33:D36)</f>
        <v>9783</v>
      </c>
    </row>
  </sheetData>
  <sortState ref="A6:G31">
    <sortCondition ref="A5"/>
  </sortState>
  <mergeCells count="2">
    <mergeCell ref="A1:E1"/>
    <mergeCell ref="A2:E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ENERO</vt:lpstr>
      <vt:lpstr>RESUMEN ENE</vt:lpstr>
      <vt:lpstr>FEBRERO</vt:lpstr>
      <vt:lpstr>RESUMEN FEB</vt:lpstr>
      <vt:lpstr>MARZO</vt:lpstr>
      <vt:lpstr>RESUMEN MZO</vt:lpstr>
      <vt:lpstr>ABRIL</vt:lpstr>
      <vt:lpstr>RESUMEN ABRIL</vt:lpstr>
      <vt:lpstr>MAYO</vt:lpstr>
      <vt:lpstr>RESUMEN MAYO</vt:lpstr>
      <vt:lpstr>JUNIO</vt:lpstr>
      <vt:lpstr>RESUMEN JUNIO</vt:lpstr>
      <vt:lpstr>JULIO</vt:lpstr>
      <vt:lpstr>RESUMEN JULIO </vt:lpstr>
      <vt:lpstr>AGOSTO</vt:lpstr>
      <vt:lpstr>RESUMEN AGOSTO</vt:lpstr>
      <vt:lpstr>SEPTIEMBRE</vt:lpstr>
      <vt:lpstr>RESUMEN SEPTIEMBRE</vt:lpstr>
      <vt:lpstr>OCTUBRE</vt:lpstr>
      <vt:lpstr>RESUMEN OCTUBRE</vt:lpstr>
      <vt:lpstr>NOVIEMBRE</vt:lpstr>
      <vt:lpstr>RESUMEN NOVIEMBRE</vt:lpstr>
      <vt:lpstr>DICIEMBRE</vt:lpstr>
      <vt:lpstr>RESUMEN DICIEMBRE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auxcontable</cp:lastModifiedBy>
  <cp:lastPrinted>2016-02-08T23:12:52Z</cp:lastPrinted>
  <dcterms:created xsi:type="dcterms:W3CDTF">2015-02-13T22:23:01Z</dcterms:created>
  <dcterms:modified xsi:type="dcterms:W3CDTF">2016-02-17T19:52:53Z</dcterms:modified>
</cp:coreProperties>
</file>