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10860" firstSheet="15" activeTab="21"/>
  </bookViews>
  <sheets>
    <sheet name="ENERO" sheetId="6" r:id="rId1"/>
    <sheet name="RESUMEN ENE" sheetId="7" r:id="rId2"/>
    <sheet name="FEBRERO" sheetId="8" r:id="rId3"/>
    <sheet name="RESUMEN FEB" sheetId="9" r:id="rId4"/>
    <sheet name="MARZO" sheetId="10" r:id="rId5"/>
    <sheet name="RESUMEN MZO" sheetId="11" r:id="rId6"/>
    <sheet name="ABRIL" sheetId="12" r:id="rId7"/>
    <sheet name="RESUMEN ABR" sheetId="13" r:id="rId8"/>
    <sheet name="MAYO" sheetId="14" r:id="rId9"/>
    <sheet name="RESUMEN MAY" sheetId="15" r:id="rId10"/>
    <sheet name="JUNIO" sheetId="16" r:id="rId11"/>
    <sheet name="RESUMEN JUN" sheetId="17" r:id="rId12"/>
    <sheet name="JULIO" sheetId="1" r:id="rId13"/>
    <sheet name="AGOSTO" sheetId="2" r:id="rId14"/>
    <sheet name="SEPTIEMBRE" sheetId="3" r:id="rId15"/>
    <sheet name="RESUMEN SEP" sheetId="4" r:id="rId16"/>
    <sheet name="OCTUBRE" sheetId="5" r:id="rId17"/>
    <sheet name="RESUMEN OCT" sheetId="18" r:id="rId18"/>
    <sheet name="NOVIEMBRE" sheetId="19" r:id="rId19"/>
    <sheet name="RESUMEN NOV" sheetId="20" r:id="rId20"/>
    <sheet name="DICIEMBRE" sheetId="21" r:id="rId21"/>
    <sheet name="RESUMEN DIC" sheetId="22" r:id="rId22"/>
  </sheets>
  <externalReferences>
    <externalReference r:id="rId23"/>
    <externalReference r:id="rId24"/>
  </externalReferences>
  <calcPr calcId="144525"/>
</workbook>
</file>

<file path=xl/calcChain.xml><?xml version="1.0" encoding="utf-8"?>
<calcChain xmlns="http://schemas.openxmlformats.org/spreadsheetml/2006/main">
  <c r="D38" i="22" l="1"/>
  <c r="D48" i="21" l="1"/>
  <c r="D20" i="22" s="1"/>
  <c r="D46" i="21"/>
  <c r="D18" i="22" s="1"/>
  <c r="D12" i="22"/>
  <c r="D39" i="21"/>
  <c r="D17" i="22" s="1"/>
  <c r="D21" i="22" l="1"/>
  <c r="D23" i="22" s="1"/>
  <c r="D18" i="20"/>
  <c r="D84" i="19"/>
  <c r="D12" i="20"/>
  <c r="D40" i="22" l="1"/>
  <c r="D41" i="22" s="1"/>
  <c r="D86" i="19"/>
  <c r="D19" i="20" s="1"/>
  <c r="D42" i="22" l="1"/>
  <c r="D80" i="19"/>
  <c r="D17" i="20" s="1"/>
  <c r="D20" i="20" s="1"/>
  <c r="D22" i="20" s="1"/>
  <c r="D23" i="20" s="1"/>
  <c r="D24" i="20" s="1"/>
  <c r="M19" i="5" l="1"/>
  <c r="D73" i="5" l="1"/>
  <c r="D19" i="18" s="1"/>
  <c r="D12" i="18" l="1"/>
  <c r="B15" i="11"/>
  <c r="B12" i="11"/>
  <c r="B11" i="11"/>
  <c r="B8" i="11"/>
  <c r="B14" i="11" s="1"/>
  <c r="D106" i="10"/>
  <c r="D101" i="10"/>
  <c r="D108" i="10" l="1"/>
  <c r="B13" i="11"/>
  <c r="B16" i="11" s="1"/>
  <c r="B17" i="11" l="1"/>
  <c r="B18" i="11" s="1"/>
  <c r="B11" i="7" l="1"/>
  <c r="B10" i="7"/>
  <c r="B7" i="7"/>
  <c r="B13" i="7" s="1"/>
  <c r="D115" i="6"/>
  <c r="D118" i="6" s="1"/>
  <c r="D101" i="6"/>
  <c r="D117" i="6" s="1"/>
  <c r="D119" i="6" l="1"/>
  <c r="B12" i="7"/>
  <c r="B14" i="7" s="1"/>
  <c r="B15" i="7" s="1"/>
  <c r="B16" i="7" s="1"/>
  <c r="D70" i="5" l="1"/>
  <c r="D17" i="18" s="1"/>
  <c r="D20" i="18" s="1"/>
  <c r="D22" i="18" s="1"/>
  <c r="D23" i="18" s="1"/>
  <c r="D24" i="18" s="1"/>
  <c r="D73" i="3" l="1"/>
  <c r="D19" i="4" s="1"/>
  <c r="D71" i="3"/>
  <c r="D18" i="4" l="1"/>
  <c r="D12" i="4"/>
  <c r="D64" i="3" l="1"/>
  <c r="D17" i="4" s="1"/>
  <c r="D20" i="4" s="1"/>
  <c r="D22" i="4" l="1"/>
  <c r="D23" i="4" s="1"/>
  <c r="D24" i="4" s="1"/>
  <c r="D72" i="3"/>
  <c r="C68" i="2"/>
  <c r="D63" i="1" l="1"/>
</calcChain>
</file>

<file path=xl/comments1.xml><?xml version="1.0" encoding="utf-8"?>
<comments xmlns="http://schemas.openxmlformats.org/spreadsheetml/2006/main">
  <authors>
    <author>gteadmin</author>
  </authors>
  <commentList>
    <comment ref="I18" authorId="0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QUEDO DE ENVIAR FICHA PARA CORROBORAR SI ESTE PAGO CORRESPONDE A EL
</t>
        </r>
      </text>
    </comment>
    <comment ref="I49" authorId="0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DEPOSITOS REALIZADOS POR PENDIENTES DE MARZO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VERIFICAR PAGO YA QUE NO CORRESPONDE A EL
}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VERIFICAR PAGO
</t>
        </r>
      </text>
    </comment>
  </commentList>
</comments>
</file>

<file path=xl/sharedStrings.xml><?xml version="1.0" encoding="utf-8"?>
<sst xmlns="http://schemas.openxmlformats.org/spreadsheetml/2006/main" count="5314" uniqueCount="1496">
  <si>
    <t>Instituto Tecnológico de la Construcción A.C.</t>
  </si>
  <si>
    <t>Relación de facturas julio 2014 (Sedes)</t>
  </si>
  <si>
    <t>NO.</t>
  </si>
  <si>
    <t>FECHA</t>
  </si>
  <si>
    <t>CONCEPTO</t>
  </si>
  <si>
    <t>DEPOSITOS</t>
  </si>
  <si>
    <t>SEDE</t>
  </si>
  <si>
    <t>CTA</t>
  </si>
  <si>
    <t>SERVICIO</t>
  </si>
  <si>
    <t>TOTAL</t>
  </si>
  <si>
    <t>gerardo pantoja agosto 2014 D INT 0000078 00665240</t>
  </si>
  <si>
    <t>GUANAJUATO</t>
  </si>
  <si>
    <t>DEPOSITO DE 161402025572 SUC. CA 1402025572 00996107</t>
  </si>
  <si>
    <t>DEPOSITO DE 161401006967 SUC. PL 1401006967 00826754</t>
  </si>
  <si>
    <t>carlos mu oz agosto 2014 D INT 0000077 00665165</t>
  </si>
  <si>
    <t>DEPOSITO DE 160083102511 SUC. YU 0083102511 00392756</t>
  </si>
  <si>
    <t>EDUARDO JUNIO Y JULIO MAESTRIA D INT 0300714 00606776</t>
  </si>
  <si>
    <t>161301036607 DERECHO A EXAMEN D INT 1634100 00413185</t>
  </si>
  <si>
    <t>pago fact D INT 0140714 00656967</t>
  </si>
  <si>
    <t>DEPOSITO DE 161401008270 SUC. DO 1401008270 00919062</t>
  </si>
  <si>
    <t>DEPOSITO DE 160083102511 SUC. V 0083102511 00862877</t>
  </si>
  <si>
    <t>DEPOSITO DE 160083102511 SUC. V 0083102511 00862875</t>
  </si>
  <si>
    <t>DEPOSITO DE 161401007204 SUC. DE 1401007204 00975739</t>
  </si>
  <si>
    <t>DEPOSITO DE 161401007204 SUC. DE 1401007204 00976764</t>
  </si>
  <si>
    <t>DEPOSITO DE 161401006458 SUC. DE 1401006458 00976765</t>
  </si>
  <si>
    <t>DEPOSITO DE 161402027510 SUC. DE 1402027510 00976761</t>
  </si>
  <si>
    <t>DEPOSITO DE 161402027510 SUC. DE 1402027510 00976762</t>
  </si>
  <si>
    <t>DEPOSITO DE 161402027510 SUC. DE 1402027510 00976760</t>
  </si>
  <si>
    <t>DEPOSITO DE 161402027510 SUC. DE 1402027510 00976759</t>
  </si>
  <si>
    <t>DEPOSITO DE SUC. DELTA 16140100 0000000000 00976754</t>
  </si>
  <si>
    <t>DEPOSITO DE SUC. DELTA 16140202 0000000000 00976757</t>
  </si>
  <si>
    <t>DEPOSITO DE 161402026987 SUC. GL 1402026987 00315943</t>
  </si>
  <si>
    <t>DEPOSITO DE 161401007873 SUC. EM 1401007873 00368251</t>
  </si>
  <si>
    <t>DEPOSITO S.B.C. 160083102511 SUC. GA 0083102511 00008190</t>
  </si>
  <si>
    <t>PAGO PARCIAL DE CERTIF D INT 1136400 00140808</t>
  </si>
  <si>
    <t>DEPOSITO DE 161402025795 SUC. GU 1402025795 00756228</t>
  </si>
  <si>
    <t>DEPOSITO DE 1614020274 SUC. BCA. 1614020274 00035284</t>
  </si>
  <si>
    <t>DEPOSITO DE 161401006458 SUC. DE 1401006458 00969264</t>
  </si>
  <si>
    <t>DEPOSITO DE 160083102511 SUC. YU 0083102511 00389360</t>
  </si>
  <si>
    <t>DEPOSITO DE SUC. VILLAGRAN GTO 0000000000 00502118</t>
  </si>
  <si>
    <t>DEPOSITO DE 161401008493 SUC. EM 1401008493 00367707</t>
  </si>
  <si>
    <t>DEPOSITO S.B.C. 161402024952 SUC. SU 1402024952 00008000</t>
  </si>
  <si>
    <t>PAGO MENS MAEST161401006744 161401007364 D INT 1144100 00140011</t>
  </si>
  <si>
    <t>DEPOSITO DE 161401006395 SUC. PL 1401006395 00290619</t>
  </si>
  <si>
    <t>DEPOSITO DE 161401006395 SUC. PL 1401006395 00290616</t>
  </si>
  <si>
    <t>DEPOSITO DE 161402026255 SUC. CA 1402026255 00996106</t>
  </si>
  <si>
    <t>DEPOSITO DE 161402035034 SUC. DE 1402035034 00969268</t>
  </si>
  <si>
    <t>DEPOSITO S.B.C. SUC. ESTADIO IRAPUA 0000000000 00010258</t>
  </si>
  <si>
    <t>DEPOSITO DE 161402027510 SUC. DE 1402027510 00969261</t>
  </si>
  <si>
    <t>DEPOSITO DE 1614020271 SUC. BCA. 1614020271 00032788</t>
  </si>
  <si>
    <t>DEPOSITO DE 1614020268 SUC. BCA. 1614020268 00032177</t>
  </si>
  <si>
    <t>MAESTRIA JULIO CARLOS HERNANDEZ ROMO D INT 0040714 00331651</t>
  </si>
  <si>
    <t>PAGO FACTURA D INT 0040714 00385035</t>
  </si>
  <si>
    <t>DEPOSITO S.B.C. SUC. DELTA 16008310 0000000000 00009254</t>
  </si>
  <si>
    <t>DEPOSITO DE 161401006681 SUC. DE 1401006681 00966841</t>
  </si>
  <si>
    <t>DEPOSITO DE 161401008333 SUC. CE 1401008333 00621713</t>
  </si>
  <si>
    <t>DEPOSITO DE 160083102511 SUC. CA 0083102511 00880314</t>
  </si>
  <si>
    <t>DEPOSITO DE 161401007078 SUC. CE 1401007078 00623152</t>
  </si>
  <si>
    <t>DEPOSITO DE 161401006967 SUC. CE 1401006967 00623155</t>
  </si>
  <si>
    <t>DEPOSITO DE 161402034797 SUC. PA 1402034797 00901440</t>
  </si>
  <si>
    <t>DEPOSITO DE 161401007713 SUC. EM 1401007713 00368063</t>
  </si>
  <si>
    <t>DEPOSITO DE SUC. GLORIETA OBELI 0000000000 00310555</t>
  </si>
  <si>
    <t>DEPOSITO DE 161402027098 SUC. IN 1402027098 00410513</t>
  </si>
  <si>
    <t>DEPOSITO DE 161401006807 SUC. SU 1401006807 00456163</t>
  </si>
  <si>
    <t>DEPOSITO DE 161402025921 SUC. ES 1402025921 00142131</t>
  </si>
  <si>
    <t>DEPOSITO DE 161401008047 SUC. SE 1401008047 00055976</t>
  </si>
  <si>
    <t>DEPOSITO DE 161401008270 SUC. DO 1401008270 00922661</t>
  </si>
  <si>
    <t>161301035924 DERECHO A EXAMEN D INT 3234200 00412395</t>
  </si>
  <si>
    <t>MGP5</t>
  </si>
  <si>
    <t>DAVALOS</t>
  </si>
  <si>
    <t>LUNA</t>
  </si>
  <si>
    <t>JUAN PABLO</t>
  </si>
  <si>
    <t>MAC10</t>
  </si>
  <si>
    <t xml:space="preserve">GARCÍA </t>
  </si>
  <si>
    <t xml:space="preserve">RANGEL </t>
  </si>
  <si>
    <t>JUAN ANTONIO</t>
  </si>
  <si>
    <t>MGP4</t>
  </si>
  <si>
    <t xml:space="preserve">SILVA </t>
  </si>
  <si>
    <t>MUÑOZ</t>
  </si>
  <si>
    <t>RODRIGO</t>
  </si>
  <si>
    <t>AVILA</t>
  </si>
  <si>
    <t>PARADA</t>
  </si>
  <si>
    <t>YULIANA</t>
  </si>
  <si>
    <t>DEPOSITO DE 161402027510 SUC. DE 1402027510 00981602</t>
  </si>
  <si>
    <t>FSDE-20994</t>
  </si>
  <si>
    <t>MES DE AGOSTO D INT 0040814 00140246</t>
  </si>
  <si>
    <t>FSDE-20995</t>
  </si>
  <si>
    <t>PAGO FACTURA D INT 0040814 00096730</t>
  </si>
  <si>
    <t>FSDE-20996</t>
  </si>
  <si>
    <t>DEPOSITO DE 161402026255 SUC. CA 1402026255 00890578</t>
  </si>
  <si>
    <t>FSDE-20997</t>
  </si>
  <si>
    <t>DEPOSITO DE 161402024952 SUC. SU 1402024952 00884238</t>
  </si>
  <si>
    <t>FSDE-20998</t>
  </si>
  <si>
    <t>DEPOSITO DE 161401008619 SUC. VI 1401008619 00511257</t>
  </si>
  <si>
    <t>FSDE-20999</t>
  </si>
  <si>
    <t>DEPOSITO DE 161401007713 SUC. EM 1401007713 00372326</t>
  </si>
  <si>
    <t>FSDE-21002</t>
  </si>
  <si>
    <t>161402027098 mes agosto D INT 0027098 00398008</t>
  </si>
  <si>
    <t>FSDE-21003</t>
  </si>
  <si>
    <t>DEPOSITO S.B.C. 160083102511 SUC. CA 0083102511 00008149</t>
  </si>
  <si>
    <t>FSDE-21004</t>
  </si>
  <si>
    <t>DEPOSITO DE 161402025572 SUC. CA 1402025572 00009009</t>
  </si>
  <si>
    <t>FSDE-21054</t>
  </si>
  <si>
    <t>DEPOSITO DE 161402025572 SUC. CA 1402025572 00009015</t>
  </si>
  <si>
    <t>FSDE-21055</t>
  </si>
  <si>
    <t>DEPOSITO DE 161402025795 SUC. GU 1402025795 00769439</t>
  </si>
  <si>
    <t>FSDE-21056</t>
  </si>
  <si>
    <t>PAGO MAESTRIA D INT 0050814 00352553</t>
  </si>
  <si>
    <t>FSDE-21057</t>
  </si>
  <si>
    <t>DEPOSITO DE 161301036258 SUC. DE 1301036258 00984293</t>
  </si>
  <si>
    <t>FSDE-21121</t>
  </si>
  <si>
    <t>PAGO PARCIAL DE CERTIF REF 161401007364 D INT 1190600 00266842</t>
  </si>
  <si>
    <t>FSDE-21122</t>
  </si>
  <si>
    <t>DEPOSITO DE 160007004309 SUC. DE 0007004309 00986589</t>
  </si>
  <si>
    <t>FSDE-21123</t>
  </si>
  <si>
    <t>PAGO MENS MAEST161401006744 161401007364 D INT 1198800 00266043</t>
  </si>
  <si>
    <t>FSDE-21124</t>
  </si>
  <si>
    <t>PAGO COLEGIATURAS JULIO Y AGOSTO MORENO D INT 1108143 00215611</t>
  </si>
  <si>
    <t>FSDE-21125</t>
  </si>
  <si>
    <t>DEPOSITO DE 160083102511 SUC. DE 0083102511 00984294</t>
  </si>
  <si>
    <t>FSDE-21126</t>
  </si>
  <si>
    <t>DEPOSITO S.B.C. 161402035034 SUC. DE 1402035034 00008151</t>
  </si>
  <si>
    <t>FSDE-21127</t>
  </si>
  <si>
    <t>DEPOSITO S.B.C. SUC. BLVD.HIDALGO L 0000000000 00007559</t>
  </si>
  <si>
    <t>FSDE-21266</t>
  </si>
  <si>
    <t>DEPOSITO DE SUC. GUANAJUATO,GTO 0000000000 00775104</t>
  </si>
  <si>
    <t>FSDE-21357</t>
  </si>
  <si>
    <t>161301036321 DERECHO A EXAMEN. D INT 1186008 00001735</t>
  </si>
  <si>
    <t>FSDE-21358</t>
  </si>
  <si>
    <t>DEPOSITO S.B.C. 160083102511 SUC. DO 0083102511 00008961</t>
  </si>
  <si>
    <t>FSDE-21359</t>
  </si>
  <si>
    <t>DEPOSITO DE 161402025921 SUC. ES 1402025921 00157904</t>
  </si>
  <si>
    <t>FSDE-21407</t>
  </si>
  <si>
    <t>DEPOSITO S.B.C. 160083102511 SUC. GA 0083102511 00010007</t>
  </si>
  <si>
    <t>FSDE-21427</t>
  </si>
  <si>
    <t>DEPOSITO DE 161201029939 SUC. DE 1201029939 00992983</t>
  </si>
  <si>
    <t>FSDE-21517</t>
  </si>
  <si>
    <t>DEPOSITO DE 160083102511 SUC. GU 0083102511 00778877</t>
  </si>
  <si>
    <t>FSDE-21545</t>
  </si>
  <si>
    <t>161201032361 EXAMEN DE GRADO AVB D INT 5222676 00011142</t>
  </si>
  <si>
    <t>FSDE-21574</t>
  </si>
  <si>
    <t>DEPOSITO DE 1600831 SUC. BCA.ELE 0001600831 00107713</t>
  </si>
  <si>
    <t>FSDE-21575</t>
  </si>
  <si>
    <t>DEPOSITO DE 161401006681 SUC. DE 1401006681 00981678</t>
  </si>
  <si>
    <t>DEPOSITO DE 161402034797 SUC. JA 1402034797 00914318</t>
  </si>
  <si>
    <t>DEPOSITO DE SUC. EMBAJADORAS,GT 0000000000 00372018</t>
  </si>
  <si>
    <t>DEPOSITO DE 160083102511 SUC. CA 0083102511 00891279</t>
  </si>
  <si>
    <t>DEPOSITO DE 160083102511 SUC. YU 0083102511 00394796</t>
  </si>
  <si>
    <t>DEPOSITO DE 161402025412 SUC. YU 1402025412 00394797</t>
  </si>
  <si>
    <t>DEPOSITO DE 161401006807 SUC. SU 1401006807 00471901</t>
  </si>
  <si>
    <t>DEPOSITO DE SUC. CENTRO MAX,GTO 0000000000 00643764</t>
  </si>
  <si>
    <t>DEPOSITO DE 161401008779 SUC. AR 1401008779 00791204</t>
  </si>
  <si>
    <t>DEPOSITO DE 161401006967 SUC. CE 1401006967 00643860</t>
  </si>
  <si>
    <t>DEPOSITO DE 161401007078 SUC. CE 1401007078 00643863</t>
  </si>
  <si>
    <t>DEPOSITO DE 161401008110 SUC. GA 1401008110 00217682</t>
  </si>
  <si>
    <t>DEPOSITO DE 161401006458 SUC. PL 1401006458 00833236</t>
  </si>
  <si>
    <t>DEPOSITO DE 160083102511 SUC. CA 0083102511 00894017</t>
  </si>
  <si>
    <t>DEPOSITO DE 160083102511 SUC. CA 0083102511 00894019</t>
  </si>
  <si>
    <t>INSCRIPCION 160083102511 D INT 0130814 00101821</t>
  </si>
  <si>
    <t>DEPOSITO DE 160083102511 SUC. GU 0083102511 00774360</t>
  </si>
  <si>
    <t>DEPOSITO S.B.C. 161402027224 SUC. BL 1402027224 00008055</t>
  </si>
  <si>
    <t>DEPOSITO DE SUC. ESTADIO IRAPUA 0000000000 00158579</t>
  </si>
  <si>
    <t>DEPOSITO DE 160083102511 SUC. IR 0083102511 00386418</t>
  </si>
  <si>
    <t>DEPOSITO DE 160083102511 SUC. CA 0083102511 00896471</t>
  </si>
  <si>
    <t>DEPOSITO DE 160083102511 SUC. GA 0083102511 00225831</t>
  </si>
  <si>
    <t>DEPOSITO DE 160083102511 SUC. DE 0083102511 00990434</t>
  </si>
  <si>
    <t>DEPOSITO DE 160083102511 SUC. VA 0083102511 00840473</t>
  </si>
  <si>
    <t>DEPOSITO DE 160083102511 SUC. GL 0083102511 00833459</t>
  </si>
  <si>
    <t>DEPOSITO DE 160083102511 SUC. GU 0083102511 00777092</t>
  </si>
  <si>
    <t>DEPOSITO DE SUC. V DE IRAPUATO, 0000000000 00877084</t>
  </si>
  <si>
    <t>REF 1600 83102 511 D INT 0220814 00256962</t>
  </si>
  <si>
    <t>DEPOSITO DE SUC. JARAL PROGRESO 0000000000 00421217</t>
  </si>
  <si>
    <t>DEPOSITO DE 161402026987 SUC. GL 1402026987 00334155</t>
  </si>
  <si>
    <t>DEPOSITO DE 160083102511 SUC. AR 0083102511 00796019</t>
  </si>
  <si>
    <t>DEPOSITO DE 160083102511 SUC. IN 0083102511 00424223</t>
  </si>
  <si>
    <t>DEPOSITO DE 160083102511 SUC. C. 0083102511 00907707</t>
  </si>
  <si>
    <t>DEPOSITO DE SUC. SORIANA IRAPUA 0000000000 00032796</t>
  </si>
  <si>
    <t>MAESTRIA EDUARDO AGOSTO D INT 0260814 00149079</t>
  </si>
  <si>
    <t>DEPOSITO DE 161401008047 SUC. SE 1401008047 00056625</t>
  </si>
  <si>
    <t>DEPOSITO DE 160083102511 SUC. TO 0083102511 00969054</t>
  </si>
  <si>
    <t xml:space="preserve">FACTURADO </t>
  </si>
  <si>
    <t>CARRANCO</t>
  </si>
  <si>
    <t>RODRIGUEZ</t>
  </si>
  <si>
    <t>JULIO CESAR</t>
  </si>
  <si>
    <t>JOAQUIN</t>
  </si>
  <si>
    <t>ALONSO</t>
  </si>
  <si>
    <t xml:space="preserve">ESPINOSA </t>
  </si>
  <si>
    <t>OROZCO</t>
  </si>
  <si>
    <t>JOSE LUIS</t>
  </si>
  <si>
    <t xml:space="preserve">JOSE LUIS </t>
  </si>
  <si>
    <t>MONICA</t>
  </si>
  <si>
    <t>GARCIA</t>
  </si>
  <si>
    <t xml:space="preserve">MUÑOZ </t>
  </si>
  <si>
    <t>GONZALEZ</t>
  </si>
  <si>
    <t>TORRES</t>
  </si>
  <si>
    <t>MOISES</t>
  </si>
  <si>
    <t>GUTIRREZ</t>
  </si>
  <si>
    <t>TOLEDO</t>
  </si>
  <si>
    <t>JOSE FRANCISCO</t>
  </si>
  <si>
    <t>CORDOVA Y GUTIERREZ</t>
  </si>
  <si>
    <t>REYES Y TOLEDO</t>
  </si>
  <si>
    <t>IÑIGUEZ</t>
  </si>
  <si>
    <t>QUINTERO</t>
  </si>
  <si>
    <t>OSCAR TEODOSIO</t>
  </si>
  <si>
    <t>QUINETRO</t>
  </si>
  <si>
    <t>MATA</t>
  </si>
  <si>
    <t>VIEYRA</t>
  </si>
  <si>
    <t>LUIS MIGUEL</t>
  </si>
  <si>
    <t>RAMIREZ</t>
  </si>
  <si>
    <t>JUAN LUIS</t>
  </si>
  <si>
    <t>BUSTAMANTE</t>
  </si>
  <si>
    <t>SANCHEZ</t>
  </si>
  <si>
    <t>PAULINA</t>
  </si>
  <si>
    <t>RUIZ</t>
  </si>
  <si>
    <t>BERTHA ELENA</t>
  </si>
  <si>
    <t>TEMORES</t>
  </si>
  <si>
    <t>OCAMPO</t>
  </si>
  <si>
    <t>EMILIO REYNALDO</t>
  </si>
  <si>
    <t>VAZQUEZ</t>
  </si>
  <si>
    <t>IBARRA</t>
  </si>
  <si>
    <t>RUBEN</t>
  </si>
  <si>
    <t>VENEGAS</t>
  </si>
  <si>
    <t>CASTRO</t>
  </si>
  <si>
    <t>JONATHAN EMMANUEL</t>
  </si>
  <si>
    <t>MAC-10</t>
  </si>
  <si>
    <t>MARTIN</t>
  </si>
  <si>
    <t>BALLESTEROS</t>
  </si>
  <si>
    <t>MERLO</t>
  </si>
  <si>
    <t>RANGEL</t>
  </si>
  <si>
    <t>JOSE ANTONIO</t>
  </si>
  <si>
    <t xml:space="preserve">GARCIA </t>
  </si>
  <si>
    <t xml:space="preserve">TINOCO </t>
  </si>
  <si>
    <t>RAUL</t>
  </si>
  <si>
    <t>TINOCO</t>
  </si>
  <si>
    <t>HERNANDEZ</t>
  </si>
  <si>
    <t>JIMENEZ</t>
  </si>
  <si>
    <t>EBER</t>
  </si>
  <si>
    <t>HERRERA</t>
  </si>
  <si>
    <t>GUTIERREZ</t>
  </si>
  <si>
    <t>CARLO EDUARDO</t>
  </si>
  <si>
    <t xml:space="preserve">HERRERA </t>
  </si>
  <si>
    <t xml:space="preserve">GUTIERREZ </t>
  </si>
  <si>
    <t>CARLOS EDUARDO</t>
  </si>
  <si>
    <t xml:space="preserve">MONTIEL </t>
  </si>
  <si>
    <t>MARTINEZ</t>
  </si>
  <si>
    <t>OMAR ALEJANDRO</t>
  </si>
  <si>
    <t>LOPEZ</t>
  </si>
  <si>
    <t>PEDRO</t>
  </si>
  <si>
    <t>ROCHA</t>
  </si>
  <si>
    <t>PEDRO DARIO</t>
  </si>
  <si>
    <t xml:space="preserve">RODRIGUEZ </t>
  </si>
  <si>
    <t>CORDOBA REYES JOAQUIN</t>
  </si>
  <si>
    <t>JAIMES</t>
  </si>
  <si>
    <t>ANGEL</t>
  </si>
  <si>
    <t>JORGE JULIAN</t>
  </si>
  <si>
    <t xml:space="preserve">JAIMES </t>
  </si>
  <si>
    <t xml:space="preserve">LOPEZ </t>
  </si>
  <si>
    <t>CELSO</t>
  </si>
  <si>
    <t>PONTON</t>
  </si>
  <si>
    <t>ZUÑIGA</t>
  </si>
  <si>
    <t>BENJAMIN</t>
  </si>
  <si>
    <t>ROMERO</t>
  </si>
  <si>
    <t>REYES</t>
  </si>
  <si>
    <t>GLORIA ELENA</t>
  </si>
  <si>
    <t>MORENO</t>
  </si>
  <si>
    <t>ALBA</t>
  </si>
  <si>
    <t>OCTAVIO MANUEL</t>
  </si>
  <si>
    <t>ROMO</t>
  </si>
  <si>
    <t>CARLOS FERNANDO</t>
  </si>
  <si>
    <t>TELLEZ</t>
  </si>
  <si>
    <t>CARLOS SALVADOR</t>
  </si>
  <si>
    <t>PANTOJA</t>
  </si>
  <si>
    <t>GERARDO</t>
  </si>
  <si>
    <t>EDUARDO</t>
  </si>
  <si>
    <t>BAEZA</t>
  </si>
  <si>
    <t>CALDERON</t>
  </si>
  <si>
    <t>MGP-4</t>
  </si>
  <si>
    <t>CAHAVEZ</t>
  </si>
  <si>
    <t>RAZIEL</t>
  </si>
  <si>
    <t>YOCUPICIO</t>
  </si>
  <si>
    <t>PRADO</t>
  </si>
  <si>
    <t>SILVA</t>
  </si>
  <si>
    <t>RICARDO</t>
  </si>
  <si>
    <t>CAMPOS</t>
  </si>
  <si>
    <t>BUJADAIR</t>
  </si>
  <si>
    <t>LUIS DANIEL</t>
  </si>
  <si>
    <t>BUJAIDAR</t>
  </si>
  <si>
    <t>GOMEZ</t>
  </si>
  <si>
    <t>OSCAR</t>
  </si>
  <si>
    <t>GIRON</t>
  </si>
  <si>
    <t>JUAN ADOLFO</t>
  </si>
  <si>
    <t xml:space="preserve">ROMAN </t>
  </si>
  <si>
    <t>SALGADO</t>
  </si>
  <si>
    <t>SIMON</t>
  </si>
  <si>
    <t>MAC10 Y MGP5</t>
  </si>
  <si>
    <t>ANDRADE</t>
  </si>
  <si>
    <t>JAIME</t>
  </si>
  <si>
    <t>ARREDONDO DELGADO HOEL</t>
  </si>
  <si>
    <t>VILLANUEVA</t>
  </si>
  <si>
    <t>VARGAS</t>
  </si>
  <si>
    <t>JUAN CARLOS</t>
  </si>
  <si>
    <t>RAMOS</t>
  </si>
  <si>
    <t>ALEJANDRO</t>
  </si>
  <si>
    <t>JONATHAN EMANUELL</t>
  </si>
  <si>
    <t>CORDOVA</t>
  </si>
  <si>
    <t>JOAQUIN ALONSO</t>
  </si>
  <si>
    <t>BUENROSTRO</t>
  </si>
  <si>
    <t>ARTURO</t>
  </si>
  <si>
    <t>MAC-8</t>
  </si>
  <si>
    <t xml:space="preserve">GONZALEZ </t>
  </si>
  <si>
    <t>GUERRERO</t>
  </si>
  <si>
    <t>PENDIENTE</t>
  </si>
  <si>
    <t>ARAMBULA</t>
  </si>
  <si>
    <t>MVI-LEÓN</t>
  </si>
  <si>
    <t>FRANCO</t>
  </si>
  <si>
    <t>NORMA ALICIA</t>
  </si>
  <si>
    <t>ORTIZ</t>
  </si>
  <si>
    <t>JOSE ALFREDO</t>
  </si>
  <si>
    <t>MAC-10 Y MGP5</t>
  </si>
  <si>
    <t>HERNANDEZ Y ARREDONDO</t>
  </si>
  <si>
    <t>JARAMILLO</t>
  </si>
  <si>
    <t>JUAN BOSCO</t>
  </si>
  <si>
    <t>FERNAN ALONSO</t>
  </si>
  <si>
    <t xml:space="preserve">RIVERA </t>
  </si>
  <si>
    <t>SOTO</t>
  </si>
  <si>
    <t>OMAR DARIO</t>
  </si>
  <si>
    <t>MANUEL</t>
  </si>
  <si>
    <t>MENDOZA</t>
  </si>
  <si>
    <t>ALVAREZ</t>
  </si>
  <si>
    <t>LAURA KARINA</t>
  </si>
  <si>
    <t>PEREZ</t>
  </si>
  <si>
    <t>MARIA ELENA</t>
  </si>
  <si>
    <t>CRUCES</t>
  </si>
  <si>
    <t>MARAVILLAS</t>
  </si>
  <si>
    <t>MARGARITA ROSA</t>
  </si>
  <si>
    <t xml:space="preserve">RAMIREZ </t>
  </si>
  <si>
    <t>ROSA DEL CARMEN</t>
  </si>
  <si>
    <t>JUAN LUIS.</t>
  </si>
  <si>
    <t>SERVIN</t>
  </si>
  <si>
    <t>MARGARITA</t>
  </si>
  <si>
    <t xml:space="preserve">ROMO </t>
  </si>
  <si>
    <t>Relación de facturas septiembre 2014 (Sedes)</t>
  </si>
  <si>
    <t>ref. 161402027098 pago de septiembre D INT 2027098 00290318</t>
  </si>
  <si>
    <t>carlos mu oz sep 2014 D INT 0000086 00192176</t>
  </si>
  <si>
    <t>gerardo pantoja sep 2014 D INT 0000087 00192193</t>
  </si>
  <si>
    <t>PAGO FACTURA D INT 0030914 00107830</t>
  </si>
  <si>
    <t>DEPOSITO DE 160083102511 SUC. DE 0083102511 00995744</t>
  </si>
  <si>
    <t>DEPOSITO S.B.C. 160083102511 SUC. CA 0083102511 00008163</t>
  </si>
  <si>
    <t>DEPOSITO DE 161301070677 SUC. VA 1301070677 00844155</t>
  </si>
  <si>
    <t>DEPOSITO DE 161202022657 SUC. VA 1202022657 00844154</t>
  </si>
  <si>
    <t>DEPOSITO DE SUC. CUBILETE GTO 1 0000000000 00608860</t>
  </si>
  <si>
    <t>DEPOSITO DE 161301035861 SUC. CE 1301035861 00662751</t>
  </si>
  <si>
    <t>MAESTRIA CARLOS HDZ D INT 0050914 00207112</t>
  </si>
  <si>
    <t>DEPOSITO DE 161402026987 SUC. DE 1402026987 00998251</t>
  </si>
  <si>
    <t>DEPOSITO DE 161402034797 SUC. TE 1402034797 00784303</t>
  </si>
  <si>
    <t>DEPOSITO DE 161401008619 SUC. DE 1401008619 00998249</t>
  </si>
  <si>
    <t>DEPOSITO DE 161402027510 SUC. DE 1402027510 00998250</t>
  </si>
  <si>
    <t>DEPOSITO DE 161402025795 SUC. GU 1402025795 00782294</t>
  </si>
  <si>
    <t>DEPOSITO DE 161401008493 SUC. CE 1401008493 00660599</t>
  </si>
  <si>
    <t>DEPOSITO S.B.C. 161301067174 SUC. DE 1301067174 00008518</t>
  </si>
  <si>
    <t>DEPOSITO DE SUC. CUBILETE GTO 1 0000000000 00608861</t>
  </si>
  <si>
    <t>DEPOSITO DE 161401006395 SUC. DE 1401006395 00997875</t>
  </si>
  <si>
    <t>DEPOSITO S.B.C. 161402027224 SUC. GL 1402027224 00008189</t>
  </si>
  <si>
    <t>DEPOSITO S.B.C. 160083102511 SUC. GA 0083102511 00007863</t>
  </si>
  <si>
    <t>DEPOSITO DE 160083102511 SUC. YU 0083102511 00399512</t>
  </si>
  <si>
    <t>DEPOSITO DE 161402026478 SUC. CA 1402026478 00902228</t>
  </si>
  <si>
    <t>DEPOSITO DE 161401006458 SUC. SU 1401006458 00837027</t>
  </si>
  <si>
    <t>DEPOSITO EN EFECTIV SUC. GALERIA L TORRE 0000000000 00242239</t>
  </si>
  <si>
    <t>DEPOSITO EN EFECTIV SUC. BEX VALLE GTO 0000000000 00172884</t>
  </si>
  <si>
    <t>VIATICOS SINODALES NORMA RICARDO ALFRED D INT 1191400 00110502</t>
  </si>
  <si>
    <t>DEPOSITO EN EFECTIV SUC. C.F. BLVD. CAMP 0000000000 00917238</t>
  </si>
  <si>
    <t>DEPOSITO EN EFECTIV SUC. SILAO,GTO 0000000000 00593970</t>
  </si>
  <si>
    <t>DEPOSITO EN EFECTIV SUC. SILAO,GTO 0000000000 00593971</t>
  </si>
  <si>
    <t>DEPOSITO DE 161401007873 SUC. GU 1401007873 00787094</t>
  </si>
  <si>
    <t>DEPOSITO EN EFECTIV SUC. BEX VALLE GTO 0000000000 00172885</t>
  </si>
  <si>
    <t>161301073744 D INT 0000123 00168416</t>
  </si>
  <si>
    <t>pago fact 12 D INT 0190914 00226914</t>
  </si>
  <si>
    <t>DEPOSITO DE 160083102511 SUC. CU 0083102511 00421885</t>
  </si>
  <si>
    <t>DEPOSITO DE 161402024952 SUC. PL 1402024952 00415715</t>
  </si>
  <si>
    <t>DEPOSITO DE 161401006681 SUC. DE 1401006681 00996724</t>
  </si>
  <si>
    <t>DEPOSITO DE 161402025412 SUC. YU 1402025412 00399511</t>
  </si>
  <si>
    <t>DEPOSITO DE 161401006807 SUC. SU 1401006807 00488816</t>
  </si>
  <si>
    <t>DEPOSITO DE 161401007078 SUC. CE 1401007078 00663511</t>
  </si>
  <si>
    <t>DEPOSITO DE 161401008110 SUC. LE 1401008110 00736709</t>
  </si>
  <si>
    <t>DEPOSITO DE SUC. LEON,GTO 16140 0000000000 00736765</t>
  </si>
  <si>
    <t>DEPOSITO DE SUC. EMBAJADORAS,GT 0000000000 00377449</t>
  </si>
  <si>
    <t>DEPOSITO DE 160083102511 SUC. IR 0083102511 00020148</t>
  </si>
  <si>
    <t>DEPOSITO DE 161401006967 SUC. GL 1401006967 00345882</t>
  </si>
  <si>
    <t>DEPOSITO DE 161401008779 SUC. AR 1401008779 00802598</t>
  </si>
  <si>
    <t>DEPOSITO DE 161301076748 SUC. FA 1301076748 00915586</t>
  </si>
  <si>
    <t>DEPOSITO DE 160083102511 SUC. V 0083102511 00887956</t>
  </si>
  <si>
    <t>DEPOSITO DE 160083102511 SUC. V 0083102511 00887957</t>
  </si>
  <si>
    <t>DEPOSITO DE 160083102511 SUC. GU 0083102511 00788524</t>
  </si>
  <si>
    <t>DEPOSITO DE SUC. CAMPES-IRAPUAT 0000000000 00910070</t>
  </si>
  <si>
    <t>DEPOSITO DE 161401008270 SUC. CE 1401008270 00675877</t>
  </si>
  <si>
    <t>161301073744 salvador estrada bravo D INT 0000001 00349843</t>
  </si>
  <si>
    <t>gerardo pantoja oct 2014 D INT 0000080 00422915</t>
  </si>
  <si>
    <t>DEPOSITO EN EFECTIV SUC. CENTRO MAX,GTO 0000000000 00673116</t>
  </si>
  <si>
    <t>DEPOSITO EN EFECTIV SUC. PLAZA MAYOR,GTO 0000000000 00426944</t>
  </si>
  <si>
    <t>DEPOSITO EN EFECTIV SUC. LEON,GTO 0000000000 00741626</t>
  </si>
  <si>
    <t>MGP-5</t>
  </si>
  <si>
    <t>MVII</t>
  </si>
  <si>
    <t>FUENTES</t>
  </si>
  <si>
    <t>CARDONA</t>
  </si>
  <si>
    <t>ALVARADO</t>
  </si>
  <si>
    <t>BARRIOS</t>
  </si>
  <si>
    <t>EVANGELINA</t>
  </si>
  <si>
    <t>RAYA</t>
  </si>
  <si>
    <t>MONCADA</t>
  </si>
  <si>
    <t>ELBA ELIZABETH</t>
  </si>
  <si>
    <t>MAC</t>
  </si>
  <si>
    <t>LEDESMA</t>
  </si>
  <si>
    <t>JOSE JUAN</t>
  </si>
  <si>
    <t>JONATHAN EMMANUELE</t>
  </si>
  <si>
    <t xml:space="preserve">CERVERA </t>
  </si>
  <si>
    <t>MAURO</t>
  </si>
  <si>
    <t>HINOJOSA</t>
  </si>
  <si>
    <t>NAVARRO</t>
  </si>
  <si>
    <t>J. GUADALUPE</t>
  </si>
  <si>
    <t>MGP</t>
  </si>
  <si>
    <t>ZAMORA</t>
  </si>
  <si>
    <t>MA. LOURDES</t>
  </si>
  <si>
    <t>MAC-10 Y MGP-5</t>
  </si>
  <si>
    <t>ANDRADE  Y</t>
  </si>
  <si>
    <t>ARREDONDO DELGADO</t>
  </si>
  <si>
    <t>GONZALEZ,</t>
  </si>
  <si>
    <t>MARTINEZ Y</t>
  </si>
  <si>
    <t>ESTRADA</t>
  </si>
  <si>
    <t>BRAVO</t>
  </si>
  <si>
    <t>SALVADOR</t>
  </si>
  <si>
    <t>MENS. OCTUBRE</t>
  </si>
  <si>
    <t xml:space="preserve">LAURA YULIANA </t>
  </si>
  <si>
    <t xml:space="preserve">AVILA </t>
  </si>
  <si>
    <t xml:space="preserve">SANCHEZ </t>
  </si>
  <si>
    <t xml:space="preserve">PAULINA </t>
  </si>
  <si>
    <t xml:space="preserve">MATA </t>
  </si>
  <si>
    <t xml:space="preserve">VIEYRA </t>
  </si>
  <si>
    <t>MVI-5</t>
  </si>
  <si>
    <t xml:space="preserve">BANDA </t>
  </si>
  <si>
    <t>GALLARDO</t>
  </si>
  <si>
    <t>ESTEBAN DE JESUS</t>
  </si>
  <si>
    <t xml:space="preserve">ESCOBEDO </t>
  </si>
  <si>
    <t>CASTAÑEDA</t>
  </si>
  <si>
    <t>CARLOS JESUS</t>
  </si>
  <si>
    <t>HERNADEZ</t>
  </si>
  <si>
    <t>CHRISTIAN IVETTE</t>
  </si>
  <si>
    <t>ROJAS</t>
  </si>
  <si>
    <t>DENISSE</t>
  </si>
  <si>
    <t>CHAVEZ</t>
  </si>
  <si>
    <t>JUAREZ</t>
  </si>
  <si>
    <t>PADILLA</t>
  </si>
  <si>
    <t>ASCENCIO</t>
  </si>
  <si>
    <t>DAVID</t>
  </si>
  <si>
    <t>PREZ</t>
  </si>
  <si>
    <t>MARQUEZ</t>
  </si>
  <si>
    <t xml:space="preserve">NIETO </t>
  </si>
  <si>
    <t>PASCALIS</t>
  </si>
  <si>
    <t>MOISES ANTONIO</t>
  </si>
  <si>
    <t>RIVAS</t>
  </si>
  <si>
    <t>BADILLO</t>
  </si>
  <si>
    <t>ADRIANA</t>
  </si>
  <si>
    <t xml:space="preserve">ROCHA </t>
  </si>
  <si>
    <t>COLIN</t>
  </si>
  <si>
    <t xml:space="preserve">DIANA FABIOLA </t>
  </si>
  <si>
    <t xml:space="preserve">verificar </t>
  </si>
  <si>
    <t>verfificar</t>
  </si>
  <si>
    <t>verificar</t>
  </si>
  <si>
    <t xml:space="preserve">INSCRIPCIÓN </t>
  </si>
  <si>
    <t>PARA DEVOLUCIÓN</t>
  </si>
  <si>
    <t>SEDE GUANAJUATO</t>
  </si>
  <si>
    <t>RESUMEN DE ADEUDOS</t>
  </si>
  <si>
    <t>COSTO</t>
  </si>
  <si>
    <t>local</t>
  </si>
  <si>
    <t>SALDO</t>
  </si>
  <si>
    <t>IVA</t>
  </si>
  <si>
    <t>TOTAL FACTURA</t>
  </si>
  <si>
    <t>AL 30 DE SEPTIEMBRE DE 2014</t>
  </si>
  <si>
    <t>MGP-4 2013</t>
  </si>
  <si>
    <t>MAC-10 2014</t>
  </si>
  <si>
    <t>MGP-5 2014</t>
  </si>
  <si>
    <t>MAS</t>
  </si>
  <si>
    <t>SERVICIOS DE SEPTIEMBRE</t>
  </si>
  <si>
    <t xml:space="preserve">TOTAL SERVICIOS </t>
  </si>
  <si>
    <t>MENOS</t>
  </si>
  <si>
    <t xml:space="preserve">teoria de toma de decisiones </t>
  </si>
  <si>
    <t>admon. De recursos humanos</t>
  </si>
  <si>
    <t>estudio del mercado del proyecto</t>
  </si>
  <si>
    <t>INSCRIPCIÓN VERIFICAR</t>
  </si>
  <si>
    <t>DEPOSITOS NO CONSIDERADOS</t>
  </si>
  <si>
    <t xml:space="preserve">TOTAL DEPOSITOS NO CONSIDERADOS </t>
  </si>
  <si>
    <t xml:space="preserve">DEPOSITOS NO CONSIDERADOS </t>
  </si>
  <si>
    <t xml:space="preserve">TOTAL DEPOSITOS </t>
  </si>
  <si>
    <t>DEPOSITO DEL 5  REF.161401008383</t>
  </si>
  <si>
    <t>DEPOSITO SUC.BOULEVARD, CASPESTRE  REF. 161401008110</t>
  </si>
  <si>
    <t>DEPOSITO   REF. 160083102511</t>
  </si>
  <si>
    <t>DEPOSITO TRANSFERENCIA CON REF 160083102511</t>
  </si>
  <si>
    <t>DEPOSITO TRANFERENCIA CON REF. 160083102511</t>
  </si>
  <si>
    <t>Relación de facturas octubre 2014 (Sedes)</t>
  </si>
  <si>
    <t>DEPOSITO DE 161402025795 SUC. GU 1402025795 00792172</t>
  </si>
  <si>
    <t>DEPOSITO DE 161401006395 SUC. EM 1401006395 00381058</t>
  </si>
  <si>
    <t>DEPOSITO DE 161402024952 SUC. PL 1402024952 00431751</t>
  </si>
  <si>
    <t>DEPOSITO DE 161401006967 SUC. GL 1401006967 00353974</t>
  </si>
  <si>
    <t>DEPOSITO DE 161402025572 SUC. CA 1402025572 00034596</t>
  </si>
  <si>
    <t>DEPOSITO DE 161402026255 SUC. CA 1402026255 00034599</t>
  </si>
  <si>
    <t>DEPOSITO EN EFECTIV SUC. CAMPES-IRAPUATO 0000000000 00919639</t>
  </si>
  <si>
    <t>DEPOSITO DE 161401008779 SUC. IN 1401008779 00435458</t>
  </si>
  <si>
    <t>INST. TEC. DE LA CONSTRUCCION D INT 0231014 00097957</t>
  </si>
  <si>
    <t>DEPOSITO EN EFECTIV SUC. CAMPES-IRAPUATO 0000000000 00919920</t>
  </si>
  <si>
    <t>DEPOSITO EN EFECTIV SUC. CAMPES-IRAPUATO 0000000000 00920023</t>
  </si>
  <si>
    <t>DEPOSITO EN EFECTIV SUC. CASIMIRO LICEAG 0000000000 00043719</t>
  </si>
  <si>
    <t>DEPOSITO DE 161401008333 SUC. AB 1401008333 00523756</t>
  </si>
  <si>
    <t>DEPOSITO EN EFECTIV SUC. ESTADIO IRAPUAT 0000000000 00190487</t>
  </si>
  <si>
    <t>DEPOSITO DE 161401006681 SUC. DE 1401006681 00008984</t>
  </si>
  <si>
    <t>DEPOSITO DE 12168988 SUC. SUC AU 0012168988 00885550</t>
  </si>
  <si>
    <t>DEPOSITO EN EFECTIV SUC. ESTADIO IRAPUAT 0000000000 00190836</t>
  </si>
  <si>
    <t>DEPOSITO EN EFECTIV SUC. ESTADIO IRAPUAT 0000000000 00190838</t>
  </si>
  <si>
    <t>DEPOSITO EN EFECTIV SUC. CAMPES-IRAPUATO 0000000000 00922159</t>
  </si>
  <si>
    <t>DEPOSITO DE 161402026478 SUC. CA 1402026478 00912402</t>
  </si>
  <si>
    <t>DEPOSITO DE 161401006807 SUC. TR 1401006807 00338601</t>
  </si>
  <si>
    <t>DEPOSITO DE 161402025412 SUC. YU 1402025412 00403865</t>
  </si>
  <si>
    <t>DEPOSITO DE 161401008110 SUC. BL 1401008110 00051689</t>
  </si>
  <si>
    <t>pago fact D INT 0031014 00237862</t>
  </si>
  <si>
    <t>PAGO FACTURA D INT 0031014 00240346</t>
  </si>
  <si>
    <t>DEPOSITO DE 161402024889 SUC. YU 1402024889 00403928</t>
  </si>
  <si>
    <t>PAGO MENS MAEST161401006 161401007364 D INT 1351200 00302154</t>
  </si>
  <si>
    <t>DEPOSITO S.B.C. 160083102511 SUC. ES 0083102511 00009042</t>
  </si>
  <si>
    <t>DEPOSITO DE 161401008493 SUC. CE 1401008493 00680660</t>
  </si>
  <si>
    <t>DEPOSITO DE 161401006458 SUC. SU 1401006458 00891787</t>
  </si>
  <si>
    <t>ref. 161402027098 celso lopez oct D INT 2027098 00065345</t>
  </si>
  <si>
    <t>DEPOSITO DE 161402035034 SUC. CO 1402035034 00250430</t>
  </si>
  <si>
    <t>DEPOSITO DE 161402035034 SUC. CO 1402035034 00250431</t>
  </si>
  <si>
    <t>DEPOSITO DE 161402034797 SUC. PA 1402034797 00929558</t>
  </si>
  <si>
    <t>DEPOSITO DE 161401007713 SUC. EM 1401007713 00382079</t>
  </si>
  <si>
    <t>PAGO MAESTRIA OCTUBRE D INT 0091014 00044830</t>
  </si>
  <si>
    <t>DEPOSITO S.B.C. 161301073235 SUC. CA 1301073235 00008213</t>
  </si>
  <si>
    <t>DEPOSITO S.B.C. 161402027224 SUC. C. 1402027224 00008715</t>
  </si>
  <si>
    <t>DEPOSITO DE 161402027510 SUC. FA 1402027510 00926857</t>
  </si>
  <si>
    <t>DEPOSITO DE 161401007078 SUC. CE 1401007078 00686166</t>
  </si>
  <si>
    <t>DERECHO A EXAMEN DE GRADO D INT 0141020 00115202</t>
  </si>
  <si>
    <t>DEPOSITO DE SUC. CAMPES-IRAPUAT 0000000000 00918517</t>
  </si>
  <si>
    <t>DEPOSITO DE 161301073807 SUC. CA 1301073807 00042197</t>
  </si>
  <si>
    <t>PAGO COLEGIATURAS SEP Y OCTUBRE OCTAVIO D INT 2110141 00143506</t>
  </si>
  <si>
    <t>DEPOSITO S.B.C. SUC. CAMPES-IRAPUAT 0000000000 00008251</t>
  </si>
  <si>
    <t>DEPOSITO DE 161301074141 SUC. CA 1301074141 00919192</t>
  </si>
  <si>
    <t>DEPOSITO S.B.C. SUC. ESTADIO IRAPUA 0000000000 00008030</t>
  </si>
  <si>
    <t>DEPOSITO DE 161401007873 SUC. ES 1401007873 00187869</t>
  </si>
  <si>
    <t>DEPOSITO DE 161301076748 SUC. FA 1301076748 00930114</t>
  </si>
  <si>
    <t>DEPOSITO DE 160083102511 SUC. CU 0083102511 00426711</t>
  </si>
  <si>
    <t>pago derecho a examen D INT 0000126 00150160</t>
  </si>
  <si>
    <t>DEPOSITO S.B.C. 161301074078 SUC. CA 1301074078 00010486</t>
  </si>
  <si>
    <t>ITC 161301077082 D INT 0281014 00024864</t>
  </si>
  <si>
    <t>DEPOSITO DE 161401007204 SUC. DE 1401007204 00019137</t>
  </si>
  <si>
    <t>DEPOSITO DE 161401006395 SUC. EM 1401006395 00384751</t>
  </si>
  <si>
    <t>DEPOSITO DE 161402025572 SUC. CA 1402025572 00045475</t>
  </si>
  <si>
    <t>DEPOSITO DE 161401008270 SUC. CU 1401008270 00624090</t>
  </si>
  <si>
    <t>DEPOSITO DE 161401008047 SUC. FA 1401008047 00932326</t>
  </si>
  <si>
    <t>DEPOSITO DE 161401008047 SUC. FA 1401008047 00932327</t>
  </si>
  <si>
    <t>DEPOSITO DE 161301076811 SUC. CA 1301076811 00921860</t>
  </si>
  <si>
    <t>DEPOSITO DE 161301074427 SUC. ES 1301074427 00190834</t>
  </si>
  <si>
    <t>DEPOSITO DE 161301076811 SUC. CA 1301076811 00922051</t>
  </si>
  <si>
    <t>DEPOSITO S.B.C. SUC. ESTADIO IRAPUA 0000000000 00010322</t>
  </si>
  <si>
    <t>DEPOSITO DE SUC. AVENIDA MEXICO 0000000000 00700513</t>
  </si>
  <si>
    <t xml:space="preserve">DAVALOS </t>
  </si>
  <si>
    <t xml:space="preserve">LUNA </t>
  </si>
  <si>
    <t xml:space="preserve">HERNANDEZ ANDRADE </t>
  </si>
  <si>
    <t>Y ARREDONDO DELGADO</t>
  </si>
  <si>
    <t>CORDOVA REYES</t>
  </si>
  <si>
    <t>Y GUTIERREZ TOLEDO</t>
  </si>
  <si>
    <t>MVI-BN</t>
  </si>
  <si>
    <t xml:space="preserve">BRISEÑO </t>
  </si>
  <si>
    <t>JOSE RAUL</t>
  </si>
  <si>
    <t xml:space="preserve">CARRANCO </t>
  </si>
  <si>
    <t xml:space="preserve">JULIO CESAR </t>
  </si>
  <si>
    <t xml:space="preserve">YOCUPICIO </t>
  </si>
  <si>
    <t xml:space="preserve">MAC-10 </t>
  </si>
  <si>
    <t xml:space="preserve">IÑIGUEZ </t>
  </si>
  <si>
    <t>VERIFICAR</t>
  </si>
  <si>
    <t xml:space="preserve">PONTON </t>
  </si>
  <si>
    <t xml:space="preserve">GLORIA ELENA </t>
  </si>
  <si>
    <t xml:space="preserve">BUSTAMANTE </t>
  </si>
  <si>
    <t xml:space="preserve">TEMORES </t>
  </si>
  <si>
    <t xml:space="preserve">EMILIO REYNALDO </t>
  </si>
  <si>
    <t>BORJA</t>
  </si>
  <si>
    <t>QUINTANAR</t>
  </si>
  <si>
    <t>ADRIAN</t>
  </si>
  <si>
    <t>CAMARGO</t>
  </si>
  <si>
    <t>SEGOVIA</t>
  </si>
  <si>
    <t>CLAUDIA</t>
  </si>
  <si>
    <t>QUINTANA</t>
  </si>
  <si>
    <t>VEGA</t>
  </si>
  <si>
    <t>RAQUEL ADRIANA</t>
  </si>
  <si>
    <t>IRETA</t>
  </si>
  <si>
    <t>ALFREDO</t>
  </si>
  <si>
    <t>VILLEGAS</t>
  </si>
  <si>
    <t>JOEL MARIO</t>
  </si>
  <si>
    <t>CECILIA</t>
  </si>
  <si>
    <t>PARAMO</t>
  </si>
  <si>
    <t>ISAAC</t>
  </si>
  <si>
    <t>VALENCIA</t>
  </si>
  <si>
    <t>ELSA</t>
  </si>
  <si>
    <t>BELTRAN</t>
  </si>
  <si>
    <t>BANDA</t>
  </si>
  <si>
    <t>VERONICA</t>
  </si>
  <si>
    <t>A LA TORRE</t>
  </si>
  <si>
    <t>WENDY ALEJANDRA</t>
  </si>
  <si>
    <t xml:space="preserve">PRADO </t>
  </si>
  <si>
    <t xml:space="preserve">MUNDO </t>
  </si>
  <si>
    <t>JAVIER</t>
  </si>
  <si>
    <t>BUSTOS</t>
  </si>
  <si>
    <t>SAUL</t>
  </si>
  <si>
    <t xml:space="preserve">AGUILERA </t>
  </si>
  <si>
    <t>VIDAL</t>
  </si>
  <si>
    <t>AGUILAR</t>
  </si>
  <si>
    <t>BRISEÑO</t>
  </si>
  <si>
    <t>Relación de depósitos enero 2014 (Sedes)</t>
  </si>
  <si>
    <t>DEPOSITO DE SUC. ESTADIO IRAPUA 0000000000 00054487</t>
  </si>
  <si>
    <t>MVI-IRA</t>
  </si>
  <si>
    <t xml:space="preserve">VILLEGAS </t>
  </si>
  <si>
    <t>DEPOSITO DE SUC. ESTADIO IRAPUA 0000000000 00054488</t>
  </si>
  <si>
    <t>DEPOSITO DE 161301073458 SUC. CA 1301073458 00814960</t>
  </si>
  <si>
    <t>CARMONA</t>
  </si>
  <si>
    <t>CONTRERAS</t>
  </si>
  <si>
    <t>JOSE GUILLERMO</t>
  </si>
  <si>
    <t>DEPOSITO DE 161401008110 SUC. DE 1401008110 00887412</t>
  </si>
  <si>
    <t>DEPOSITO DE 161301036321 SUC. DE 1301036321 00887976</t>
  </si>
  <si>
    <t>MVI-LEON</t>
  </si>
  <si>
    <t>DEPOSITO DE 161202022594 SUC. V 1202022594 00784042</t>
  </si>
  <si>
    <t>SERV. MAC9</t>
  </si>
  <si>
    <t xml:space="preserve">CEDEÑO </t>
  </si>
  <si>
    <t>MARIA GUADALUPE</t>
  </si>
  <si>
    <t>DEPOSITO DE 161301076462 SUC. SU 1301076462 00347942</t>
  </si>
  <si>
    <t>MVI-RA</t>
  </si>
  <si>
    <t>OLIVEROS</t>
  </si>
  <si>
    <t>NIETO</t>
  </si>
  <si>
    <t>DEPOSITO DE 161301076462 SUC. AP 1301076462 00542006</t>
  </si>
  <si>
    <t>DEPOSITO DE 161301076462 SUC. SU 1301076462 00350678</t>
  </si>
  <si>
    <t>DEPOSITO DE 161301076462 SUC. SU 1301076462 00352538</t>
  </si>
  <si>
    <t>DEPOSITO DE 161401008493 SUC. EM 1401008493 00340170</t>
  </si>
  <si>
    <t xml:space="preserve">VENEGAS </t>
  </si>
  <si>
    <t>JONNATHAN EMMANUEL</t>
  </si>
  <si>
    <t>161301036607 PAGO DE MATERIA D INT 7270083 00006801</t>
  </si>
  <si>
    <t>161301035924 PAGO DE MATERIA D INT 6980083 00006378</t>
  </si>
  <si>
    <t>161301036321 PAGO DE MATERIA D INT 6830083 00006870</t>
  </si>
  <si>
    <t>mes de diciembre D INT 0000001 00278855</t>
  </si>
  <si>
    <t>DEPOSITO DE 161401008619 SUC. VI 1401008619 00454704</t>
  </si>
  <si>
    <t xml:space="preserve">VAZQUEZ </t>
  </si>
  <si>
    <t xml:space="preserve">IBARRA </t>
  </si>
  <si>
    <t>DEPOSITO DE 161401006395 SUC. PL 1401006395 00209856</t>
  </si>
  <si>
    <t>DEPOSITO DE 161401006395 SUC. PL 1401006395 00209858</t>
  </si>
  <si>
    <t>DEPOSITO DE 161301073235 SUC. CA 1301073235 00815027</t>
  </si>
  <si>
    <t>DEPOSITO DE 161301073807 SUC. CA 1301073807 00919468</t>
  </si>
  <si>
    <t>DEPOSITO DE 161301070677 SUC. BE 1301070677 00143327</t>
  </si>
  <si>
    <t>DEPOSITO DE 161301070677 SUC. BE 1301070677 00143983</t>
  </si>
  <si>
    <t>DEPOSITO S.B.C. 161301036035 SUC. TO 1301036035 00009808</t>
  </si>
  <si>
    <t>VALUACION DE INTANGIBLES D INT 0100114 00256870</t>
  </si>
  <si>
    <t>DEPOSITO DE 161401006458 SUC. DE 1401006458 00890431</t>
  </si>
  <si>
    <t>DEPOSITO DE 161301070803 SUC. GL 1301070803 00599216</t>
  </si>
  <si>
    <t>CERROBLANCO</t>
  </si>
  <si>
    <t>JUAN PEDRO</t>
  </si>
  <si>
    <t>DEPOSITO DE 161301070803 SUC. GL 1301070803 00599214</t>
  </si>
  <si>
    <t>DEPOSITO DE SUC. C.F. BLVD. CAM 0000000000 00845891</t>
  </si>
  <si>
    <t>MA ISABEL</t>
  </si>
  <si>
    <t>DEPOSITO DE 161202023912 SUC. DE 1202023912 00890428</t>
  </si>
  <si>
    <t>SERV. MGP3</t>
  </si>
  <si>
    <t>SALAS</t>
  </si>
  <si>
    <t>CHRISTYAN RAMMSETH</t>
  </si>
  <si>
    <t>DEPOSITO DE 161301076971 SUC. ES 1301076971 00058463</t>
  </si>
  <si>
    <t>MENSULIDAD DEL MES DE ENERO D INT 1570200 00069973</t>
  </si>
  <si>
    <t>KURODA</t>
  </si>
  <si>
    <t>MORAN</t>
  </si>
  <si>
    <t>JESUS HECTOR</t>
  </si>
  <si>
    <t>DEPOSITO S.B.C. SUC. CAMPES-IRAPUAT 0000000000 00005820</t>
  </si>
  <si>
    <t>DEPOSITO DE 161301077431 SUC. CA 1301077431 00818754</t>
  </si>
  <si>
    <t>TERRAZAS</t>
  </si>
  <si>
    <t>SOLIS</t>
  </si>
  <si>
    <t>ERIK ALFONSO</t>
  </si>
  <si>
    <t>DEPOSITO S.B.C. 161301077654 SUC. ES 1301077654 00008375</t>
  </si>
  <si>
    <t xml:space="preserve">ESQUIVEL </t>
  </si>
  <si>
    <t>INGENIERIA ELECTRICA Y CONTROL INSTRUMEN DEPOS 0000025477 00025477</t>
  </si>
  <si>
    <t>RICO</t>
  </si>
  <si>
    <t>FRANCISCO JAVIER</t>
  </si>
  <si>
    <t>DEPOSITO S.B.C. 161301073012 SUC. V 1301073012 00010610</t>
  </si>
  <si>
    <t>DEPOSITO DE 161301073012 SUC. IR 1301073012 00279137</t>
  </si>
  <si>
    <t>161301077082 D INT 0030114 00230110</t>
  </si>
  <si>
    <t>Pago Mensualidad REF Ma. Guadalupe Vazqu D INT 0703100 00282512</t>
  </si>
  <si>
    <t xml:space="preserve">PIÑA </t>
  </si>
  <si>
    <t>MA. GUADALUPE</t>
  </si>
  <si>
    <t>mensualidad enero 2014 D INT 0000070 00224635</t>
  </si>
  <si>
    <t>DEPOSITO DE 161301076525 SUC. ES 1301076525 00056738</t>
  </si>
  <si>
    <t>DEPOSITO DE 161301076525 SUC. V 1301076525 00787767</t>
  </si>
  <si>
    <t>DEPOSITO DE 161301073521 SUC. CA 1301073521 00814615</t>
  </si>
  <si>
    <t>CAZARES</t>
  </si>
  <si>
    <t>VICENTE FELIPE</t>
  </si>
  <si>
    <t>Certificado Ref Ma. Guadalupe Vazquez Pi D INT 0637100 00174373</t>
  </si>
  <si>
    <t>SERV. IRA</t>
  </si>
  <si>
    <t>DEPOSITO DE 161401007713 SUC. EM 1401007713 00340394</t>
  </si>
  <si>
    <t xml:space="preserve">BERTHA ELENA </t>
  </si>
  <si>
    <t>DEPOSITO DE 161401007713 SUC. EM 1401007713 00342227</t>
  </si>
  <si>
    <t>DEPOSITO DE 161301077940 SUC. ES 1301077940 00058753</t>
  </si>
  <si>
    <t>MARES</t>
  </si>
  <si>
    <t>GODINEZ</t>
  </si>
  <si>
    <t>LAURA MARGARITA</t>
  </si>
  <si>
    <t>INTANGIBLES (161301074204) D INT 9559732 00140017</t>
  </si>
  <si>
    <t>LACEDELLI</t>
  </si>
  <si>
    <t>CONSTANTINI</t>
  </si>
  <si>
    <t>EUGENIO EDUARDO</t>
  </si>
  <si>
    <t>DEPOSITO DE 161301076462 SUC. TE 1301076462 00193473</t>
  </si>
  <si>
    <t>DEPOSITO DE 161301067174 SUC. DE 1301067174 00893889</t>
  </si>
  <si>
    <t>CERVERA</t>
  </si>
  <si>
    <t xml:space="preserve">TORRES </t>
  </si>
  <si>
    <t>DEPOSITO S.B.C. 161301066840 SUC. DE 1301066840 00010369</t>
  </si>
  <si>
    <t>AGUAS</t>
  </si>
  <si>
    <t>MANCILLA</t>
  </si>
  <si>
    <t>DEPOSITO DE 161301073521 SUC. CA 1301073521 00820450</t>
  </si>
  <si>
    <t>DEPOSITO DE 161202023563 SUC. EM 1202023563 00342719</t>
  </si>
  <si>
    <t>MACIAS</t>
  </si>
  <si>
    <t>SANDOVAL</t>
  </si>
  <si>
    <t>CESAR OCTAVIO</t>
  </si>
  <si>
    <t>DEPOSITO S.B.C. 161301035798 SUC. DE 1301035798 00009326</t>
  </si>
  <si>
    <t>CONEJO</t>
  </si>
  <si>
    <t>GABRIEL</t>
  </si>
  <si>
    <t>DEPOSITO DE SUC. DELTA 16140100 0000000000 00894582</t>
  </si>
  <si>
    <t>DEPOSITO DE 161301076525 SUC. ES 1301076525 00064235</t>
  </si>
  <si>
    <t>DEPOSITO DE 161301076525 SUC. ES 1301076525 00064350</t>
  </si>
  <si>
    <t>DEPOSITO DE SUC. DELTA 16130107 0000000000 00897035</t>
  </si>
  <si>
    <t>DEPOSITO DE SUC. DELTA 16130106 0000000000 00897030</t>
  </si>
  <si>
    <t>DEPOSITO DE 160083102511 SUC. DE 0083102511 00898843</t>
  </si>
  <si>
    <t>FLORES</t>
  </si>
  <si>
    <t>DEPOSITO DE 161202022880 SUC. DE 1202022880 00899069</t>
  </si>
  <si>
    <t xml:space="preserve"> SOTELO</t>
  </si>
  <si>
    <t>EDGAR ALEJANDRO</t>
  </si>
  <si>
    <t>DEPOSITO S.B.C. 161301066840 SUC. DE 1301066840 00010541</t>
  </si>
  <si>
    <t>DEPOSITO S.B.C. 160083102511 SUC. DE 0083102511 00008943</t>
  </si>
  <si>
    <t>DEPOSITO DE 161401008333 SUC. AB 1401008333 00457042</t>
  </si>
  <si>
    <t>DEPOSITO DE 161301035861 SUC. CE 1301035861 00509969</t>
  </si>
  <si>
    <t>DEPOSITO DE 161401007873 SUC. GU 1401007873 00688888</t>
  </si>
  <si>
    <t>DEPOSITO DE 161401006807 SUC. SU 1401006807 00348676</t>
  </si>
  <si>
    <t>DEPOSITO DE 161301076748 SUC. FA 1301076748 00816174</t>
  </si>
  <si>
    <t>DEPOSITO DE 161401007650 SUC. AV 1401007650 00632446</t>
  </si>
  <si>
    <t xml:space="preserve">TELLEZ </t>
  </si>
  <si>
    <t xml:space="preserve">CARLOS SALVADOR </t>
  </si>
  <si>
    <t>DEPOSITO DE 161301036481 SUC. CO 1301036481 00136764</t>
  </si>
  <si>
    <t>CARLOS</t>
  </si>
  <si>
    <t>DEPOSITO DE 161301072775 SUC. SO 1301072775 00943126</t>
  </si>
  <si>
    <t>AGUILERA</t>
  </si>
  <si>
    <t>DEPOSITO DE 161301074078 SUC. CA 1301074078 00816286</t>
  </si>
  <si>
    <t>DEPOSITO DE 161301076811 SUC. CA 1301076811 00816458</t>
  </si>
  <si>
    <t>ALATORRE</t>
  </si>
  <si>
    <t>DEPOSITO DE 161401006681 SUC. AN 1401006681 00594325</t>
  </si>
  <si>
    <t>DEPOSITO DE 161301077145 SUC. SE 1301077145 00051240</t>
  </si>
  <si>
    <t>DEPOSITO DE 161401008779 SUC. AR 1401008779 00737234</t>
  </si>
  <si>
    <t>DEPOSITO DE 161301077208 SUC. SA 1301077208 00749477</t>
  </si>
  <si>
    <t>ROA</t>
  </si>
  <si>
    <t xml:space="preserve">PADILLA </t>
  </si>
  <si>
    <t>VIOLETA</t>
  </si>
  <si>
    <t>DEPOSITO DE 161401008047 SUC. FA 1401008047 00820295</t>
  </si>
  <si>
    <t>DEPOSITO DE 161301072615 SUC. IR 1301072615 00285629</t>
  </si>
  <si>
    <t>MORALES</t>
  </si>
  <si>
    <t>DIANA YAKAIRA</t>
  </si>
  <si>
    <t>DEPOSITO S.B.C. 161301070008 SUC. CU 1301070008 00009328</t>
  </si>
  <si>
    <t>MARIA DE LOURDES</t>
  </si>
  <si>
    <t>DEPOSITO S.B.C. 161301069272 SUC. CU 1301069272 00009329</t>
  </si>
  <si>
    <t>DEPOSITO DE 161301077431 SUC. V 1301077431 00792349</t>
  </si>
  <si>
    <t>DEPOSITO S.B.C. SUC. DELTA 16120002 0000000000 00010642</t>
  </si>
  <si>
    <t>SUAREZ</t>
  </si>
  <si>
    <t>MANUEL ALEJANDRO</t>
  </si>
  <si>
    <t>DEPOSITO DE 161301074141 SUC. CA 1301074141 00822885</t>
  </si>
  <si>
    <t>DEPOSITO DE 161200020151 SUC. DE 1200020151 00898167</t>
  </si>
  <si>
    <t>DEPOSITO DE 161401007204 SUC. CE 1401007204 00525698</t>
  </si>
  <si>
    <t>mensualidad febrero 2014 D INT 0000073 00314946</t>
  </si>
  <si>
    <t>DEPOSITO DE 161301073681 SUC. V 1301073681 00794772</t>
  </si>
  <si>
    <t>ESPINOSA</t>
  </si>
  <si>
    <t xml:space="preserve">JOSE FERNANDO </t>
  </si>
  <si>
    <t>DEPOSITO DE 161301076525 SUC. V 1301076525 00795117</t>
  </si>
  <si>
    <t>DEPOSITO DE 160083102511 SUC. YU 0083102511 00365018</t>
  </si>
  <si>
    <t>DEPOSITO DE 160083102511 SUC. YU 0083102511 00365019</t>
  </si>
  <si>
    <t>ROMAN</t>
  </si>
  <si>
    <t>160083102511 D INT 0310114 00486449</t>
  </si>
  <si>
    <t>ARREDONDO DELGADO JOEL</t>
  </si>
  <si>
    <t>DEPOSITO DE 161301076462 SUC. SU 1301076462 00365601</t>
  </si>
  <si>
    <t>mensualidad marzo 2014 D INT 0000078 00527571</t>
  </si>
  <si>
    <t>DEPOSITO DE 161201029716</t>
  </si>
  <si>
    <t>ARAUJO</t>
  </si>
  <si>
    <t xml:space="preserve"> VALDEZ</t>
  </si>
  <si>
    <t xml:space="preserve"> JUAN PABLO</t>
  </si>
  <si>
    <t>DEPOSITO DE 161202022720</t>
  </si>
  <si>
    <t>MAC-9</t>
  </si>
  <si>
    <t>ANTONIA</t>
  </si>
  <si>
    <t>DEPOSITO DE 161202023340</t>
  </si>
  <si>
    <t>CORTES</t>
  </si>
  <si>
    <t>MARIA DE LOS ANGLES</t>
  </si>
  <si>
    <t>DEPOSITO DE 161202023054</t>
  </si>
  <si>
    <t>DEPOSITO DE 161401007587</t>
  </si>
  <si>
    <t>DEPOSITO DE 161301036258</t>
  </si>
  <si>
    <t>DEPOSITO DE 161301036195</t>
  </si>
  <si>
    <t>BALDERAS</t>
  </si>
  <si>
    <t>MIGUEL ANGEL</t>
  </si>
  <si>
    <t>DEPOSITO DE 161301035798</t>
  </si>
  <si>
    <t>DEPOSITO DE 160083102511</t>
  </si>
  <si>
    <t>TOTAL EDO. DE CUENTA</t>
  </si>
  <si>
    <t xml:space="preserve"> MAS DEPOSITOS NO CONSIDERADOR EN ESTADO DE CUENTA</t>
  </si>
  <si>
    <t>TOTAL ENE/14</t>
  </si>
  <si>
    <t>AL 31 DE ENERO DE 2014</t>
  </si>
  <si>
    <t>ESTUDIO DE MERCADO DE PROYECTOS</t>
  </si>
  <si>
    <t>LOCAL</t>
  </si>
  <si>
    <t>MV-LEON</t>
  </si>
  <si>
    <t>VALUACION DE NEGOCIOS INMOBILIARIOS E INDUSTRIALES</t>
  </si>
  <si>
    <t>ITC</t>
  </si>
  <si>
    <t>MV-IRAPUATO</t>
  </si>
  <si>
    <t>VALUACION DE BIENES INDUSTRIALES</t>
  </si>
  <si>
    <t>DEPOSITOS  ENERO</t>
  </si>
  <si>
    <t xml:space="preserve">    + DEPOSITOS NO CONSIDERADOS</t>
  </si>
  <si>
    <t>TOTAL DEPOSITOS</t>
  </si>
  <si>
    <t>(-) MODULOS</t>
  </si>
  <si>
    <t>RECUPERACION ENERO</t>
  </si>
  <si>
    <t>Relación de depósitos febrero 2014 (Sedes)</t>
  </si>
  <si>
    <t>DEPOSITO S.B.C. SUC. GLORIETA OBELI 0000000000 00008252</t>
  </si>
  <si>
    <t>DEPOSITO DE 161301037174 SUC. DE 1301037174 00900826</t>
  </si>
  <si>
    <t>DEPOSITO DE 161301073458 SUC. ES 1301073458 00068496</t>
  </si>
  <si>
    <t>DEPOSITO DE 161301035638 SUC. DE 1301035638 00900822</t>
  </si>
  <si>
    <t>CARRERA</t>
  </si>
  <si>
    <t>LOZOYA</t>
  </si>
  <si>
    <t>EDGAR SALVADOR</t>
  </si>
  <si>
    <t>DEPOSITO DE 161301076971 SUC. ES 1301076971 00068443</t>
  </si>
  <si>
    <t>DEPOSITO DE 161401008619 SUC. VI 1401008619 00462621</t>
  </si>
  <si>
    <t>DEPOSITO DE 161301077368 SUC. VI 1301077368 00462502</t>
  </si>
  <si>
    <t>SAN ELIAS</t>
  </si>
  <si>
    <t>PEÑA</t>
  </si>
  <si>
    <t>HECTOR RENE</t>
  </si>
  <si>
    <t>161301036321 PAGO DE MATERIA D INT 2704003 00009567</t>
  </si>
  <si>
    <t>MATERIA SEMINARIO DE TESIS D INT 0050214 00336893</t>
  </si>
  <si>
    <t>161301035924 PAGO DE MATERIA D INT 7890082 00008967</t>
  </si>
  <si>
    <t>. D INT 0050214 00328772</t>
  </si>
  <si>
    <t>DEPOSITO DE 161401007873 SUC. GU 1401007873 00700192</t>
  </si>
  <si>
    <t>DEPOSITO DE 161301074427 SUC. ES 1301074427 00068727</t>
  </si>
  <si>
    <t>MENSUALIDAD DEL MES DE FEBRERO. D INT 0683100 00225857</t>
  </si>
  <si>
    <t>DEPOSITO S.B.C. 161301073172 SUC. CA 1301073172 00011456</t>
  </si>
  <si>
    <t>DEPOSITO DE 161301077877 SUC. ES 1301077877 00068730</t>
  </si>
  <si>
    <t>DEPOSITO S.B.C. SUC. DELTA 16130106 0000000000 00010668</t>
  </si>
  <si>
    <t>DEPOSITO DE 161301076525 SUC. ES 1301076525 00067930</t>
  </si>
  <si>
    <t>DEPOSITO S.B.C. 161301077654 SUC. ES 1301077654 00009585</t>
  </si>
  <si>
    <t>DEPOSITO DE SUC. GALERIA L TORR 0000000000 00123155</t>
  </si>
  <si>
    <t>MA. ISABEL</t>
  </si>
  <si>
    <t>DEPOSITO DE 161301070803 SUC. S 1301070803 00778467</t>
  </si>
  <si>
    <t>DEPOSITO DE 161401008493 SUC. EM 1401008493 00345368</t>
  </si>
  <si>
    <t>DEPOSITO DE 161301073681 SUC. ES 1301073681 00071178</t>
  </si>
  <si>
    <t>161301077591 ENE D INT 0000001 00518006</t>
  </si>
  <si>
    <t>VALTIERRA</t>
  </si>
  <si>
    <t>JOSE MANUEL</t>
  </si>
  <si>
    <t>161301036607 PAGO DE MATERIA D INT 3046003 00213758</t>
  </si>
  <si>
    <t>DEPOSITO DE 161301073235 SUC. SO 1301073235 00961273</t>
  </si>
  <si>
    <t>DEPOSITO S.B.C. 161301066840 SUC. DE 1301066840 00008482</t>
  </si>
  <si>
    <t>DEPOSITO DE 160083102511 SUC. DE 0083102511 00905289</t>
  </si>
  <si>
    <t>RIVERA</t>
  </si>
  <si>
    <t>DEPOSITO DE SUC. DELTA 16140100 0000000000 00907423</t>
  </si>
  <si>
    <t>DEPOSITO DE 161301072615 SUC. IR 1301072615 00299007</t>
  </si>
  <si>
    <t>DEPOSITO DE 161301072615 SUC. IR 1301072615 00299002</t>
  </si>
  <si>
    <t>DEPOSITO DE 160083102511 SUC. DE 0083102511 00907431</t>
  </si>
  <si>
    <t>MPG5</t>
  </si>
  <si>
    <t>ANAYA</t>
  </si>
  <si>
    <t>ALDO ARMANDO</t>
  </si>
  <si>
    <t>DEPOSITO DE 160083102511 SUC. DE 0083102511 00907433</t>
  </si>
  <si>
    <t>MARIANA</t>
  </si>
  <si>
    <t>DEPOSITO DE 160083102511 SUC. DE 0083102511 00907439</t>
  </si>
  <si>
    <t>INSCRIP MAESTRIA OCTAVIO M MORENO ALB D INT 0502014 00267691</t>
  </si>
  <si>
    <t xml:space="preserve">MORENO </t>
  </si>
  <si>
    <t xml:space="preserve"> OCTAVIO MANUEL</t>
  </si>
  <si>
    <t>DEPOSITO DE 160083102511 SUC. DE 0083102511 00907442</t>
  </si>
  <si>
    <t>DEPOSITO DE 160083102511 SUC. DE 0083102511 00907445</t>
  </si>
  <si>
    <t>DEPOSITO DE 160083102511 SUC. DE 0083102511 00907449</t>
  </si>
  <si>
    <t>HIDALGO</t>
  </si>
  <si>
    <t>JUAN DANIEL</t>
  </si>
  <si>
    <t>DEPOSITO DE 160083102511 SUC. DE 0083102511 00907451</t>
  </si>
  <si>
    <t>CANO</t>
  </si>
  <si>
    <t>ORTEGA</t>
  </si>
  <si>
    <t>FERNANDO</t>
  </si>
  <si>
    <t>DEPOSITO DE 160083102511 SUC. DE 0083102511 00907453</t>
  </si>
  <si>
    <t xml:space="preserve">CUEVAS </t>
  </si>
  <si>
    <t>ARMANDO</t>
  </si>
  <si>
    <t>DEPOSITO DE 160083102511 SUC. DE 0083102511 00907456</t>
  </si>
  <si>
    <t>DEPOSITO DE 160083102511 SUC. DE 0083102511 00907460</t>
  </si>
  <si>
    <t>DEPOSITO S.B.C. 160083102511 SUC. DE 0083102511 00009584</t>
  </si>
  <si>
    <t>IVARRA</t>
  </si>
  <si>
    <t>FELIPE DE JESUS</t>
  </si>
  <si>
    <t>DEPOSITO DE 160083102511 SUC. DE 0083102511 00907462</t>
  </si>
  <si>
    <t>MONTIEL</t>
  </si>
  <si>
    <t>DEPOSITO DE 160083102511 SUC. DE 0083102511 00907465</t>
  </si>
  <si>
    <t>DEPOSITO DE 160083102511 SUC. DE 0083102511 00907468</t>
  </si>
  <si>
    <t>DEPOSITO DE 160083102511 SUC. GA 0083102511 00131803</t>
  </si>
  <si>
    <t>DEPOSITO S.B.C. 160083102511 SUC. GL 0083102511 00008585</t>
  </si>
  <si>
    <t xml:space="preserve">ZUÑIGA </t>
  </si>
  <si>
    <t>DEPOSITO DE 160083102511 SUC. DE 0083102511 00907437</t>
  </si>
  <si>
    <t>DEPOSITO S.B.C. 161301073012 SUC. IR 1301073012 00008845</t>
  </si>
  <si>
    <t>DEPOSITO DE 161301073012 SUC. V 1301073012 00804435</t>
  </si>
  <si>
    <t>DEPOSITO DE 161301076811 SUC. CA 1301076811 00833043</t>
  </si>
  <si>
    <t>NORMALPAGO SPEUA 40002 BANCO SPEI BANAME D INT 1279172 00091983</t>
  </si>
  <si>
    <t>DEPOSITO DE 160083102511 SUC. CA 0083102511 00832168</t>
  </si>
  <si>
    <t xml:space="preserve">BUJAIDAR </t>
  </si>
  <si>
    <t>DEPOSITO DE 161301077431 SUC. CA 1301077431 00833844</t>
  </si>
  <si>
    <t>DEPOSITO DE 161301077431 SUC. CA 1301077431 00833845</t>
  </si>
  <si>
    <t>DEPOSITO DE 160083102511 SUC. DE 0083102511 00907470</t>
  </si>
  <si>
    <t>DEPOSITO DE 160083102511 SUC. DE 0083102511 00907435</t>
  </si>
  <si>
    <t>mensualidad maestria abril 2014 D INT 0000090 00455243</t>
  </si>
  <si>
    <t>DEPOSITO DE 161401007078 SUC. CE 1401007078 00528582</t>
  </si>
  <si>
    <t>DEPOSITO DE 161301076748 SUC. FA 1301076748 00826964</t>
  </si>
  <si>
    <t>DEPOSITO DE 161401008333 SUC. AB 1401008333 00464869</t>
  </si>
  <si>
    <t>DEPOSITO DE 161401006681 SUC. AN 1401006681 00600240</t>
  </si>
  <si>
    <t>DEPOSITO DE 161301070677 SUC. BE 1301070677 00146146</t>
  </si>
  <si>
    <t xml:space="preserve">MVI-LEON </t>
  </si>
  <si>
    <t>DEPOSITO DE 161301035861 SUC. CE 1301035861 00529308</t>
  </si>
  <si>
    <t>Pago Feb Ref Ma. Guadalupe Vazquez Pina D INT 1196000 00336157</t>
  </si>
  <si>
    <t>PIÑA</t>
  </si>
  <si>
    <t>MA GUADALUPE</t>
  </si>
  <si>
    <t>DEPOSITO DE 161401006967 SUC. DE 1401006967 00901296</t>
  </si>
  <si>
    <t>DEPOSITO DE 161301073521 SUC. CA 1301073521 00826089</t>
  </si>
  <si>
    <t>DEPOSITO DE 161401006807 SUC. SU 1401006807 00367933</t>
  </si>
  <si>
    <t>DEPOSITO DE 161301072775 SUC. SO 1301072775 00955115</t>
  </si>
  <si>
    <t>DEPOSITO DE 161301073807 SUC. CA 1301073807 00932891</t>
  </si>
  <si>
    <t>DEPOSITO DE 161301036481 SUC. CO 1301036481 00148989</t>
  </si>
  <si>
    <t>DEPOSITO DE 161401008047 SUC. SE 1401008047 00051934</t>
  </si>
  <si>
    <t>DEPOSITO DE 161401007650 SUC. AV 1401007650 00637586</t>
  </si>
  <si>
    <t>DEPOSITO DE 161301076462 SUC. AP 1301076462 00550203</t>
  </si>
  <si>
    <t>DEPOSITO DE 161301074078 SUC. ES 1301074078 00070553</t>
  </si>
  <si>
    <t>DEPOSITO DE 161301077208 SUC. SA 1301077208 00758275</t>
  </si>
  <si>
    <t>DEPOSITO DE 161301077145 SUC. FA 1301077145 00829754</t>
  </si>
  <si>
    <t>DEPOSITO S.B.C. 161301036035 SUC. TO 1301036035 00008520</t>
  </si>
  <si>
    <t>DEPOSITO DE SUC. DELTA 16008310 0000000000 00907429</t>
  </si>
  <si>
    <t>PALOMARES</t>
  </si>
  <si>
    <t>JORGE ALFONSO</t>
  </si>
  <si>
    <t>DEPOSITO DE 161301076462 SUC. SU 1301076462 00377724</t>
  </si>
  <si>
    <t>DEPOSITO DE 160083102511 SUC. DE 0083102511 00910779</t>
  </si>
  <si>
    <t>DEPOSITO DE 161401008779 SUC. C. 1401008779 00860147</t>
  </si>
  <si>
    <t>DEPOSITO DE 161401008270 SUC. CE 1401008270 00544497</t>
  </si>
  <si>
    <t>DEPOSITO DE 161301076462 SUC. TR 1301076462 00233164</t>
  </si>
  <si>
    <t>TOTAL DEPOSITOS NO CONSIDERADOS</t>
  </si>
  <si>
    <t>TOTAL FEB/14</t>
  </si>
  <si>
    <t>AL 28 DE FEBRERO DE 2014</t>
  </si>
  <si>
    <t>INGENIERIA AMBIENTAL</t>
  </si>
  <si>
    <t>VALUACION DE BIENES NACIONALES</t>
  </si>
  <si>
    <t>SEMINARIO DE TESIS</t>
  </si>
  <si>
    <t>DEPOSITOS  FEBRERO</t>
  </si>
  <si>
    <t>RECUPERACION FEBRERO</t>
  </si>
  <si>
    <t>Relación de facturas marzo 2014 (Sedes)</t>
  </si>
  <si>
    <t>DEPOSITO DE 161301077431 SUC. CA 1301077431 00944041</t>
  </si>
  <si>
    <t xml:space="preserve">TERRAZAS </t>
  </si>
  <si>
    <t>ERICK ALFONSO</t>
  </si>
  <si>
    <t>DEPOSITO S.B.C. 161301066840 SUC. DE 1301066840 00008576</t>
  </si>
  <si>
    <t>DEPOSITO DE 161301070677 SUC. BE 1301070677 00148989</t>
  </si>
  <si>
    <t>DEPOSITO DE 160083102511 SUC. CA 0083102511 00944576</t>
  </si>
  <si>
    <t>DEPOSITO S.B.C. SUC. GALERIA L TORR 0000000000 00008575</t>
  </si>
  <si>
    <t>DEPOSITO DE 161301077940 SUC. ES 1301077940 00081313</t>
  </si>
  <si>
    <t>DEPOSITO DE 161301077940 SUC. ES 1301077940 00081312</t>
  </si>
  <si>
    <t>DEPOSITO S.B.C. 161301076971 SUC. ES 1301076971 00008579</t>
  </si>
  <si>
    <t>TITULACION (161301074204) D INT 4723261 00015067</t>
  </si>
  <si>
    <t>DEPOSITO DE 161301077877 SUC. ES 1301077877 00081688</t>
  </si>
  <si>
    <t>Mensualidad marzo 2014 D INT 1007587 00130541</t>
  </si>
  <si>
    <t>DEPOSITO DE 161301074427 SUC. ES 1301074427 00081685</t>
  </si>
  <si>
    <t>DEPOSITO DE 161301073452 SUC. ES 1301073452 00081747</t>
  </si>
  <si>
    <t>DEPOSITO DE 161301067523 SUC. GA 1301067523 00138691</t>
  </si>
  <si>
    <t>DEPOSITO S.B.C. SUC. CUBILETE GTO 1 0000000000 00008988</t>
  </si>
  <si>
    <t>DEPOSITO S.B.C. SUC. CUBILETE GTO 1 0000000000 00008987</t>
  </si>
  <si>
    <t>DEPOSITO S.B.C. SUC. CUBILETE GTO 1 0000000000 00008990</t>
  </si>
  <si>
    <t>DEPOSITO S.B.C. SUC. CUBILETE GTO 1 0000000000 00008989</t>
  </si>
  <si>
    <t>pago fact D INT 0050314 00175979</t>
  </si>
  <si>
    <t>ANDREDE</t>
  </si>
  <si>
    <t xml:space="preserve">y </t>
  </si>
  <si>
    <t>ARREDONDO</t>
  </si>
  <si>
    <t>DELGADO</t>
  </si>
  <si>
    <t>JOEL</t>
  </si>
  <si>
    <t>REF GRAL 160083102511 D INT 1234567 00353268</t>
  </si>
  <si>
    <t>DEPOSITO DE 161301036035 SUC. TO 1301036035 00908430</t>
  </si>
  <si>
    <t>DEPOSITO DE 161301067174 SUC. DE 1301067174 00916168</t>
  </si>
  <si>
    <t>CAPACITACION D INT 0100314 00178431</t>
  </si>
  <si>
    <t>DEPOSITO DE 160083102511 SUC. CA 0083102511 00944749</t>
  </si>
  <si>
    <t>DEPOSITO DE 161301073235 SUC. UR 1301073235 00319384</t>
  </si>
  <si>
    <t>DEPOSITO DE 160083102511 SUC. GU 0083102511 00711601</t>
  </si>
  <si>
    <t>DEPOSITO DE 161301076525 SUC. ES 1301076525 00081881</t>
  </si>
  <si>
    <t>DEPOSITO DE 160083102511 SUC. V 0083102511 00808168</t>
  </si>
  <si>
    <t>DEPOSITO S.B.C. 161200020151 SUC. JU 1200020151 00011450</t>
  </si>
  <si>
    <t>DEPOSITO DE 161401008493 SUC. EM 1401008493 00350181</t>
  </si>
  <si>
    <t>DEPOSITO DE 160083102511 SUC. ES 0083102511 00081244</t>
  </si>
  <si>
    <t>DEPOSITO DE 160083102511 SUC. GL 0083102511 00769431</t>
  </si>
  <si>
    <t>DEPOSITO DE 161202029411 SUC. TR 1202029411 00242511</t>
  </si>
  <si>
    <t>MGP3</t>
  </si>
  <si>
    <t>ORLANZZINI</t>
  </si>
  <si>
    <t>ARREGUIN</t>
  </si>
  <si>
    <t xml:space="preserve">ROBERTO </t>
  </si>
  <si>
    <t>DEPOSITO DE 161402027098 SUC. DE 1402027098 00919694</t>
  </si>
  <si>
    <t>DEPOSITO DE 160083102511 SUC. DE 0083102511 00921211</t>
  </si>
  <si>
    <t>MORA</t>
  </si>
  <si>
    <t>ANTONIO</t>
  </si>
  <si>
    <t>DEPOSITO DE SUC. CENTRO,LEON G 0000000000 00069110</t>
  </si>
  <si>
    <t>PRADO SILVA JULIO CESAR</t>
  </si>
  <si>
    <t>INDUSTRIAL 161301074204 D INT 7367183 00015010</t>
  </si>
  <si>
    <t>PAGO MARZO MAESTRIA D INT 0120314 00101737</t>
  </si>
  <si>
    <t>DEPOSITO S.B.C. SUC. CENTRO MAX,GTO 0000000000 00012571</t>
  </si>
  <si>
    <t>DEPOSITO DE 161301073521 SUC. CA 1301073521 00836723</t>
  </si>
  <si>
    <t>DEPOSITO DE 161401007873 SUC. GU 1401007873 00716071</t>
  </si>
  <si>
    <t>DEPOSITO DE 160083102511 SUC. SA 0083102511 00774224</t>
  </si>
  <si>
    <t>Mensualidad del mes de Marzo D INT 1831700 00234554</t>
  </si>
  <si>
    <t>DEPOSITO S.B.C. 161301077654 SUC. ES 1301077654 00009177</t>
  </si>
  <si>
    <t>DEPOSITO DE 140318 SUC. BCA.ELEC 0000140318 00154738</t>
  </si>
  <si>
    <t>DEPOSITO DE 161301035861 SUC. CE 1301035861 00546652</t>
  </si>
  <si>
    <t>MATERIA VALUACION DE BIENES INDUSTRIALES D INT 0070314 00316641</t>
  </si>
  <si>
    <t>DEPOSITO DE 161301073744 SUC. V 1301073744 00809875</t>
  </si>
  <si>
    <t>161301036321 PAGO DE MATERIA D INT 9420082 00008211</t>
  </si>
  <si>
    <t>161301035924 PAGO DE MATERIA D INT 9430082 00008377</t>
  </si>
  <si>
    <t>Pago Ref Ma. Guadalupe Vazquez Pina D INT 0712900 00089058</t>
  </si>
  <si>
    <t>primer pago maestria en gerenciamiento d D INT 0535100 00157516</t>
  </si>
  <si>
    <t>DEPOSITO DE 160083102511 SUC. YU 0083102511 00369833</t>
  </si>
  <si>
    <t>DEPOSITO DE 160083102511 SUC. YU 0083102511 00370203</t>
  </si>
  <si>
    <t>Maestria mes marzo D INT 0000001 00208055</t>
  </si>
  <si>
    <t>MAEST EN VALUACION SALVADOR ESTRADA IR D INT 0000004 00353492</t>
  </si>
  <si>
    <t>DEPOSITO S.B.C. 161301066840 SUC. DE 1301066840 00010888</t>
  </si>
  <si>
    <t>DEPOSITO S.B.C. 161301066840 SUC. DE 1301066840 00010889</t>
  </si>
  <si>
    <t>DEPOSITO S.B.C. 161301073172 SUC. CA 1301073172 00010589</t>
  </si>
  <si>
    <t>DEPOSITO DE 161301035861 SUC. CE 1301035861 00546650</t>
  </si>
  <si>
    <t>DEPOSITO DE SUC. COLONIAS,GTO 1 0000000000 00160334</t>
  </si>
  <si>
    <t>DEPOSITO DE 161401008333 SUC. AB 1401008333 00472954</t>
  </si>
  <si>
    <t>DEPOSITO DE 161401006681 SUC. DE 1401006681 00914296</t>
  </si>
  <si>
    <t>DEPOSITO DE 161301073807 SUC. CA 1301073807 00944548</t>
  </si>
  <si>
    <t>DEPOSITO DE 161301072775 SUC. V 1301072775 00808304</t>
  </si>
  <si>
    <t>DEPOSITO DE 161401008619 SUC. VI 1401008619 00470674</t>
  </si>
  <si>
    <t>DEPOSITO DE 161301076748 SUC. FA 1301076748 00839070</t>
  </si>
  <si>
    <t>DEPOSITO DE 161401008779 SUC. GL 1401008779 00769541</t>
  </si>
  <si>
    <t>DEPOSITO DE 161401007078 SUC. CE 1401007078 00547910</t>
  </si>
  <si>
    <t>DEPOSITO DE 161401006807 SUC. SU 1401006807 00385360</t>
  </si>
  <si>
    <t>DEPOSITO DE 161301074078 SUC. ES 1301074078 00082487</t>
  </si>
  <si>
    <t>DEPOSITO DE 161401007650 SUC. AV 1401007650 00644449</t>
  </si>
  <si>
    <t>DEPOSITO DE 161301076462 SUC. SU 1301076462 00386827</t>
  </si>
  <si>
    <t>DEPOSITO DE 161202023117 SUC. SE 1202023117 00052734</t>
  </si>
  <si>
    <t>ANDRES</t>
  </si>
  <si>
    <t>VIRGINIA</t>
  </si>
  <si>
    <t>DEPOSITO S.B.C. 160083102511 SUC. CA 0083102511 00009178</t>
  </si>
  <si>
    <t>DEPOSITO DE 161301070677 SUC. BE 1301070677 00149851</t>
  </si>
  <si>
    <t>DEPOSITO DE 161301077208 SUC. SA 1301077208 00768995</t>
  </si>
  <si>
    <t>DEPOSITO DE 161401007078 SUC. CE 1401007078 00552785</t>
  </si>
  <si>
    <t>DEPOSITO DE 161401006967 SUC. CE 1401006967 00553080</t>
  </si>
  <si>
    <t>DEPOSITO DE 161301036035 SUC. PR 1301036035 00922818</t>
  </si>
  <si>
    <t>DEPOSITO DE 161301036481 SUC. CO 1301036481 00167836</t>
  </si>
  <si>
    <t>DEPOSITO DE 161301073012 SUC. IR 1301073012 00313553</t>
  </si>
  <si>
    <t>DEPOSITO S.B.C. 161301073012 SUC. V 1301073012 00010061</t>
  </si>
  <si>
    <t>DEPOSITO DE 161401006395 SUC. PL 1401006395 00244431</t>
  </si>
  <si>
    <t>DEPOSITO DE 161301070803 SUC. GL 1301070803 00624151</t>
  </si>
  <si>
    <t>DEPOSITO DE 161301077431 SUC. CA 1301077431 00952844</t>
  </si>
  <si>
    <t>161301035924 PAGO CERTIFICADO D INT 8320082 00005014</t>
  </si>
  <si>
    <t>161301036321 PAGO CERTIFICADO D INT 8840083 00005418</t>
  </si>
  <si>
    <t>161301036607 PAGO CERTIFICADO D INT 9200083 00005514</t>
  </si>
  <si>
    <t>DEPOSITO S.B.C. 161301035798 SUC. DE 1301035798 00009292</t>
  </si>
  <si>
    <t>PAGO COLEGIATURA OCTAVIO MANUEL MORENO D INT 2703141 00099021</t>
  </si>
  <si>
    <t>DEPOSITO DE 161301073681 SUC. CA 1301073681 00845303</t>
  </si>
  <si>
    <t>DEPOSITO S.B.C. 160083102511 SUC. DE 0083102511 00011660</t>
  </si>
  <si>
    <t>DEPOSITO DE 161402026255 SUC. CA 1402026255 00955268</t>
  </si>
  <si>
    <t>DEPOSITO DE 161301077940 SUC. ES 1301077940 00093836</t>
  </si>
  <si>
    <t>DEPOSITO DE 161301072998</t>
  </si>
  <si>
    <t>BAZUA</t>
  </si>
  <si>
    <t>GALINDO</t>
  </si>
  <si>
    <t>PAOLA MARGARITA</t>
  </si>
  <si>
    <t>TOTAL MZO/14</t>
  </si>
  <si>
    <t>AL 31 MARZO DE 2014</t>
  </si>
  <si>
    <t>ANALISIS ECONOMICO Y FINANCIERO DEL PROYECTO</t>
  </si>
  <si>
    <t>PLANEACION Y PROGRAMACION DE PROYECTOS</t>
  </si>
  <si>
    <t>PLANEACION, PROGRAMACION Y CONTROL DE OBRA</t>
  </si>
  <si>
    <t>DEPOSITOS  MARZO</t>
  </si>
  <si>
    <t>(-) SERVICIOS</t>
  </si>
  <si>
    <t>RECUPERACION MARZO</t>
  </si>
  <si>
    <t>Relación de facturas abril 2014 (Sedes)</t>
  </si>
  <si>
    <t>DEPOSITO DE 161401008110 SUC. DE 1401008110 00926576</t>
  </si>
  <si>
    <t>DEPOSITO DE 161401007204 SUC. DE 1401007204 00926575</t>
  </si>
  <si>
    <t>EZPINOSA</t>
  </si>
  <si>
    <t>PAGO MENSULIDAD REG. DIC.13 D INT 0104201 00518046</t>
  </si>
  <si>
    <t>DEPOSITO DE 161301073807 SUC. CA 1301073807 00956614</t>
  </si>
  <si>
    <t>DEPOSITO DE 161402025572 SUC. CA 1402025572 00957062</t>
  </si>
  <si>
    <t>Mensualidad Abril 2014 D INT 1007587 00143663</t>
  </si>
  <si>
    <t>mesualidad maestria D INT 0000001 00223616</t>
  </si>
  <si>
    <t>DEPOSITO DE 161402024952 SUC. BL 1402024952 00977320</t>
  </si>
  <si>
    <t>PAGO MAESTRIA ABRIL D INT 0040724 00326409</t>
  </si>
  <si>
    <t>DEPOSITO DE 161401007204 SUC. DE 1401007204 00928971</t>
  </si>
  <si>
    <t>Pago Ref Ma. Guadalupe Vazquez D INT 9354007 00294272</t>
  </si>
  <si>
    <t>DEPOSITO S.B.C. 161301076971 SUC. ES 1301076971 00008438</t>
  </si>
  <si>
    <t>DEPOSITO DE 160083102511 SUC. GU 0083102511 00722099</t>
  </si>
  <si>
    <t>DEPOSITO DE 160083102511 SUC. YU 0083102511 00374820</t>
  </si>
  <si>
    <t>PAGO COLEGIATURA ITC REF NO 160083102511 D INT 0040414 00315811</t>
  </si>
  <si>
    <t>DEPOSITO DE 161301073807 SUC. CA 1301073807 00957696</t>
  </si>
  <si>
    <t>DEPOSITO DE 161301074427 SUC. ES 1301074427 00095556</t>
  </si>
  <si>
    <t>DEPOSITO S.B.C. 161301077654 SUC. ES 1301077654 00008435</t>
  </si>
  <si>
    <t>ESQUIVEL</t>
  </si>
  <si>
    <t>MATERIA VALUACION DE BIENES NACIONALES D INT 0040414 00167837</t>
  </si>
  <si>
    <t>DEPOSITO DE 160083102511 SUC. SO 0083102511 00978178</t>
  </si>
  <si>
    <t>pago colegiatura de abril D INT 7052014 00166408</t>
  </si>
  <si>
    <t>DEPOSITO DE 160083102511 SUC. YU 0083102511 00374821</t>
  </si>
  <si>
    <t>DEPOSITO S.B.C. 160083102511 SUC. GL 0083102511 00008440</t>
  </si>
  <si>
    <t>161301077591 FEB D INT 0000001 00333972</t>
  </si>
  <si>
    <t>DEPOSITO DE 161301077877 SUC. ES 1301077877 00095557</t>
  </si>
  <si>
    <t xml:space="preserve">VALENCIA </t>
  </si>
  <si>
    <t>DEPOSITO DE 161301073458 SUC. ES 1301073458 00095205</t>
  </si>
  <si>
    <t>DEPOSITO S.B.C. 161301066840 SUC. DE 1301066840 00009138</t>
  </si>
  <si>
    <t>MANCILLAS</t>
  </si>
  <si>
    <t>DEPOSITO DE 161201046814 SUC. DE 1201046814 00930189</t>
  </si>
  <si>
    <t>RAYAS </t>
  </si>
  <si>
    <t>URBINA</t>
  </si>
  <si>
    <t>ABRAHAM</t>
  </si>
  <si>
    <t>DEPOSITO S.B.C. 160083102511 SUC. CA 0083102511 00009139</t>
  </si>
  <si>
    <t>DEPOSITO S.B.C. 161301073172 SUC. CA 1301073172 00008029</t>
  </si>
  <si>
    <t>DEPOSITO DE 161301077368 SUC. YU 1301077368 00375301</t>
  </si>
  <si>
    <t>DEPOSITO DE 161301036195 SUC. GL 1301036195 00783997</t>
  </si>
  <si>
    <t>DEPOSITO DE 161401008270 SUC. EM 1401008270 00355374</t>
  </si>
  <si>
    <t>DEPOSITO DE 161402025921 SUC. ES 1402025921 00095379</t>
  </si>
  <si>
    <t>OMAR ALEJANADRO</t>
  </si>
  <si>
    <t>DEPOSITO S.B.C. 160083102511 SUC. GA 0083102511 00008924</t>
  </si>
  <si>
    <t>DEPOSITO DE SUC. CUBILETE GTO 1 0000000000 00569227</t>
  </si>
  <si>
    <t>CINTYA IVONNE</t>
  </si>
  <si>
    <t>DEPOSITO DE SUC. CUBILETE GTO 1 0000000000 00569228</t>
  </si>
  <si>
    <t>BIENES NACIONALES(161301074204) D INT 9971442 00122443</t>
  </si>
  <si>
    <t>DEPOSITO DE 160083102511 SUC. CU 0083102511 00391299</t>
  </si>
  <si>
    <t>DEPOSITO DE SUC. EMBAJADORAS,GT 0000000000 00357394</t>
  </si>
  <si>
    <t>DEPOSITO DE 161402026255 SUC. CA 1402026255 00966615</t>
  </si>
  <si>
    <t>MAEST161401006744 161401007364 ENE A MAR D INT 8321008 00119202</t>
  </si>
  <si>
    <t>CORDOBA</t>
  </si>
  <si>
    <t xml:space="preserve">TOLEDO </t>
  </si>
  <si>
    <t>PAGO CAPACITACION D INT 0040414 00289742</t>
  </si>
  <si>
    <t>MAC10-MGP5</t>
  </si>
  <si>
    <t>DEPOSITO DE 161301074141 SUC. CA 1301074141 00847169</t>
  </si>
  <si>
    <t>DEPOSITO DE 161402026541 SUC. GL 1402026541 00780597</t>
  </si>
  <si>
    <t xml:space="preserve">ALDO ARMANDO </t>
  </si>
  <si>
    <t>DEPOSITO DE 161401006458 SUC. DE 1401006458 00928972</t>
  </si>
  <si>
    <t>DEPOSITO DE 161401006458 SUC. DE 1401006458 00934784</t>
  </si>
  <si>
    <t>DEPOSITO DE 161301072775 SUC. SO 1301072775 00977430</t>
  </si>
  <si>
    <t>DEPOSITO DE 161402026764 SUC. SA 1402026764 00783278</t>
  </si>
  <si>
    <t xml:space="preserve">MARIANA </t>
  </si>
  <si>
    <t>DEPOSITO DE 161301074078 SUC. CA 1301074078 00846892</t>
  </si>
  <si>
    <t>DEPOSITO DE 161401008779 SUC. AR 1401008779 00757812</t>
  </si>
  <si>
    <t>DEPOSITO DE 161401008047 SUC. SE 1401008047 00053238</t>
  </si>
  <si>
    <t>DEPOSITO DE 161401007650 SUC. AV 1401007650 00650913</t>
  </si>
  <si>
    <t>DEPOSITO DE 161301077940 SUC. ES 1301077940 00095389</t>
  </si>
  <si>
    <t>DEPOSITO DE 161401008333 SUC. AB 1401008333 00479419</t>
  </si>
  <si>
    <t>DEPOSITO DE 161301076525 SUC. ES 1301076525 00095921</t>
  </si>
  <si>
    <t>DEPOSITO DE 161401006681 SUC. DE 1401006681 00928082</t>
  </si>
  <si>
    <t>DEPOSITO DE 161301073235 SUC. CA 1301073235 00848087</t>
  </si>
  <si>
    <t>DEPOSITO DE 161401007078 SUC. CE 1401007078 00567186</t>
  </si>
  <si>
    <t>DEPOSITO DE 161301077208 SUC. SA 1301077208 00778866</t>
  </si>
  <si>
    <t>DEPOSITO DE 161401007873 SUC. ES 1401007873 00099964</t>
  </si>
  <si>
    <t>DEPOSITO DE 161401006967 SUC. CE 1401006967 00573589</t>
  </si>
  <si>
    <t>DEPOSITO S.B.C. 160083102511 SUC. ES 0083102511 00008244</t>
  </si>
  <si>
    <t>BIENES NACIONALES (161301074204) D INT 9971442 00006812</t>
  </si>
  <si>
    <t>DEPOSITO DE 161402025572 SUC. CA 1402025572 00966924</t>
  </si>
  <si>
    <t>DEPOSITO DE 161401006395 SUC. PL 1401006395 00260719</t>
  </si>
  <si>
    <t>DEPOSITO DE 161301073012 SUC. IR 1301073012 00331868</t>
  </si>
  <si>
    <t>DEPOSITO DE 161301073012 SUC. IR 1301073012 00331872</t>
  </si>
  <si>
    <t>DEPOSITO DE 161301077082</t>
  </si>
  <si>
    <t>DEPOSITO DE 161301076811</t>
  </si>
  <si>
    <t>TOTAL DEPOSITOS SERVICIO</t>
  </si>
  <si>
    <t>TOTAL ABRIL/14</t>
  </si>
  <si>
    <t>AL 30 ABRIL DE 2014</t>
  </si>
  <si>
    <t>GESTION DE RECURSOS HUMANOS Y COMPETENCIAS</t>
  </si>
  <si>
    <t>ANALISIS DE COSTOS</t>
  </si>
  <si>
    <t>DEPOSITOS  ABRIL</t>
  </si>
  <si>
    <t>RECUPERACION ABRIL</t>
  </si>
  <si>
    <t>Relación de facturas mayo 2014 (Sedes)</t>
  </si>
  <si>
    <t>DEPOSITO DE 161402025921 SUC. CA 1402025921 00857194</t>
  </si>
  <si>
    <t>DEPOSITO DE 161402026987 SUC. DE 1402026987 00939014</t>
  </si>
  <si>
    <t>mensualidad mayo cmic D INT 0000001 00377159</t>
  </si>
  <si>
    <t>JOSE ALFONSO</t>
  </si>
  <si>
    <t>DEPOSITO DE 161301073681 SUC. CA 1301073681 00856754</t>
  </si>
  <si>
    <t>Mensualidad Mayo 2014 D INT 1007587 00332646</t>
  </si>
  <si>
    <t xml:space="preserve">PANTOJA </t>
  </si>
  <si>
    <t>DEPOSITO DE 161401007204 SUC. C. 1401007204 00018310</t>
  </si>
  <si>
    <t>DEPOSITO S.B.C. 161402024952 SUC. SU 1402024952 00010182</t>
  </si>
  <si>
    <t>DEPOSITO S.B.C. SUC. DELTA 16140202 0000000000 00010183</t>
  </si>
  <si>
    <t>DEPOSITO DE 160083102511 SUC. DE 0083102511 00939758</t>
  </si>
  <si>
    <t>PAGO DE COLEGIATURAS ABRIL Y MAYO D INT 0605141 00218920</t>
  </si>
  <si>
    <t>DEPOSITO DE 161401008110 SUC. BL 1401008110 00988321</t>
  </si>
  <si>
    <t>DEPOSITO DE 160083102511 SUC. YU 0083102511 00379289</t>
  </si>
  <si>
    <t>DEPOSITO DE 161402027384 SUC. TE 1402027384 00241089</t>
  </si>
  <si>
    <t>DEPOSITO DE 161402025795 SUC. PL 1402025795 00346828</t>
  </si>
  <si>
    <t>DEPOSITO S.B.C. 160083102511 SUC. CA 0083102511 00008956</t>
  </si>
  <si>
    <t>. D INT 0120514 00174986</t>
  </si>
  <si>
    <t>certificado maestria D INT 0000094 00215984</t>
  </si>
  <si>
    <t>DEPOSITO DE 161301073521 SUC. CA 1301073521 00859605</t>
  </si>
  <si>
    <t>PAGO MENS MAEST161401006744 161401007364 D INT 3366100 00251641</t>
  </si>
  <si>
    <t>Y</t>
  </si>
  <si>
    <t>GUTIERREZ TOLEDO JOSE FRANCISCO</t>
  </si>
  <si>
    <t>CERTIFICADO D INT 8595910 00217267</t>
  </si>
  <si>
    <t>DEPOSITO DE 161301073681 SUC. CA 1301073681 00010210</t>
  </si>
  <si>
    <t>DEPOSITO DE 161301072775 SUC. SO 1301072775 00993533</t>
  </si>
  <si>
    <t>DEPOSITO DE 161301073807 SUC. CA 1301073807 00971422</t>
  </si>
  <si>
    <t>tramite certificado D INT 0000001 00341238</t>
  </si>
  <si>
    <t>161301073744 dic 2012 feb 2013 D INT 1613010 00340291</t>
  </si>
  <si>
    <t>EDUARDO MAESTRIA/ABRIL MAYO D INT 0090514 00350227</t>
  </si>
  <si>
    <t>DEPOSITO DE 161301073235 SUC. CA 1301073235 00860480</t>
  </si>
  <si>
    <t>161301077591 CER D INT 0000001 00358901</t>
  </si>
  <si>
    <t>161301077591 TOT D INT 0000001 00358208</t>
  </si>
  <si>
    <t>DEPOSITO S.B.C. 161301076971 SUC. ES 1301076971 00010911</t>
  </si>
  <si>
    <t>DEPOSITO DE 161301073012 SUC. IR 1301073012 00337654</t>
  </si>
  <si>
    <t>SOLICITUD DE CERTIFICADO D INT 0060514 00277219</t>
  </si>
  <si>
    <t>DEPOSITO DE 161401008493 SUC. EM 1401008493 00360343</t>
  </si>
  <si>
    <t>DEPOSITO S.B.C. SUC. ESTADIO IRAPUA 0000000000 00008748</t>
  </si>
  <si>
    <t>DEPOSITO DE 161401007873 SUC. GU 1401007873 00737372</t>
  </si>
  <si>
    <t>Certificado Parcial Gerardo Pantoja D INT 1007587 00148913</t>
  </si>
  <si>
    <t>DEPOSITO DE 161301070454 SUC. DE 1301070454 00947132</t>
  </si>
  <si>
    <t>MENDIVIL</t>
  </si>
  <si>
    <t>DEPOSITO DE 161402026987 SUC. GL 1402026987 00283975</t>
  </si>
  <si>
    <t>DEPOSITO DE 161301073521 SUC. CA 1301073521 00862402</t>
  </si>
  <si>
    <t>DEPOSITO DE SUC. ESTADIO IRAPUA 0000000000 00117128</t>
  </si>
  <si>
    <t>DEPOSITO DE 161301076685 SUC. ES 1301076685 00117380</t>
  </si>
  <si>
    <t>capcitacion jun 2014 D INT 0000051 00314837</t>
  </si>
  <si>
    <t>161301073744 abril maestria D INT 1613010 00306852</t>
  </si>
  <si>
    <t>DEPOSITO DE 161402026764 SUC. SA 1402026764 00792526</t>
  </si>
  <si>
    <t>DEPOSITO DE 161401006681 SUC. DE 1401006681 00938789</t>
  </si>
  <si>
    <t>DEPOSITO DE 161401008619 SUC. VI 1401008619 00485178</t>
  </si>
  <si>
    <t>DEPOSITO DE 161401008333 SUC. AB 1401008333 00486588</t>
  </si>
  <si>
    <t>DEPOSITO DE 161401006807 SUC. SU 1401006807 00418811</t>
  </si>
  <si>
    <t>DEPOSITO DE 161401008779 SUC. PL 1401008779 00347306</t>
  </si>
  <si>
    <t>DEPOSITO DE 161401007078 SUC. CE 1401007078 00584042</t>
  </si>
  <si>
    <t>DEPOSITO S.B.C. 160083102511 SUC. CE 0083102511 00010189</t>
  </si>
  <si>
    <t>DEPOSITO DE 160083102511 SUC. CA 0083102511 00858155</t>
  </si>
  <si>
    <t>ALEJANDMRO</t>
  </si>
  <si>
    <t>DEPOSITO DE 161301073172 SUC. CA 1301073172 00010169</t>
  </si>
  <si>
    <t>DEPOSITO DE 161401006967 SUC. CE 1401006967 00588920</t>
  </si>
  <si>
    <t>DEPOSITO DE 160083102511 SUC. JA 0083102511 00888291</t>
  </si>
  <si>
    <t>DEPOSITO DE 161301077208 SUC. SA 1301077208 00793190</t>
  </si>
  <si>
    <t>DEPOSITO DE 161401008270 SUC. DO 1401008270 00897577</t>
  </si>
  <si>
    <t>DEPOSITO DE 161401008270 SUC. DO 1401008270 00897579</t>
  </si>
  <si>
    <t>DEPOSITO DE 161301077368 SUC. VI 1301077368 00490954</t>
  </si>
  <si>
    <t>DEPOSITO DE 161301074427 SUC. ES 1301074427 00119182</t>
  </si>
  <si>
    <t>DEPOSITO DE 161301077877 SUC. ES 1301077877 00119184</t>
  </si>
  <si>
    <t>DEPOSITO DE 161401008047 SUC. SE 1401008047 00054543</t>
  </si>
  <si>
    <t>DEPOSITO DE 161401008493 SUC. EM 1401008493 00362121</t>
  </si>
  <si>
    <t>ITC I MAESTRIA ADMON D INT 0140528 00163270</t>
  </si>
  <si>
    <t>CUEVAS</t>
  </si>
  <si>
    <t>DEPOSITO DE 161402026255 SUC. CA 1402026255 00979009</t>
  </si>
  <si>
    <t>DEPOSITO DE 161402025572 SUC. CA 1402025572 00979011</t>
  </si>
  <si>
    <t>DEPOSITO DE 1614020268 SUC. BCA. 1614020268 00259591</t>
  </si>
  <si>
    <t>DEPOSITO DE 1614020274 SUC. BCA. 1614020274 00279662</t>
  </si>
  <si>
    <t>DEPOSITO DE 1614020271 SUC. BCA. 1614020271 00280180</t>
  </si>
  <si>
    <t>DEPOSITO DE 161301076811 SUC. CA 1301076811 00866840</t>
  </si>
  <si>
    <t>DEPOSITO DE 160083102511 SUC. YU 0083102511 00383606</t>
  </si>
  <si>
    <t>DEPOSITO DE 161401082670</t>
  </si>
  <si>
    <t>TOTAL MAYO/14</t>
  </si>
  <si>
    <t>AL 31 MAYO DE 2014</t>
  </si>
  <si>
    <t>SEMINARIO DE TESIS I</t>
  </si>
  <si>
    <t>APLICACIONES INFORMATICAS PARA LA GERENCIA DE PROYECTOS</t>
  </si>
  <si>
    <t>CONTABILIDAD Y FINANZAS</t>
  </si>
  <si>
    <t>DEPOSITOS  MAYO</t>
  </si>
  <si>
    <t>RECUPERACION MAYO</t>
  </si>
  <si>
    <t>DEPOSITO DE 161301074078 SUC. CA 1301074078 00868540</t>
  </si>
  <si>
    <t xml:space="preserve">MVI-IRAPUATO </t>
  </si>
  <si>
    <t>DEPOSITO DE 161301073458 SUC. CA 1301073458 00867759</t>
  </si>
  <si>
    <t>DEPOSITO DE 161401008270 SUC. DO 1401008270 00900517</t>
  </si>
  <si>
    <t>DEPOSITO DE 160083102511 SUC. YU 0083102511 00384038</t>
  </si>
  <si>
    <t>DEPOSITO DE 161301076525 SUC. ES 1301076525 00123311</t>
  </si>
  <si>
    <t xml:space="preserve">PEREZ </t>
  </si>
  <si>
    <t xml:space="preserve">AGUILAR </t>
  </si>
  <si>
    <t>PAGO FACTURA D INT 0040614 00152075</t>
  </si>
  <si>
    <t>EBER HERNANDEZ JIMENEZ ALUMNO MAESTRIA D INT 1600831 00229248</t>
  </si>
  <si>
    <t>PAGO MENS MAEST161401006744 161401007364 D INT 1935200 00183265</t>
  </si>
  <si>
    <t xml:space="preserve">JOSE FRANCISCO </t>
  </si>
  <si>
    <t>DEPOSITO S.B.C. 161402024952 SUC. SU 1402024952 00008257</t>
  </si>
  <si>
    <t xml:space="preserve">BALLESTEROS </t>
  </si>
  <si>
    <t xml:space="preserve">MARTIN </t>
  </si>
  <si>
    <t>DEPOSITO DE SUC. ABASOLO,GTO 16 0000000000 00494858</t>
  </si>
  <si>
    <t>YOCUPICO</t>
  </si>
  <si>
    <t>RACIEL</t>
  </si>
  <si>
    <t>DEPOSITO S.B.C. 160083102511 SUC. CA 0083102511 00008323</t>
  </si>
  <si>
    <t>GERARDO PANTOJA JUN 14 D INT 0000058 00125009</t>
  </si>
  <si>
    <t>DEPOSITO DE 161401008619 SUC. VI 1401008619 00493805</t>
  </si>
  <si>
    <t xml:space="preserve">RUBEN </t>
  </si>
  <si>
    <t>DEPOSITO DE 161402025795 SUC. GU 1402025795 00744926</t>
  </si>
  <si>
    <t xml:space="preserve">CARLOS EDUARDO </t>
  </si>
  <si>
    <t>DEPOSITO S.B.C. SUC. CENTRO MAX,GTO 0000000000 00008320</t>
  </si>
  <si>
    <t>DEPOSITO DE 161402025921 SUC. ES 1402025921 00124507</t>
  </si>
  <si>
    <t xml:space="preserve">MARTINEZ </t>
  </si>
  <si>
    <t xml:space="preserve">OMAR ALEJANDRO </t>
  </si>
  <si>
    <t>DEPOSITO DE 161402026478 SUC. CA 1402026478 00869146</t>
  </si>
  <si>
    <t xml:space="preserve">RAMOS </t>
  </si>
  <si>
    <t xml:space="preserve">ALEJANDRO </t>
  </si>
  <si>
    <t>COLEGIATURA MAC OCTAVIO M MORENO ALBA D INT 0506141 00143961</t>
  </si>
  <si>
    <t xml:space="preserve">OCTAVIO MANUEL </t>
  </si>
  <si>
    <t>DEPOSITO DE 161401006681 SUC. DE 1401006681 00954295</t>
  </si>
  <si>
    <t>OSCAR TEODOCIO</t>
  </si>
  <si>
    <t>DEPOSITO DE 161401008619 SUC. VI 1401008619 00493804</t>
  </si>
  <si>
    <t>DEPOSITO DE 161401007078 SUC. C. 1401007078 00886921</t>
  </si>
  <si>
    <t>DEPOSITO DE 161401006807 SUC. SU 1401006807 00437045</t>
  </si>
  <si>
    <t>DEPOSITO DE SUC. DELTA 16140202 0000000000 00954883</t>
  </si>
  <si>
    <t>DEPOSITO DE 161401007713 SUC. EM 1401007713 00363881</t>
  </si>
  <si>
    <t>DEPOSITO DE 161401008110 SUC. BL 1401008110 00002063</t>
  </si>
  <si>
    <t>RODRIGEZ</t>
  </si>
  <si>
    <t>DEPOSITO DE 161301077431 SUC. CA 1301077431 00870093</t>
  </si>
  <si>
    <t>DEPOSITO S.B.C. 160083102511 SUC. GA 0083102511 00008243</t>
  </si>
  <si>
    <t>DEPOSITO DE 161301074141 SUC. V 1301074141 00847411</t>
  </si>
  <si>
    <t>MUNDO</t>
  </si>
  <si>
    <t>DEPOSITO DE 161401006395 SUC. PL 1401006395 00278542</t>
  </si>
  <si>
    <t>DEPOSITO DE 161401008779 SUC. AR 1401008779 00775431</t>
  </si>
  <si>
    <t xml:space="preserve">LUIS MIGUEL </t>
  </si>
  <si>
    <t>PAGO FACT D INT 0100614 00168533</t>
  </si>
  <si>
    <t>DEPOSITO DE 161202023117 SUC. SE 1202023117 00054859</t>
  </si>
  <si>
    <t>MAC9</t>
  </si>
  <si>
    <t xml:space="preserve">ANDRES </t>
  </si>
  <si>
    <t>TRAMITE DE CERTIFICADO D INT 0130614 00676371</t>
  </si>
  <si>
    <t>DEPOSITO DE 161401008047 SUC. SE 1401008047 00054943</t>
  </si>
  <si>
    <t>Pago de Certificado Ref Ma. Gpe Vazquez D INT 1999000 00113526</t>
  </si>
  <si>
    <t>Certificado de estudios de maestria D INT 0000001 00052156</t>
  </si>
  <si>
    <t>DEPOSITO DE 161102265260 SUC. DE 1102265260 00960423</t>
  </si>
  <si>
    <t xml:space="preserve">EGRESADOS </t>
  </si>
  <si>
    <t xml:space="preserve">GASCA </t>
  </si>
  <si>
    <t>CERVANTES</t>
  </si>
  <si>
    <t>KARLA ELIZABETH</t>
  </si>
  <si>
    <t>DEPOSITO DE 161301073521 SUC. CA 1301073521 00873930</t>
  </si>
  <si>
    <t xml:space="preserve">CAZARES </t>
  </si>
  <si>
    <t>DEPOSITO DE 160083102511 SUC. ES 0083102511 00131212</t>
  </si>
  <si>
    <t>Gerardo Pantoja julio 2014 D INT 0000066 00703492</t>
  </si>
  <si>
    <t>Carlos S Mu oz julio 2014 D INT 0000065 00703535</t>
  </si>
  <si>
    <t>MUNOZ</t>
  </si>
  <si>
    <t>depositos no considerados</t>
  </si>
  <si>
    <t>transferencia realizado a las 16:48  ref. 16083102511</t>
  </si>
  <si>
    <t>AL 30  DE JUNIO DE 2014</t>
  </si>
  <si>
    <t>DIRECCION ESTRÁTEGICA</t>
  </si>
  <si>
    <t>MARCO NORMATIVO DE LA GENRENCIA DE PROYECTOS</t>
  </si>
  <si>
    <t>LEGISLACIÓN Y AREGLAMENTACION EN LA IND. DE LA CONST.</t>
  </si>
  <si>
    <t>DEPOSITOS  JUNIO</t>
  </si>
  <si>
    <t>RECUPERACION JUNIO</t>
  </si>
  <si>
    <t>AL 30 DE OCTUBRE DE 2014</t>
  </si>
  <si>
    <t>TOTAL SERVICIOS</t>
  </si>
  <si>
    <t>OCTUBRE</t>
  </si>
  <si>
    <t>octubre</t>
  </si>
  <si>
    <t>SEP</t>
  </si>
  <si>
    <t>SERVICIOS DE OCTUBRE</t>
  </si>
  <si>
    <t>Seminario de tesis II</t>
  </si>
  <si>
    <t>itc</t>
  </si>
  <si>
    <t>Gestión de R.H. y competencias</t>
  </si>
  <si>
    <t>Economia administrativa</t>
  </si>
  <si>
    <t>Relación de facturas noviembre 2014 (Sedes)</t>
  </si>
  <si>
    <t>DEPOSITO DE 161401008619 SUC. VI 1401008619 00535710</t>
  </si>
  <si>
    <t>DEPOSITO EN EFECTIV SUC. SALAMANCA,GTO 0000000000 00854223</t>
  </si>
  <si>
    <t>DEPOSITO DE 161301077208 SUC. SA 1301077208 00854228</t>
  </si>
  <si>
    <t>DEPOSITO DE SUC. CENTRO MAX,GTO 0000000000 00696900</t>
  </si>
  <si>
    <t>DEPOSITO DE 161301036481 SUC. SN 1301036481 00822851</t>
  </si>
  <si>
    <t>DEPOSITO DE 161401006681 SUC. DE 1401006681 00022099</t>
  </si>
  <si>
    <t>DEPOSITO DE 161401006681 SUC. DE 1401006681 00022098</t>
  </si>
  <si>
    <t>COLEGIATURA MAC OCTAVIO M MORENO ALBA D INT 0411014 00150154</t>
  </si>
  <si>
    <t>DEPOSITO DE SUC. CENTRO MAX,GTO 0000000000 00696897</t>
  </si>
  <si>
    <t>DEPOSITO DE 161402024952 SUC. SU 1402024952 00905592</t>
  </si>
  <si>
    <t>DEPOSITO DE 161401008619 SUC. VI 1401008619 00535709</t>
  </si>
  <si>
    <t>DEPOSITO DE 161401006807 SUC. SU 1401006807 00687712</t>
  </si>
  <si>
    <t>coleg agosto y noviembre D INT 0000001 00140295</t>
  </si>
  <si>
    <t>DEPOSITO DE 161401006807 SUC. SU 1401006807 00687713</t>
  </si>
  <si>
    <t>DEPOSITO DE 161402026255 SUC. CA 1402026255 00048673</t>
  </si>
  <si>
    <t>DEPOSITO DE 161301076525 SUC. DE 1301076525 00024187</t>
  </si>
  <si>
    <t>DEPOSITO S.B.C. 161301077654 SUC. ES 1301077654 00008392</t>
  </si>
  <si>
    <t>donacion libro salvador estrada bravo D INT 0000001 00139837</t>
  </si>
  <si>
    <t>DEPOSITO S.B.C. 161402034923 SUC. CA 1402034923 00007753</t>
  </si>
  <si>
    <t>nov 2014 carlos mu oz D INT 0000099 00223990</t>
  </si>
  <si>
    <t>REF 161402025126 D INT 0101114 00112850</t>
  </si>
  <si>
    <t>DEPOSITO EN EFECTIV SUC. SORIANA IRAPUAT 0000000000 00063253</t>
  </si>
  <si>
    <t>CAPAC MAESTRIA EN VALUACION D INT 1114070 00201782</t>
  </si>
  <si>
    <t>DEPOSITO DE 161201030103 SUC. PL 1201030103 00862190</t>
  </si>
  <si>
    <t>DEPOSITO DE 161201029876 SUC. PL 1201029876 00862196</t>
  </si>
  <si>
    <t>pago curso D INT 0101114 00202656</t>
  </si>
  <si>
    <t>DEPOSITO S.B.C. 161200020151 SUC. VA 1200020151 00008417</t>
  </si>
  <si>
    <t>PAGO FACTURA D INT 0051114 00020745</t>
  </si>
  <si>
    <t>DEPOSITO EN EFECTIV SUC. CASIMIRO LICEAG 0000000000 00052566</t>
  </si>
  <si>
    <t>DEPOSITO DE 161401006395 SUC. BL 1401006395 00069140</t>
  </si>
  <si>
    <t>DEPOSITO DE 161401008270 SUC. CE 1401008270 00703163</t>
  </si>
  <si>
    <t>DEPOSITO DE 161402027510 SUC. FA 1402027510 00935067</t>
  </si>
  <si>
    <t>DEPOSITO EN EFECTIV SUC. ESTADIO IRAPUAT 0000000000 00201529</t>
  </si>
  <si>
    <t>DEPOSITO DE 161401006458 SUC. SU 1401006458 00086753</t>
  </si>
  <si>
    <t>Mensualidad Noviembre 2014 MGP4 D INT 1007587 00067787</t>
  </si>
  <si>
    <t>DEPOSITO DE 161402024889 SUC. UR 1402024889 00350151</t>
  </si>
  <si>
    <t>DEPOSITO DE 161401006458 SUC. SU 1401006458 00012413</t>
  </si>
  <si>
    <t>DEPOSITO DE 161402025795 SUC. GU 1402025795 00806262</t>
  </si>
  <si>
    <t>DEPOSITO DE 161402034797 SUC. JA 1402034797 00941239</t>
  </si>
  <si>
    <t>DEPOSITO DE 161401008493 SUC. GU 1401008493 00806368</t>
  </si>
  <si>
    <t>DEPOSITO DE 161301077654 SUC. ES 1301077654 00192969</t>
  </si>
  <si>
    <t>DEPOSITO DE 160083102511 SUC. IR 0083102511 00419851</t>
  </si>
  <si>
    <t>DEPOSITO DE 161402026478 SUC. CA 1402026478 00924083</t>
  </si>
  <si>
    <t>DEPOSITO DE 161401007078 SUC. CE 1401007078 00697230</t>
  </si>
  <si>
    <t>DEPOSITO DE 160083102511 SUC. CE 0083102511 00697541</t>
  </si>
  <si>
    <t>DEPOSITO DE 161401008110 SUC. SU 1401008110 00906410</t>
  </si>
  <si>
    <t>DEPOSITO DE 161401008779 SUC. IN 1401008779 00445486</t>
  </si>
  <si>
    <t>DEPOSITO DE 161401008779 SUC. IN 1401008779 00445487</t>
  </si>
  <si>
    <t>PAGO MENS MAEST161401006 161401007364 D INT 2457200 00119146</t>
  </si>
  <si>
    <t>DEPOSITO DE 161402025412 SUC. YU 1402025412 00408802</t>
  </si>
  <si>
    <t>DEPOSITO DE 161401007713 SUC. EM 1401007713 00386483</t>
  </si>
  <si>
    <t>DEPOSITO DE 160083102511 SUC. C. 0083102511 00934406</t>
  </si>
  <si>
    <t>DEPOSITO DE 161401007650 SUC. AV 1401007650 00701740</t>
  </si>
  <si>
    <t>DEPOSITO DE SUC. CENTRO MAX,GTO 0000000000 00701787</t>
  </si>
  <si>
    <t>DEPOSITO DE 161301077208 SUC. SA 1301077208 00019188</t>
  </si>
  <si>
    <t>DEPOSITO DE 161401007873 SUC. EM 1401007873 00387742</t>
  </si>
  <si>
    <t>DEPOSITO DE 161401006967 SUC. PL 1401006967 00864042</t>
  </si>
  <si>
    <t>DEPOSITO DE 160083102511 SUC. SO 0083102511 00065606</t>
  </si>
  <si>
    <t>DEPOSITO DE 160083102511 SUC. PL 0083102511 00866103</t>
  </si>
  <si>
    <t>DEPOSITO DE 1614020268 SUC. BCA. 1614020268 00053042</t>
  </si>
  <si>
    <t>DEPOSITO DE 1614020274 SUC. BCA. 1614020274 00053915</t>
  </si>
  <si>
    <t>DEPOSITO DE 1614020271 SUC. BCA. 1614020271 00054909</t>
  </si>
  <si>
    <t>DEPOSITO DE 161402026987 SUC. GL 1402026987 00380379</t>
  </si>
  <si>
    <t>DEPOSITO EN EFECTIV SUC. ESTADIO IRAPUAT 0000000000 00195444</t>
  </si>
  <si>
    <t>DEPOSITO DE 161301072775 SUC. SO 1301072775 00063782</t>
  </si>
  <si>
    <t>DEPOSITO EN EFECTIV SUC. CAMPES-IRAPUATO 0000000000 00927172</t>
  </si>
  <si>
    <t>DEPOSITO EN EFECTIV SUC. CAMPES-IRAPUATO 0000000000 00927631</t>
  </si>
  <si>
    <t>DEPOSITO EN EFECTIV SUC. ESTADIO IRAPUAT 0000000000 00197638</t>
  </si>
  <si>
    <t>DEPOSITO EN EFECTIV SUC. ESTADIO IRAPUAT 0000000000 00197691</t>
  </si>
  <si>
    <t>DEPOSITO EN EFECTIV SUC. CAMPES-IRAPUATO 0000000000 00928000</t>
  </si>
  <si>
    <t>DEPOSITO EN EFECTIV SUC. CAMPES-IRAPUATO 0000000000 00928133</t>
  </si>
  <si>
    <t>DEPOSITO EN EFECTIV SUC. SORIANA IRAPUAT 0000000000 00065311</t>
  </si>
  <si>
    <t>DEPOSITO EN EFECTIV SUC. SN FCO.DEL RINC 0000000000 00827039</t>
  </si>
  <si>
    <t>DEPOSITO EN EFECTIV SUC. CAMPES-IRAPUATO 0000000000 00928827</t>
  </si>
  <si>
    <t xml:space="preserve"> </t>
  </si>
  <si>
    <t xml:space="preserve">CORDOVA REYES </t>
  </si>
  <si>
    <t>GUTIERREZ TOLEDO</t>
  </si>
  <si>
    <t>EMMANUEL</t>
  </si>
  <si>
    <t xml:space="preserve">BAEZA </t>
  </si>
  <si>
    <t xml:space="preserve">ROMERO </t>
  </si>
  <si>
    <t>JOSE EDWIN</t>
  </si>
  <si>
    <t>AGUIRRE</t>
  </si>
  <si>
    <t>JOSE JULIAN</t>
  </si>
  <si>
    <t>WENDY</t>
  </si>
  <si>
    <t xml:space="preserve">ISAAC </t>
  </si>
  <si>
    <t xml:space="preserve">BUSTOS </t>
  </si>
  <si>
    <t xml:space="preserve">BELTRAN </t>
  </si>
  <si>
    <t>AL 30 DE NOVIEMBRE DE 2014</t>
  </si>
  <si>
    <t>NOVIEMBRE</t>
  </si>
  <si>
    <t>MVI-5 2014</t>
  </si>
  <si>
    <t>administración financiera</t>
  </si>
  <si>
    <t>Análisis economico y financiero del proyecto</t>
  </si>
  <si>
    <t xml:space="preserve">propedeutico probabilidad y estadistica </t>
  </si>
  <si>
    <t>TRANFERENCIA  7151 SALVADOR ESTRADA</t>
  </si>
  <si>
    <t>TRANSFERENCIA 002180054188897151 MAESTRIA LALO SEP/OCT</t>
  </si>
  <si>
    <t>SERVICIOS DE NOVIEMBRE</t>
  </si>
  <si>
    <t>HUGO</t>
  </si>
  <si>
    <t>MVII-5</t>
  </si>
  <si>
    <t xml:space="preserve">PASCALIS </t>
  </si>
  <si>
    <t>Relación de facturas diciembre 2014 (Sedes)</t>
  </si>
  <si>
    <t>DEPOSITO S.B.C. SUC. CASIMIRO LICEA 0000000000 00010072</t>
  </si>
  <si>
    <t>COLEGIATURA DICIEMBRE OCTAVIO MORENO ALB D INT 0412145 00167208</t>
  </si>
  <si>
    <t>DEPOSITO S.B.C. 161402026255 SUC. ES 1402026255 00008523</t>
  </si>
  <si>
    <t>DEPOSITO DE SUC. CENTRO,LEON G 0000000000 00178971</t>
  </si>
  <si>
    <t>DEPOSITO DE 161402024889 SUC. UR 1402024889 00354226</t>
  </si>
  <si>
    <t>CAPAC MAESTRIA EN VALUACION D INT 1214004 00067158</t>
  </si>
  <si>
    <t>DEPOSITO S.B.C. 161402034923 SUC. CA 1402034923 00008538</t>
  </si>
  <si>
    <t>DEPOSITO DE 160083102511 SUC. IR 0083102511 00432393</t>
  </si>
  <si>
    <t>DEPOSITO DE 161402024952 SUC. SU 1402024952 00912627</t>
  </si>
  <si>
    <t>DEPOSITO DE 161402025795 SUC. EM 1402025795 00390274</t>
  </si>
  <si>
    <t>DEPOSITO DE 160083102511 SUC. CU 0083102511 00433890</t>
  </si>
  <si>
    <t>DEPOSITO DE 160083102511 SUC. CE 0083102511 00713787</t>
  </si>
  <si>
    <t>DEPOSITO DE 161402026987 SUC. GL 1402026987 00383496</t>
  </si>
  <si>
    <t>DEPOSITO DE SUC. CASIMIRO LICEA 0000000000 00060878</t>
  </si>
  <si>
    <t>DEPOSITO DE 161402034797 SUC. PA 1402034797 00947354</t>
  </si>
  <si>
    <t>DEPOSITO DE 160083102511 SUC. GL 0083102511 00385085</t>
  </si>
  <si>
    <t>DEPOSITO DE 161402025921 SUC. CA 1402025921 00937095</t>
  </si>
  <si>
    <t>DEPOSITO DE 161401008493 SUC. EM 1401008493 00391951</t>
  </si>
  <si>
    <t>DEPOSITO DE 160083102511 SUC. V 0083102511 00922677</t>
  </si>
  <si>
    <t>DEPOSITO DE 160083102511 SUC. CE 0083102511 00720431</t>
  </si>
  <si>
    <t>DEPOSITO DE SUC. ESTADIO IRAPUA 0000000000 00212630</t>
  </si>
  <si>
    <t>DEPOSITO DE SUC. ESTADIO IRAPUA 0000000000 00212633</t>
  </si>
  <si>
    <t>DEPOSITO DE SUC. ESTADIO IRAPUA 0000000000 00212634</t>
  </si>
  <si>
    <t>DEPOSITO DE SUC. ESTADIO IRAPUA 0000000000 00212635</t>
  </si>
  <si>
    <t>ref. 161402027098 noviembre D INT 2027098 00231061</t>
  </si>
  <si>
    <t>ref.161402027098 DICIEMBRE D INT 2027098 00232960</t>
  </si>
  <si>
    <t>ref. 161402027098 ENERO 2015 D INT 2027098 00239038</t>
  </si>
  <si>
    <t>ref. 161402027098 FEBRERO 2015 D INT 2027098 00240950</t>
  </si>
  <si>
    <t>DEPOSITO DE 161402025412 SUC. YU 1402025412 00416629</t>
  </si>
  <si>
    <t>DEPOSITO DE 160083102511 SUC. DE 0083102511 00042752</t>
  </si>
  <si>
    <t>DEPOSITO S.B.C. 160083102511 SUC. GA 0083102511 00011906</t>
  </si>
  <si>
    <t>DEPOSITO DE 160083102511 SUC. CU 0083102511 00438103</t>
  </si>
  <si>
    <t>DEPOSITO DE 161402027510 SUC. FA 1402027510 00955749</t>
  </si>
  <si>
    <t xml:space="preserve">SUAREZ </t>
  </si>
  <si>
    <t xml:space="preserve">CAMPOS </t>
  </si>
  <si>
    <t>TRANFERENCIA JORGE ALFONSO GARCIA PALOMARES 13:15:53 HRS</t>
  </si>
  <si>
    <t>DEPOSITO EN CTA SUC.4616 PLAZA DISTRITO FEDERAL</t>
  </si>
  <si>
    <t>CHRISTIANE IVETTE</t>
  </si>
  <si>
    <t>TRANSFERENCIA GALO INGENIERIA SA DE CV MAESTRIA EDUARDO RAMIREZ</t>
  </si>
  <si>
    <t>TRANSFERENCIA CONSTRUCTORA CRISTIANE DE MEXICO 00740131000190284777</t>
  </si>
  <si>
    <t>INSCRIPCIÓN</t>
  </si>
  <si>
    <t>ARAIZA</t>
  </si>
  <si>
    <t>GARCIA MENENDEZ</t>
  </si>
  <si>
    <t>AL 31 DE DICIEMBRE DE 2014</t>
  </si>
  <si>
    <t>Diciembre</t>
  </si>
  <si>
    <t>SERVICIOS DE DICIEMBRE</t>
  </si>
  <si>
    <t>DICIEMBRE</t>
  </si>
  <si>
    <t xml:space="preserve">VILLANUEVA </t>
  </si>
  <si>
    <t>IMPORTE DESCONTADO EN NOVIEMBRE</t>
  </si>
  <si>
    <t>PROPEDEUTICO DEL MES DE NOVIEMBRE</t>
  </si>
  <si>
    <t xml:space="preserve">ALVARADO </t>
  </si>
  <si>
    <t xml:space="preserve">RIVAS </t>
  </si>
  <si>
    <t xml:space="preserve">BARRIOS </t>
  </si>
  <si>
    <t>DESCUENTOS INDEBIDOS</t>
  </si>
  <si>
    <t>DIC 2012 A MARZO 2014</t>
  </si>
  <si>
    <t>ABRIL 2014</t>
  </si>
  <si>
    <t>MAYO 2014</t>
  </si>
  <si>
    <t>JUNIO 2014</t>
  </si>
  <si>
    <t>JULIO Y AGOSTO 14</t>
  </si>
  <si>
    <t>SEPTIEMBRE Y OCTUBRE 14</t>
  </si>
  <si>
    <t>NOVIEMBRE 2014</t>
  </si>
  <si>
    <t>DICIEMBRE 2014</t>
  </si>
  <si>
    <t>ENERO 2015</t>
  </si>
  <si>
    <t>menos descuentpos negociadoos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</si>
</sst>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0.00;[Red]0.00"/>
  </numFmts>
  <fonts count="20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 Unicode MS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mbria"/>
      <family val="1"/>
    </font>
    <font>
      <b/>
      <sz val="13"/>
      <name val="Arial Unicode MS"/>
      <family val="2"/>
    </font>
    <font>
      <sz val="12"/>
      <name val="Arial Unicode MS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6" fillId="0" borderId="0">
      <alignment horizontal="center" vertical="center" wrapText="1"/>
    </xf>
    <xf numFmtId="43" fontId="1" fillId="0" borderId="0" applyFont="0" applyFill="0" applyBorder="0" applyAlignment="0" applyProtection="0"/>
    <xf numFmtId="0" fontId="14" fillId="0" borderId="0"/>
    <xf numFmtId="0" fontId="3" fillId="0" borderId="0"/>
    <xf numFmtId="0" fontId="1" fillId="0" borderId="0"/>
  </cellStyleXfs>
  <cellXfs count="390"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/>
    <xf numFmtId="0" fontId="5" fillId="0" borderId="5" xfId="0" applyFont="1" applyBorder="1"/>
    <xf numFmtId="164" fontId="1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3" borderId="4" xfId="0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0" xfId="0" applyFill="1"/>
    <xf numFmtId="0" fontId="4" fillId="0" borderId="0" xfId="0" applyFont="1" applyFill="1" applyBorder="1" applyAlignment="1">
      <alignment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3" borderId="0" xfId="0" applyFill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4" fontId="5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center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4" fillId="0" borderId="0" xfId="0" applyFont="1"/>
    <xf numFmtId="4" fontId="4" fillId="3" borderId="0" xfId="0" applyNumberFormat="1" applyFont="1" applyFill="1"/>
    <xf numFmtId="9" fontId="5" fillId="0" borderId="0" xfId="0" applyNumberFormat="1" applyFont="1"/>
    <xf numFmtId="49" fontId="5" fillId="0" borderId="0" xfId="0" applyNumberFormat="1" applyFont="1"/>
    <xf numFmtId="4" fontId="4" fillId="0" borderId="0" xfId="0" applyNumberFormat="1" applyFont="1"/>
    <xf numFmtId="0" fontId="13" fillId="0" borderId="0" xfId="0" applyFont="1"/>
    <xf numFmtId="2" fontId="0" fillId="0" borderId="0" xfId="0" applyNumberFormat="1"/>
    <xf numFmtId="43" fontId="0" fillId="0" borderId="0" xfId="3" applyFont="1"/>
    <xf numFmtId="16" fontId="5" fillId="0" borderId="0" xfId="0" applyNumberFormat="1" applyFont="1"/>
    <xf numFmtId="14" fontId="0" fillId="0" borderId="0" xfId="0" applyNumberFormat="1"/>
    <xf numFmtId="49" fontId="4" fillId="0" borderId="0" xfId="1" applyNumberFormat="1" applyFont="1" applyBorder="1" applyAlignment="1">
      <alignment vertical="center"/>
    </xf>
    <xf numFmtId="14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 applyProtection="1">
      <alignment horizontal="right" vertical="center"/>
      <protection locked="0"/>
    </xf>
    <xf numFmtId="4" fontId="5" fillId="0" borderId="0" xfId="1" applyNumberFormat="1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vertical="center"/>
    </xf>
    <xf numFmtId="0" fontId="15" fillId="0" borderId="0" xfId="4" applyFont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 wrapText="1"/>
    </xf>
    <xf numFmtId="0" fontId="0" fillId="0" borderId="0" xfId="0" applyFont="1"/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6" fontId="0" fillId="0" borderId="0" xfId="0" applyNumberFormat="1"/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43" fontId="2" fillId="3" borderId="0" xfId="3" applyFont="1" applyFill="1" applyBorder="1" applyAlignment="1">
      <alignment vertical="center"/>
    </xf>
    <xf numFmtId="0" fontId="10" fillId="0" borderId="0" xfId="5" applyFont="1"/>
    <xf numFmtId="15" fontId="11" fillId="0" borderId="0" xfId="5" applyNumberFormat="1" applyFont="1" applyBorder="1" applyAlignment="1"/>
    <xf numFmtId="0" fontId="1" fillId="0" borderId="0" xfId="6"/>
    <xf numFmtId="0" fontId="3" fillId="0" borderId="0" xfId="5"/>
    <xf numFmtId="4" fontId="4" fillId="0" borderId="0" xfId="5" applyNumberFormat="1" applyFont="1" applyAlignment="1">
      <alignment horizontal="left"/>
    </xf>
    <xf numFmtId="4" fontId="4" fillId="0" borderId="0" xfId="5" applyNumberFormat="1" applyFont="1" applyAlignment="1">
      <alignment horizontal="center"/>
    </xf>
    <xf numFmtId="0" fontId="12" fillId="0" borderId="0" xfId="5" applyFont="1" applyAlignment="1">
      <alignment horizontal="center"/>
    </xf>
    <xf numFmtId="0" fontId="1" fillId="0" borderId="0" xfId="6" applyFill="1"/>
    <xf numFmtId="0" fontId="5" fillId="0" borderId="0" xfId="5" applyFont="1"/>
    <xf numFmtId="4" fontId="5" fillId="0" borderId="0" xfId="5" applyNumberFormat="1" applyFont="1"/>
    <xf numFmtId="4" fontId="12" fillId="0" borderId="0" xfId="5" applyNumberFormat="1" applyFont="1"/>
    <xf numFmtId="0" fontId="2" fillId="0" borderId="0" xfId="6" applyFont="1"/>
    <xf numFmtId="0" fontId="4" fillId="0" borderId="0" xfId="5" applyFont="1"/>
    <xf numFmtId="4" fontId="4" fillId="3" borderId="0" xfId="5" applyNumberFormat="1" applyFont="1" applyFill="1"/>
    <xf numFmtId="4" fontId="3" fillId="0" borderId="0" xfId="5" applyNumberFormat="1"/>
    <xf numFmtId="4" fontId="4" fillId="0" borderId="0" xfId="5" applyNumberFormat="1" applyFont="1"/>
    <xf numFmtId="0" fontId="13" fillId="0" borderId="0" xfId="5" applyFont="1"/>
    <xf numFmtId="0" fontId="16" fillId="7" borderId="0" xfId="6" applyFont="1" applyFill="1"/>
    <xf numFmtId="4" fontId="2" fillId="0" borderId="0" xfId="0" applyNumberFormat="1" applyFont="1"/>
    <xf numFmtId="14" fontId="1" fillId="0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7" fillId="0" borderId="0" xfId="0" applyFont="1"/>
    <xf numFmtId="0" fontId="0" fillId="0" borderId="0" xfId="0" applyFont="1" applyBorder="1" applyAlignment="1">
      <alignment vertical="center"/>
    </xf>
    <xf numFmtId="4" fontId="5" fillId="0" borderId="0" xfId="1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2" fontId="0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/>
    <xf numFmtId="2" fontId="5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 wrapText="1"/>
    </xf>
    <xf numFmtId="43" fontId="2" fillId="3" borderId="0" xfId="3" applyFont="1" applyFill="1" applyBorder="1" applyAlignment="1">
      <alignment vertical="center"/>
    </xf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10" fillId="0" borderId="0" xfId="5" applyFont="1"/>
    <xf numFmtId="15" fontId="11" fillId="0" borderId="0" xfId="5" applyNumberFormat="1" applyFont="1" applyBorder="1" applyAlignment="1"/>
    <xf numFmtId="0" fontId="1" fillId="0" borderId="0" xfId="6"/>
    <xf numFmtId="0" fontId="3" fillId="0" borderId="0" xfId="5"/>
    <xf numFmtId="4" fontId="4" fillId="0" borderId="0" xfId="5" applyNumberFormat="1" applyFont="1" applyAlignment="1">
      <alignment horizontal="left"/>
    </xf>
    <xf numFmtId="4" fontId="4" fillId="0" borderId="0" xfId="5" applyNumberFormat="1" applyFont="1" applyAlignment="1">
      <alignment horizontal="center"/>
    </xf>
    <xf numFmtId="0" fontId="12" fillId="0" borderId="0" xfId="5" applyFont="1" applyAlignment="1">
      <alignment horizontal="center"/>
    </xf>
    <xf numFmtId="0" fontId="1" fillId="0" borderId="0" xfId="6" applyFill="1"/>
    <xf numFmtId="0" fontId="5" fillId="0" borderId="0" xfId="5" applyFont="1"/>
    <xf numFmtId="4" fontId="5" fillId="0" borderId="0" xfId="5" applyNumberFormat="1" applyFont="1"/>
    <xf numFmtId="4" fontId="12" fillId="0" borderId="0" xfId="5" applyNumberFormat="1" applyFont="1"/>
    <xf numFmtId="0" fontId="2" fillId="0" borderId="0" xfId="6" applyFont="1"/>
    <xf numFmtId="0" fontId="4" fillId="0" borderId="0" xfId="5" applyFont="1"/>
    <xf numFmtId="4" fontId="4" fillId="3" borderId="0" xfId="5" applyNumberFormat="1" applyFont="1" applyFill="1"/>
    <xf numFmtId="4" fontId="3" fillId="0" borderId="0" xfId="5" applyNumberFormat="1"/>
    <xf numFmtId="4" fontId="4" fillId="0" borderId="0" xfId="5" applyNumberFormat="1" applyFont="1"/>
    <xf numFmtId="0" fontId="13" fillId="0" borderId="0" xfId="5" applyFont="1"/>
    <xf numFmtId="0" fontId="16" fillId="7" borderId="0" xfId="6" applyFont="1" applyFill="1"/>
    <xf numFmtId="4" fontId="2" fillId="0" borderId="0" xfId="0" applyNumberFormat="1" applyFont="1"/>
    <xf numFmtId="2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2" fontId="1" fillId="0" borderId="7" xfId="0" applyNumberFormat="1" applyFont="1" applyFill="1" applyBorder="1" applyAlignment="1">
      <alignment vertical="center"/>
    </xf>
    <xf numFmtId="1" fontId="1" fillId="0" borderId="7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2" fontId="2" fillId="0" borderId="0" xfId="0" applyNumberFormat="1" applyFont="1"/>
    <xf numFmtId="0" fontId="0" fillId="0" borderId="0" xfId="0"/>
    <xf numFmtId="2" fontId="5" fillId="10" borderId="0" xfId="0" applyNumberFormat="1" applyFont="1" applyFill="1" applyBorder="1" applyAlignment="1">
      <alignment vertical="center"/>
    </xf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2" fontId="2" fillId="0" borderId="0" xfId="0" applyNumberFormat="1" applyFont="1"/>
    <xf numFmtId="2" fontId="1" fillId="8" borderId="0" xfId="0" applyNumberFormat="1" applyFont="1" applyFill="1" applyBorder="1" applyAlignment="1">
      <alignment vertical="center"/>
    </xf>
    <xf numFmtId="0" fontId="10" fillId="0" borderId="0" xfId="5" applyFont="1"/>
    <xf numFmtId="15" fontId="11" fillId="0" borderId="0" xfId="5" applyNumberFormat="1" applyFont="1" applyBorder="1" applyAlignment="1"/>
    <xf numFmtId="0" fontId="1" fillId="0" borderId="0" xfId="6"/>
    <xf numFmtId="0" fontId="3" fillId="0" borderId="0" xfId="5"/>
    <xf numFmtId="4" fontId="4" fillId="0" borderId="0" xfId="5" applyNumberFormat="1" applyFont="1" applyAlignment="1">
      <alignment horizontal="left"/>
    </xf>
    <xf numFmtId="4" fontId="4" fillId="0" borderId="0" xfId="5" applyNumberFormat="1" applyFont="1" applyAlignment="1">
      <alignment horizontal="center"/>
    </xf>
    <xf numFmtId="0" fontId="12" fillId="0" borderId="0" xfId="5" applyFont="1" applyAlignment="1">
      <alignment horizontal="center"/>
    </xf>
    <xf numFmtId="0" fontId="1" fillId="0" borderId="0" xfId="6" applyFill="1"/>
    <xf numFmtId="0" fontId="5" fillId="0" borderId="0" xfId="5" applyFont="1"/>
    <xf numFmtId="4" fontId="5" fillId="0" borderId="0" xfId="5" applyNumberFormat="1" applyFont="1"/>
    <xf numFmtId="4" fontId="12" fillId="0" borderId="0" xfId="5" applyNumberFormat="1" applyFont="1"/>
    <xf numFmtId="0" fontId="2" fillId="0" borderId="0" xfId="6" applyFont="1"/>
    <xf numFmtId="0" fontId="4" fillId="0" borderId="0" xfId="5" applyFont="1"/>
    <xf numFmtId="4" fontId="4" fillId="3" borderId="0" xfId="5" applyNumberFormat="1" applyFont="1" applyFill="1"/>
    <xf numFmtId="4" fontId="3" fillId="0" borderId="0" xfId="5" applyNumberFormat="1"/>
    <xf numFmtId="4" fontId="4" fillId="0" borderId="0" xfId="5" applyNumberFormat="1" applyFont="1"/>
    <xf numFmtId="0" fontId="13" fillId="0" borderId="0" xfId="5" applyFont="1"/>
    <xf numFmtId="0" fontId="16" fillId="7" borderId="0" xfId="6" applyFont="1" applyFill="1"/>
    <xf numFmtId="4" fontId="2" fillId="0" borderId="0" xfId="0" applyNumberFormat="1" applyFont="1"/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14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 applyProtection="1">
      <alignment horizontal="right" vertical="center"/>
      <protection locked="0"/>
    </xf>
    <xf numFmtId="4" fontId="5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2" fontId="1" fillId="8" borderId="0" xfId="0" applyNumberFormat="1" applyFon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2" fillId="3" borderId="0" xfId="0" applyFont="1" applyFill="1" applyBorder="1" applyAlignment="1">
      <alignment horizontal="right" vertical="center" wrapText="1"/>
    </xf>
    <xf numFmtId="2" fontId="2" fillId="0" borderId="0" xfId="0" applyNumberFormat="1" applyFont="1"/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0" fillId="0" borderId="0" xfId="0"/>
    <xf numFmtId="0" fontId="10" fillId="0" borderId="0" xfId="5" applyFont="1"/>
    <xf numFmtId="15" fontId="11" fillId="0" borderId="0" xfId="5" applyNumberFormat="1" applyFont="1" applyBorder="1" applyAlignment="1"/>
    <xf numFmtId="0" fontId="1" fillId="0" borderId="0" xfId="6"/>
    <xf numFmtId="0" fontId="3" fillId="0" borderId="0" xfId="5"/>
    <xf numFmtId="4" fontId="4" fillId="0" borderId="0" xfId="5" applyNumberFormat="1" applyFont="1" applyAlignment="1">
      <alignment horizontal="left"/>
    </xf>
    <xf numFmtId="4" fontId="4" fillId="0" borderId="0" xfId="5" applyNumberFormat="1" applyFont="1" applyAlignment="1">
      <alignment horizontal="center"/>
    </xf>
    <xf numFmtId="0" fontId="12" fillId="0" borderId="0" xfId="5" applyFont="1" applyAlignment="1">
      <alignment horizontal="center"/>
    </xf>
    <xf numFmtId="0" fontId="1" fillId="0" borderId="0" xfId="6" applyFill="1"/>
    <xf numFmtId="0" fontId="5" fillId="0" borderId="0" xfId="5" applyFont="1"/>
    <xf numFmtId="4" fontId="5" fillId="0" borderId="0" xfId="5" applyNumberFormat="1" applyFont="1"/>
    <xf numFmtId="4" fontId="12" fillId="0" borderId="0" xfId="5" applyNumberFormat="1" applyFont="1"/>
    <xf numFmtId="0" fontId="2" fillId="0" borderId="0" xfId="6" applyFont="1"/>
    <xf numFmtId="0" fontId="4" fillId="0" borderId="0" xfId="5" applyFont="1"/>
    <xf numFmtId="4" fontId="4" fillId="3" borderId="0" xfId="5" applyNumberFormat="1" applyFont="1" applyFill="1"/>
    <xf numFmtId="4" fontId="3" fillId="0" borderId="0" xfId="5" applyNumberFormat="1"/>
    <xf numFmtId="4" fontId="4" fillId="0" borderId="0" xfId="5" applyNumberFormat="1" applyFont="1"/>
    <xf numFmtId="0" fontId="13" fillId="0" borderId="0" xfId="5" applyFont="1"/>
    <xf numFmtId="0" fontId="16" fillId="7" borderId="0" xfId="6" applyFont="1" applyFill="1"/>
    <xf numFmtId="4" fontId="2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0" fillId="7" borderId="0" xfId="0" applyFill="1"/>
    <xf numFmtId="0" fontId="5" fillId="3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14" fontId="0" fillId="0" borderId="0" xfId="0" applyNumberFormat="1"/>
    <xf numFmtId="0" fontId="0" fillId="0" borderId="0" xfId="0"/>
    <xf numFmtId="0" fontId="10" fillId="0" borderId="0" xfId="5" applyFont="1"/>
    <xf numFmtId="15" fontId="11" fillId="0" borderId="0" xfId="5" applyNumberFormat="1" applyFont="1" applyBorder="1" applyAlignment="1"/>
    <xf numFmtId="0" fontId="1" fillId="0" borderId="0" xfId="6"/>
    <xf numFmtId="0" fontId="3" fillId="0" borderId="0" xfId="5"/>
    <xf numFmtId="4" fontId="4" fillId="0" borderId="0" xfId="5" applyNumberFormat="1" applyFont="1" applyAlignment="1">
      <alignment horizontal="left"/>
    </xf>
    <xf numFmtId="4" fontId="4" fillId="0" borderId="0" xfId="5" applyNumberFormat="1" applyFont="1" applyAlignment="1">
      <alignment horizontal="center"/>
    </xf>
    <xf numFmtId="0" fontId="12" fillId="0" borderId="0" xfId="5" applyFont="1" applyAlignment="1">
      <alignment horizontal="center"/>
    </xf>
    <xf numFmtId="0" fontId="1" fillId="0" borderId="0" xfId="6" applyFill="1"/>
    <xf numFmtId="0" fontId="5" fillId="0" borderId="0" xfId="5" applyFont="1"/>
    <xf numFmtId="4" fontId="5" fillId="0" borderId="0" xfId="5" applyNumberFormat="1" applyFont="1"/>
    <xf numFmtId="4" fontId="12" fillId="0" borderId="0" xfId="5" applyNumberFormat="1" applyFont="1"/>
    <xf numFmtId="0" fontId="2" fillId="0" borderId="0" xfId="6" applyFont="1"/>
    <xf numFmtId="0" fontId="4" fillId="0" borderId="0" xfId="5" applyFont="1"/>
    <xf numFmtId="4" fontId="4" fillId="3" borderId="0" xfId="5" applyNumberFormat="1" applyFont="1" applyFill="1"/>
    <xf numFmtId="4" fontId="3" fillId="0" borderId="0" xfId="5" applyNumberFormat="1"/>
    <xf numFmtId="4" fontId="4" fillId="0" borderId="0" xfId="5" applyNumberFormat="1" applyFont="1"/>
    <xf numFmtId="0" fontId="13" fillId="0" borderId="0" xfId="5" applyFont="1"/>
    <xf numFmtId="0" fontId="16" fillId="7" borderId="0" xfId="6" applyFont="1" applyFill="1"/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vertical="center"/>
    </xf>
    <xf numFmtId="2" fontId="5" fillId="11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3" fontId="5" fillId="0" borderId="0" xfId="3" applyFont="1" applyFill="1" applyBorder="1" applyAlignment="1">
      <alignment vertical="center"/>
    </xf>
    <xf numFmtId="43" fontId="2" fillId="0" borderId="0" xfId="0" applyNumberFormat="1" applyFont="1"/>
    <xf numFmtId="43" fontId="2" fillId="0" borderId="0" xfId="3" applyFont="1"/>
    <xf numFmtId="0" fontId="5" fillId="0" borderId="0" xfId="1" applyNumberFormat="1" applyFont="1" applyBorder="1" applyAlignment="1">
      <alignment horizontal="left" vertical="center"/>
    </xf>
    <xf numFmtId="164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4" fillId="2" borderId="0" xfId="2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43" fontId="0" fillId="0" borderId="0" xfId="0" applyNumberFormat="1"/>
    <xf numFmtId="0" fontId="18" fillId="12" borderId="0" xfId="0" applyFont="1" applyFill="1"/>
    <xf numFmtId="4" fontId="5" fillId="12" borderId="0" xfId="0" applyNumberFormat="1" applyFont="1" applyFill="1"/>
    <xf numFmtId="49" fontId="5" fillId="0" borderId="9" xfId="0" applyNumberFormat="1" applyFont="1" applyBorder="1"/>
    <xf numFmtId="4" fontId="5" fillId="0" borderId="9" xfId="0" applyNumberFormat="1" applyFont="1" applyBorder="1"/>
    <xf numFmtId="4" fontId="4" fillId="13" borderId="0" xfId="0" applyNumberFormat="1" applyFont="1" applyFill="1"/>
    <xf numFmtId="49" fontId="4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15" fontId="11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7">
    <cellStyle name="Millares" xfId="3" builtinId="3"/>
    <cellStyle name="Normal" xfId="0" builtinId="0"/>
    <cellStyle name="Normal 2" xfId="1"/>
    <cellStyle name="Normal 3" xfId="4"/>
    <cellStyle name="Normal 4" xfId="6"/>
    <cellStyle name="Normal 5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3</xdr:col>
      <xdr:colOff>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52450"/>
          <a:ext cx="1219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UANAJUATO%20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UANAJUATO%20MZO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RESUMEN"/>
    </sheetNames>
    <sheetDataSet>
      <sheetData sheetId="0">
        <row r="101">
          <cell r="D101">
            <v>357475.5</v>
          </cell>
        </row>
        <row r="115">
          <cell r="D115">
            <v>33375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ANAJUATO"/>
      <sheetName val="RESUMEN"/>
    </sheetNames>
    <sheetDataSet>
      <sheetData sheetId="0">
        <row r="12">
          <cell r="D12">
            <v>800</v>
          </cell>
        </row>
        <row r="20">
          <cell r="D20">
            <v>800</v>
          </cell>
        </row>
        <row r="22">
          <cell r="D22">
            <v>800</v>
          </cell>
        </row>
        <row r="26">
          <cell r="D26">
            <v>800</v>
          </cell>
        </row>
        <row r="27">
          <cell r="D27">
            <v>800</v>
          </cell>
        </row>
        <row r="40">
          <cell r="D40">
            <v>800</v>
          </cell>
        </row>
        <row r="51">
          <cell r="D51">
            <v>800</v>
          </cell>
        </row>
        <row r="66">
          <cell r="D66">
            <v>800</v>
          </cell>
        </row>
        <row r="81">
          <cell r="D81">
            <v>800</v>
          </cell>
        </row>
        <row r="83">
          <cell r="D83">
            <v>800</v>
          </cell>
        </row>
        <row r="92">
          <cell r="D92">
            <v>800</v>
          </cell>
        </row>
        <row r="93">
          <cell r="D93">
            <v>800</v>
          </cell>
        </row>
        <row r="94">
          <cell r="D94">
            <v>800</v>
          </cell>
        </row>
        <row r="101">
          <cell r="D101">
            <v>318605.01</v>
          </cell>
        </row>
        <row r="106">
          <cell r="D106">
            <v>14777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opLeftCell="A49" workbookViewId="0">
      <selection activeCell="N100" sqref="N100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58.1640625" bestFit="1" customWidth="1"/>
    <col min="4" max="4" width="13.5" bestFit="1" customWidth="1"/>
    <col min="5" max="5" width="13.83203125" hidden="1" customWidth="1"/>
    <col min="6" max="6" width="6.83203125" hidden="1" customWidth="1"/>
  </cols>
  <sheetData>
    <row r="1" spans="1:14" s="4" customFormat="1" x14ac:dyDescent="0.25">
      <c r="A1" s="386" t="s">
        <v>0</v>
      </c>
      <c r="B1" s="386"/>
      <c r="C1" s="386"/>
      <c r="D1" s="386"/>
      <c r="E1" s="386"/>
      <c r="F1" s="1"/>
      <c r="G1" s="2"/>
      <c r="H1" s="79"/>
      <c r="I1" s="80"/>
      <c r="J1" s="1"/>
      <c r="K1" s="81"/>
      <c r="L1" s="82"/>
    </row>
    <row r="2" spans="1:14" s="4" customFormat="1" x14ac:dyDescent="0.25">
      <c r="A2" s="386" t="s">
        <v>614</v>
      </c>
      <c r="B2" s="386"/>
      <c r="C2" s="386"/>
      <c r="D2" s="386"/>
      <c r="E2" s="386"/>
      <c r="F2" s="3"/>
      <c r="G2" s="2"/>
      <c r="H2" s="79"/>
      <c r="I2" s="80"/>
      <c r="J2" s="1"/>
      <c r="K2" s="81"/>
      <c r="L2" s="82"/>
    </row>
    <row r="3" spans="1:14" s="4" customFormat="1" x14ac:dyDescent="0.25">
      <c r="C3" s="5"/>
      <c r="E3" s="5"/>
      <c r="G3" s="5"/>
      <c r="H3" s="5"/>
    </row>
    <row r="4" spans="1:14" s="4" customFormat="1" x14ac:dyDescent="0.25">
      <c r="C4" s="5"/>
      <c r="E4" s="5"/>
      <c r="G4" s="5"/>
      <c r="H4" s="5"/>
    </row>
    <row r="5" spans="1:14" s="4" customFormat="1" ht="13.5" thickBot="1" x14ac:dyDescent="0.3">
      <c r="A5" s="6" t="s">
        <v>2</v>
      </c>
      <c r="B5" s="6" t="s">
        <v>3</v>
      </c>
      <c r="C5" s="6" t="s">
        <v>4</v>
      </c>
      <c r="D5" s="7" t="s">
        <v>5</v>
      </c>
      <c r="E5" s="8" t="s">
        <v>6</v>
      </c>
      <c r="F5" s="6" t="s">
        <v>7</v>
      </c>
      <c r="G5" s="83"/>
      <c r="H5" s="83"/>
      <c r="I5" s="83"/>
      <c r="J5" s="83"/>
      <c r="K5" s="83"/>
    </row>
    <row r="6" spans="1:14" x14ac:dyDescent="0.25">
      <c r="A6" s="17">
        <v>21</v>
      </c>
      <c r="B6" s="95">
        <v>41642</v>
      </c>
      <c r="C6" s="96" t="s">
        <v>615</v>
      </c>
      <c r="D6" s="20">
        <v>1551</v>
      </c>
      <c r="E6" s="19" t="s">
        <v>11</v>
      </c>
      <c r="F6" s="97">
        <v>715</v>
      </c>
      <c r="G6" s="11" t="s">
        <v>616</v>
      </c>
      <c r="H6" s="11" t="s">
        <v>598</v>
      </c>
      <c r="I6" s="11" t="s">
        <v>617</v>
      </c>
      <c r="J6" s="11" t="s">
        <v>599</v>
      </c>
      <c r="K6" s="11"/>
      <c r="L6" s="11"/>
      <c r="M6" s="11"/>
      <c r="N6" s="11"/>
    </row>
    <row r="7" spans="1:14" x14ac:dyDescent="0.25">
      <c r="A7" s="23">
        <v>22</v>
      </c>
      <c r="B7" s="98">
        <v>41642</v>
      </c>
      <c r="C7" s="99" t="s">
        <v>618</v>
      </c>
      <c r="D7" s="12">
        <v>1551</v>
      </c>
      <c r="E7" s="11" t="s">
        <v>11</v>
      </c>
      <c r="F7" s="100">
        <v>715</v>
      </c>
      <c r="G7" s="11" t="s">
        <v>616</v>
      </c>
      <c r="H7" s="11" t="s">
        <v>246</v>
      </c>
      <c r="I7" s="11" t="s">
        <v>596</v>
      </c>
      <c r="J7" s="11" t="s">
        <v>597</v>
      </c>
      <c r="K7" s="11"/>
      <c r="L7" s="11"/>
      <c r="M7" s="11"/>
      <c r="N7" s="11"/>
    </row>
    <row r="8" spans="1:14" x14ac:dyDescent="0.25">
      <c r="A8" s="23">
        <v>18</v>
      </c>
      <c r="B8" s="98">
        <v>41642</v>
      </c>
      <c r="C8" s="99" t="s">
        <v>619</v>
      </c>
      <c r="D8" s="12">
        <v>3102</v>
      </c>
      <c r="E8" s="11" t="s">
        <v>11</v>
      </c>
      <c r="F8" s="100">
        <v>715</v>
      </c>
      <c r="G8" s="11" t="s">
        <v>616</v>
      </c>
      <c r="H8" s="11" t="s">
        <v>620</v>
      </c>
      <c r="I8" s="11" t="s">
        <v>621</v>
      </c>
      <c r="J8" s="11" t="s">
        <v>622</v>
      </c>
      <c r="K8" s="11"/>
      <c r="L8" s="11"/>
      <c r="M8" s="11"/>
      <c r="N8" s="11"/>
    </row>
    <row r="9" spans="1:14" x14ac:dyDescent="0.25">
      <c r="A9" s="23">
        <v>37</v>
      </c>
      <c r="B9" s="10">
        <v>41645</v>
      </c>
      <c r="C9" s="101" t="s">
        <v>623</v>
      </c>
      <c r="D9" s="12">
        <v>3360</v>
      </c>
      <c r="E9" s="11" t="s">
        <v>11</v>
      </c>
      <c r="F9" s="100">
        <v>715</v>
      </c>
      <c r="G9" s="11" t="s">
        <v>276</v>
      </c>
      <c r="H9" s="11" t="s">
        <v>433</v>
      </c>
      <c r="I9" s="11" t="s">
        <v>250</v>
      </c>
      <c r="J9" s="11" t="s">
        <v>434</v>
      </c>
      <c r="K9" s="11"/>
      <c r="L9" s="11"/>
      <c r="M9" s="11"/>
      <c r="N9" s="11"/>
    </row>
    <row r="10" spans="1:14" x14ac:dyDescent="0.25">
      <c r="A10" s="23">
        <v>49</v>
      </c>
      <c r="B10" s="98">
        <v>41646</v>
      </c>
      <c r="C10" s="99" t="s">
        <v>624</v>
      </c>
      <c r="D10" s="12">
        <v>3300</v>
      </c>
      <c r="E10" s="11" t="s">
        <v>11</v>
      </c>
      <c r="F10" s="100">
        <v>715</v>
      </c>
      <c r="G10" s="11" t="s">
        <v>625</v>
      </c>
      <c r="H10" s="11" t="s">
        <v>244</v>
      </c>
      <c r="I10" s="11" t="s">
        <v>312</v>
      </c>
      <c r="J10" s="11" t="s">
        <v>282</v>
      </c>
      <c r="K10" s="11"/>
      <c r="L10" s="11"/>
      <c r="M10" s="11"/>
      <c r="N10" s="11"/>
    </row>
    <row r="11" spans="1:14" x14ac:dyDescent="0.25">
      <c r="A11" s="23">
        <v>19</v>
      </c>
      <c r="B11" s="98">
        <v>41642</v>
      </c>
      <c r="C11" s="99" t="s">
        <v>626</v>
      </c>
      <c r="D11" s="12">
        <v>800</v>
      </c>
      <c r="E11" s="11" t="s">
        <v>11</v>
      </c>
      <c r="F11" s="100">
        <v>715</v>
      </c>
      <c r="G11" s="11" t="s">
        <v>627</v>
      </c>
      <c r="H11" s="11" t="s">
        <v>628</v>
      </c>
      <c r="I11" s="11" t="s">
        <v>211</v>
      </c>
      <c r="J11" s="11" t="s">
        <v>629</v>
      </c>
      <c r="K11" s="11"/>
      <c r="L11" s="11"/>
      <c r="M11" s="11"/>
      <c r="N11" s="11"/>
    </row>
    <row r="12" spans="1:14" x14ac:dyDescent="0.25">
      <c r="A12" s="102">
        <v>11</v>
      </c>
      <c r="B12" s="103">
        <v>41642</v>
      </c>
      <c r="C12" s="101" t="s">
        <v>630</v>
      </c>
      <c r="D12" s="104">
        <v>3450</v>
      </c>
      <c r="E12" s="105" t="s">
        <v>11</v>
      </c>
      <c r="F12" s="100">
        <v>715</v>
      </c>
      <c r="G12" s="11" t="s">
        <v>631</v>
      </c>
      <c r="H12" s="11" t="s">
        <v>632</v>
      </c>
      <c r="I12" s="11" t="s">
        <v>633</v>
      </c>
      <c r="J12" s="11" t="s">
        <v>272</v>
      </c>
      <c r="K12" s="11"/>
      <c r="L12" s="11"/>
      <c r="M12" s="11"/>
      <c r="N12" s="11"/>
    </row>
    <row r="13" spans="1:14" x14ac:dyDescent="0.25">
      <c r="A13" s="102">
        <v>6</v>
      </c>
      <c r="B13" s="103">
        <v>41641</v>
      </c>
      <c r="C13" s="101" t="s">
        <v>634</v>
      </c>
      <c r="D13" s="104">
        <v>3450</v>
      </c>
      <c r="E13" s="105" t="s">
        <v>11</v>
      </c>
      <c r="F13" s="100">
        <v>715</v>
      </c>
      <c r="G13" s="11" t="s">
        <v>631</v>
      </c>
      <c r="H13" s="11" t="s">
        <v>632</v>
      </c>
      <c r="I13" s="11" t="s">
        <v>633</v>
      </c>
      <c r="J13" s="11" t="s">
        <v>272</v>
      </c>
      <c r="K13" s="11"/>
      <c r="L13" s="11"/>
      <c r="M13" s="11"/>
      <c r="N13" s="11"/>
    </row>
    <row r="14" spans="1:14" x14ac:dyDescent="0.25">
      <c r="A14" s="23">
        <v>53</v>
      </c>
      <c r="B14" s="98">
        <v>41646</v>
      </c>
      <c r="C14" s="99" t="s">
        <v>635</v>
      </c>
      <c r="D14" s="12">
        <v>3450</v>
      </c>
      <c r="E14" s="11" t="s">
        <v>11</v>
      </c>
      <c r="F14" s="100">
        <v>715</v>
      </c>
      <c r="G14" s="11" t="s">
        <v>631</v>
      </c>
      <c r="H14" s="11" t="s">
        <v>632</v>
      </c>
      <c r="I14" s="11" t="s">
        <v>633</v>
      </c>
      <c r="J14" s="11" t="s">
        <v>272</v>
      </c>
      <c r="K14" s="11"/>
      <c r="L14" s="11"/>
      <c r="M14" s="11"/>
      <c r="N14" s="11"/>
    </row>
    <row r="15" spans="1:14" x14ac:dyDescent="0.25">
      <c r="A15" s="23">
        <v>128</v>
      </c>
      <c r="B15" s="10">
        <v>41649</v>
      </c>
      <c r="C15" s="106" t="s">
        <v>636</v>
      </c>
      <c r="D15" s="12">
        <v>15000</v>
      </c>
      <c r="E15" s="107" t="s">
        <v>11</v>
      </c>
      <c r="F15" s="100">
        <v>715</v>
      </c>
      <c r="G15" s="11" t="s">
        <v>631</v>
      </c>
      <c r="H15" s="11" t="s">
        <v>632</v>
      </c>
      <c r="I15" s="11" t="s">
        <v>633</v>
      </c>
      <c r="J15" s="11" t="s">
        <v>272</v>
      </c>
      <c r="K15" s="11"/>
      <c r="L15" s="11"/>
      <c r="M15" s="11"/>
      <c r="N15" s="11"/>
    </row>
    <row r="16" spans="1:14" x14ac:dyDescent="0.25">
      <c r="A16" s="23">
        <v>68</v>
      </c>
      <c r="B16" s="98">
        <v>41647</v>
      </c>
      <c r="C16" s="101" t="s">
        <v>637</v>
      </c>
      <c r="D16" s="12">
        <v>3772.5</v>
      </c>
      <c r="E16" s="11" t="s">
        <v>11</v>
      </c>
      <c r="F16" s="100">
        <v>715</v>
      </c>
      <c r="G16" s="11" t="s">
        <v>276</v>
      </c>
      <c r="H16" s="11" t="s">
        <v>638</v>
      </c>
      <c r="I16" s="11" t="s">
        <v>222</v>
      </c>
      <c r="J16" s="11" t="s">
        <v>639</v>
      </c>
      <c r="K16" s="11"/>
      <c r="L16" s="11"/>
      <c r="M16" s="11"/>
      <c r="N16" s="11"/>
    </row>
    <row r="17" spans="1:14" x14ac:dyDescent="0.25">
      <c r="A17" s="23">
        <v>73</v>
      </c>
      <c r="B17" s="10">
        <v>41648</v>
      </c>
      <c r="C17" s="106" t="s">
        <v>640</v>
      </c>
      <c r="D17" s="12">
        <v>3290</v>
      </c>
      <c r="E17" s="107" t="s">
        <v>11</v>
      </c>
      <c r="F17" s="100">
        <v>715</v>
      </c>
      <c r="G17" s="11" t="s">
        <v>625</v>
      </c>
      <c r="H17" s="11" t="s">
        <v>316</v>
      </c>
      <c r="I17" s="11" t="s">
        <v>208</v>
      </c>
      <c r="J17" s="11" t="s">
        <v>317</v>
      </c>
      <c r="K17" s="11"/>
      <c r="L17" s="11"/>
      <c r="M17" s="11"/>
      <c r="N17" s="11"/>
    </row>
    <row r="18" spans="1:14" x14ac:dyDescent="0.25">
      <c r="A18" s="23">
        <v>72</v>
      </c>
      <c r="B18" s="10">
        <v>41648</v>
      </c>
      <c r="C18" s="106" t="s">
        <v>641</v>
      </c>
      <c r="D18" s="12">
        <v>3100</v>
      </c>
      <c r="E18" s="11" t="s">
        <v>11</v>
      </c>
      <c r="F18" s="100">
        <v>715</v>
      </c>
      <c r="G18" s="11" t="s">
        <v>625</v>
      </c>
      <c r="H18" s="11" t="s">
        <v>193</v>
      </c>
      <c r="I18" s="11" t="s">
        <v>314</v>
      </c>
      <c r="J18" s="11" t="s">
        <v>315</v>
      </c>
      <c r="K18" s="11"/>
      <c r="L18" s="11"/>
      <c r="M18" s="11"/>
      <c r="N18" s="11"/>
    </row>
    <row r="19" spans="1:14" x14ac:dyDescent="0.25">
      <c r="A19" s="23">
        <v>74</v>
      </c>
      <c r="B19" s="10">
        <v>41648</v>
      </c>
      <c r="C19" s="106" t="s">
        <v>642</v>
      </c>
      <c r="D19" s="12">
        <v>3100</v>
      </c>
      <c r="E19" s="11" t="s">
        <v>11</v>
      </c>
      <c r="F19" s="100">
        <v>715</v>
      </c>
      <c r="G19" s="11" t="s">
        <v>625</v>
      </c>
      <c r="H19" s="11" t="s">
        <v>244</v>
      </c>
      <c r="I19" s="11" t="s">
        <v>312</v>
      </c>
      <c r="J19" s="11" t="s">
        <v>282</v>
      </c>
      <c r="K19" s="11"/>
      <c r="L19" s="11"/>
      <c r="M19" s="11"/>
      <c r="N19" s="11"/>
    </row>
    <row r="20" spans="1:14" x14ac:dyDescent="0.25">
      <c r="A20" s="23">
        <v>109</v>
      </c>
      <c r="B20" s="10">
        <v>41649</v>
      </c>
      <c r="C20" s="106" t="s">
        <v>643</v>
      </c>
      <c r="D20" s="12">
        <v>3500</v>
      </c>
      <c r="E20" s="11" t="s">
        <v>11</v>
      </c>
      <c r="F20" s="100">
        <v>715</v>
      </c>
      <c r="G20" s="11" t="s">
        <v>631</v>
      </c>
      <c r="H20" s="11" t="s">
        <v>427</v>
      </c>
      <c r="I20" s="11" t="s">
        <v>428</v>
      </c>
      <c r="J20" s="11" t="s">
        <v>429</v>
      </c>
      <c r="K20" s="11"/>
      <c r="L20" s="11"/>
      <c r="M20" s="11"/>
      <c r="N20" s="11"/>
    </row>
    <row r="21" spans="1:14" x14ac:dyDescent="0.25">
      <c r="A21" s="23">
        <v>101</v>
      </c>
      <c r="B21" s="10">
        <v>41649</v>
      </c>
      <c r="C21" s="106" t="s">
        <v>644</v>
      </c>
      <c r="D21" s="12">
        <v>4000</v>
      </c>
      <c r="E21" s="11" t="s">
        <v>11</v>
      </c>
      <c r="F21" s="100">
        <v>715</v>
      </c>
      <c r="G21" s="11" t="s">
        <v>276</v>
      </c>
      <c r="H21" s="11" t="s">
        <v>645</v>
      </c>
      <c r="I21" s="11" t="s">
        <v>646</v>
      </c>
      <c r="J21" s="11" t="s">
        <v>220</v>
      </c>
      <c r="K21" s="11"/>
      <c r="L21" s="11"/>
      <c r="M21" s="11"/>
      <c r="N21" s="11"/>
    </row>
    <row r="22" spans="1:14" x14ac:dyDescent="0.25">
      <c r="A22" s="23">
        <v>27</v>
      </c>
      <c r="B22" s="10">
        <v>41642</v>
      </c>
      <c r="C22" s="106" t="s">
        <v>647</v>
      </c>
      <c r="D22" s="12">
        <v>3240</v>
      </c>
      <c r="E22" s="11" t="s">
        <v>11</v>
      </c>
      <c r="F22" s="100">
        <v>715</v>
      </c>
      <c r="G22" s="11" t="s">
        <v>276</v>
      </c>
      <c r="H22" s="11" t="s">
        <v>562</v>
      </c>
      <c r="I22" s="11" t="s">
        <v>563</v>
      </c>
      <c r="J22" s="11" t="s">
        <v>71</v>
      </c>
      <c r="K22" s="11"/>
      <c r="L22" s="11"/>
      <c r="M22" s="11"/>
      <c r="N22" s="11"/>
    </row>
    <row r="23" spans="1:14" x14ac:dyDescent="0.25">
      <c r="A23" s="23">
        <v>28</v>
      </c>
      <c r="B23" s="10">
        <v>41642</v>
      </c>
      <c r="C23" s="106" t="s">
        <v>648</v>
      </c>
      <c r="D23" s="12">
        <v>3240</v>
      </c>
      <c r="E23" s="107" t="s">
        <v>11</v>
      </c>
      <c r="F23" s="100">
        <v>715</v>
      </c>
      <c r="G23" s="11" t="s">
        <v>276</v>
      </c>
      <c r="H23" s="11" t="s">
        <v>562</v>
      </c>
      <c r="I23" s="11" t="s">
        <v>563</v>
      </c>
      <c r="J23" s="11" t="s">
        <v>71</v>
      </c>
      <c r="K23" s="11"/>
      <c r="L23" s="11"/>
      <c r="M23" s="11"/>
      <c r="N23" s="11"/>
    </row>
    <row r="24" spans="1:14" x14ac:dyDescent="0.25">
      <c r="A24" s="102">
        <v>23</v>
      </c>
      <c r="B24" s="103">
        <v>41642</v>
      </c>
      <c r="C24" s="101" t="s">
        <v>649</v>
      </c>
      <c r="D24" s="104">
        <v>3102</v>
      </c>
      <c r="E24" s="105" t="s">
        <v>11</v>
      </c>
      <c r="F24" s="100">
        <v>715</v>
      </c>
      <c r="G24" s="11" t="s">
        <v>631</v>
      </c>
      <c r="H24" s="11" t="s">
        <v>613</v>
      </c>
      <c r="I24" s="11" t="s">
        <v>244</v>
      </c>
      <c r="J24" s="11" t="s">
        <v>300</v>
      </c>
      <c r="K24" s="11"/>
      <c r="L24" s="11"/>
      <c r="M24" s="11"/>
      <c r="N24" s="11"/>
    </row>
    <row r="25" spans="1:14" x14ac:dyDescent="0.25">
      <c r="A25" s="102">
        <v>13</v>
      </c>
      <c r="B25" s="103">
        <v>41642</v>
      </c>
      <c r="C25" s="101" t="s">
        <v>650</v>
      </c>
      <c r="D25" s="104">
        <v>3100</v>
      </c>
      <c r="E25" s="105" t="s">
        <v>11</v>
      </c>
      <c r="F25" s="100">
        <v>715</v>
      </c>
      <c r="G25" s="11" t="s">
        <v>631</v>
      </c>
      <c r="H25" s="11" t="s">
        <v>234</v>
      </c>
      <c r="I25" s="11" t="s">
        <v>193</v>
      </c>
      <c r="J25" s="11" t="s">
        <v>71</v>
      </c>
      <c r="K25" s="11"/>
      <c r="L25" s="11"/>
      <c r="M25" s="11"/>
      <c r="N25" s="11"/>
    </row>
    <row r="26" spans="1:14" x14ac:dyDescent="0.25">
      <c r="A26" s="23">
        <v>35</v>
      </c>
      <c r="B26" s="10">
        <v>41645</v>
      </c>
      <c r="C26" s="106" t="s">
        <v>651</v>
      </c>
      <c r="D26" s="12">
        <v>3100</v>
      </c>
      <c r="E26" s="107" t="s">
        <v>11</v>
      </c>
      <c r="F26" s="100">
        <v>715</v>
      </c>
      <c r="G26" s="11" t="s">
        <v>625</v>
      </c>
      <c r="H26" s="11" t="s">
        <v>407</v>
      </c>
      <c r="I26" s="11" t="s">
        <v>408</v>
      </c>
      <c r="J26" s="11" t="s">
        <v>409</v>
      </c>
      <c r="K26" s="11"/>
      <c r="L26" s="11"/>
      <c r="M26" s="11"/>
      <c r="N26" s="11"/>
    </row>
    <row r="27" spans="1:14" x14ac:dyDescent="0.25">
      <c r="A27" s="23">
        <v>170</v>
      </c>
      <c r="B27" s="98">
        <v>41652</v>
      </c>
      <c r="C27" s="99" t="s">
        <v>652</v>
      </c>
      <c r="D27" s="12">
        <v>200</v>
      </c>
      <c r="E27" s="11" t="s">
        <v>11</v>
      </c>
      <c r="F27" s="100">
        <v>715</v>
      </c>
      <c r="G27" s="11" t="s">
        <v>625</v>
      </c>
      <c r="H27" s="11" t="s">
        <v>407</v>
      </c>
      <c r="I27" s="11" t="s">
        <v>408</v>
      </c>
      <c r="J27" s="11" t="s">
        <v>409</v>
      </c>
      <c r="K27" s="11"/>
      <c r="L27" s="11"/>
      <c r="M27" s="11"/>
      <c r="N27" s="11"/>
    </row>
    <row r="28" spans="1:14" x14ac:dyDescent="0.25">
      <c r="A28" s="23">
        <v>145</v>
      </c>
      <c r="B28" s="98">
        <v>41652</v>
      </c>
      <c r="C28" s="99" t="s">
        <v>653</v>
      </c>
      <c r="D28" s="12">
        <v>3948</v>
      </c>
      <c r="E28" s="11" t="s">
        <v>11</v>
      </c>
      <c r="F28" s="100">
        <v>715</v>
      </c>
      <c r="G28" s="11" t="s">
        <v>625</v>
      </c>
      <c r="H28" s="11" t="s">
        <v>238</v>
      </c>
      <c r="I28" s="11" t="s">
        <v>327</v>
      </c>
      <c r="J28" s="11" t="s">
        <v>326</v>
      </c>
      <c r="K28" s="11"/>
      <c r="L28" s="11"/>
      <c r="M28" s="11"/>
      <c r="N28" s="11"/>
    </row>
    <row r="29" spans="1:14" x14ac:dyDescent="0.25">
      <c r="A29" s="23">
        <v>104</v>
      </c>
      <c r="B29" s="98">
        <v>41649</v>
      </c>
      <c r="C29" s="101" t="s">
        <v>654</v>
      </c>
      <c r="D29" s="12">
        <v>3290</v>
      </c>
      <c r="E29" s="11" t="s">
        <v>11</v>
      </c>
      <c r="F29" s="100">
        <v>715</v>
      </c>
      <c r="G29" s="11" t="s">
        <v>631</v>
      </c>
      <c r="H29" s="11" t="s">
        <v>234</v>
      </c>
      <c r="I29" s="11" t="s">
        <v>208</v>
      </c>
      <c r="J29" s="11" t="s">
        <v>570</v>
      </c>
      <c r="K29" s="11"/>
      <c r="L29" s="11"/>
      <c r="M29" s="11"/>
      <c r="N29" s="11"/>
    </row>
    <row r="30" spans="1:14" x14ac:dyDescent="0.25">
      <c r="A30" s="23">
        <v>164</v>
      </c>
      <c r="B30" s="10">
        <v>41652</v>
      </c>
      <c r="C30" s="106" t="s">
        <v>655</v>
      </c>
      <c r="D30" s="12">
        <v>3450</v>
      </c>
      <c r="E30" s="11" t="s">
        <v>11</v>
      </c>
      <c r="F30" s="100">
        <v>715</v>
      </c>
      <c r="G30" s="11" t="s">
        <v>276</v>
      </c>
      <c r="H30" s="11" t="s">
        <v>230</v>
      </c>
      <c r="I30" s="11" t="s">
        <v>192</v>
      </c>
      <c r="J30" s="11" t="s">
        <v>190</v>
      </c>
      <c r="K30" s="11"/>
      <c r="L30" s="11"/>
      <c r="M30" s="11"/>
      <c r="N30" s="11"/>
    </row>
    <row r="31" spans="1:14" x14ac:dyDescent="0.25">
      <c r="A31" s="102">
        <v>26</v>
      </c>
      <c r="B31" s="103">
        <v>41642</v>
      </c>
      <c r="C31" s="101" t="s">
        <v>656</v>
      </c>
      <c r="D31" s="104">
        <v>3450</v>
      </c>
      <c r="E31" s="105" t="s">
        <v>11</v>
      </c>
      <c r="F31" s="100">
        <v>715</v>
      </c>
      <c r="G31" s="11" t="s">
        <v>625</v>
      </c>
      <c r="H31" s="11" t="s">
        <v>182</v>
      </c>
      <c r="I31" s="11" t="s">
        <v>657</v>
      </c>
      <c r="J31" s="11" t="s">
        <v>658</v>
      </c>
      <c r="K31" s="11"/>
      <c r="L31" s="11"/>
      <c r="M31" s="11"/>
      <c r="N31" s="11"/>
    </row>
    <row r="32" spans="1:14" x14ac:dyDescent="0.25">
      <c r="A32" s="102">
        <v>25</v>
      </c>
      <c r="B32" s="103">
        <v>41642</v>
      </c>
      <c r="C32" s="101" t="s">
        <v>659</v>
      </c>
      <c r="D32" s="104">
        <v>3100</v>
      </c>
      <c r="E32" s="105" t="s">
        <v>11</v>
      </c>
      <c r="F32" s="100">
        <v>715</v>
      </c>
      <c r="G32" s="11" t="s">
        <v>625</v>
      </c>
      <c r="H32" s="11" t="s">
        <v>182</v>
      </c>
      <c r="I32" s="11" t="s">
        <v>657</v>
      </c>
      <c r="J32" s="11" t="s">
        <v>658</v>
      </c>
      <c r="K32" s="11"/>
      <c r="L32" s="11"/>
      <c r="M32" s="11"/>
      <c r="N32" s="11"/>
    </row>
    <row r="33" spans="1:14" x14ac:dyDescent="0.25">
      <c r="A33" s="23">
        <v>45</v>
      </c>
      <c r="B33" s="98">
        <v>41646</v>
      </c>
      <c r="C33" s="99" t="s">
        <v>660</v>
      </c>
      <c r="D33" s="12">
        <v>3100</v>
      </c>
      <c r="E33" s="11" t="s">
        <v>11</v>
      </c>
      <c r="F33" s="100">
        <v>715</v>
      </c>
      <c r="G33" s="11" t="s">
        <v>625</v>
      </c>
      <c r="H33" s="11" t="s">
        <v>193</v>
      </c>
      <c r="I33" s="11" t="s">
        <v>244</v>
      </c>
      <c r="J33" s="11" t="s">
        <v>661</v>
      </c>
      <c r="K33" s="11"/>
      <c r="L33" s="11"/>
      <c r="M33" s="11"/>
      <c r="N33" s="11"/>
    </row>
    <row r="34" spans="1:14" x14ac:dyDescent="0.25">
      <c r="A34" s="23">
        <v>163</v>
      </c>
      <c r="B34" s="10">
        <v>41652</v>
      </c>
      <c r="C34" s="106" t="s">
        <v>662</v>
      </c>
      <c r="D34" s="12">
        <v>800</v>
      </c>
      <c r="E34" s="11" t="s">
        <v>11</v>
      </c>
      <c r="F34" s="100">
        <v>715</v>
      </c>
      <c r="G34" s="11" t="s">
        <v>663</v>
      </c>
      <c r="H34" s="11" t="s">
        <v>664</v>
      </c>
      <c r="I34" s="11" t="s">
        <v>330</v>
      </c>
      <c r="J34" s="11" t="s">
        <v>665</v>
      </c>
      <c r="K34" s="11"/>
      <c r="L34" s="11"/>
      <c r="M34" s="11"/>
      <c r="N34" s="11"/>
    </row>
    <row r="35" spans="1:14" x14ac:dyDescent="0.25">
      <c r="A35" s="23">
        <v>202</v>
      </c>
      <c r="B35" s="10">
        <v>41653</v>
      </c>
      <c r="C35" s="106" t="s">
        <v>666</v>
      </c>
      <c r="D35" s="12">
        <v>3300</v>
      </c>
      <c r="E35" s="11" t="s">
        <v>11</v>
      </c>
      <c r="F35" s="100">
        <v>715</v>
      </c>
      <c r="G35" s="11" t="s">
        <v>631</v>
      </c>
      <c r="H35" s="11" t="s">
        <v>208</v>
      </c>
      <c r="I35" s="11" t="s">
        <v>593</v>
      </c>
      <c r="J35" s="11" t="s">
        <v>594</v>
      </c>
      <c r="K35" s="11"/>
      <c r="L35" s="11"/>
      <c r="M35" s="11"/>
      <c r="N35" s="11"/>
    </row>
    <row r="36" spans="1:14" x14ac:dyDescent="0.25">
      <c r="A36" s="23">
        <v>1</v>
      </c>
      <c r="B36" s="10">
        <v>41641</v>
      </c>
      <c r="C36" s="106" t="s">
        <v>667</v>
      </c>
      <c r="D36" s="12">
        <v>3760</v>
      </c>
      <c r="E36" s="107" t="s">
        <v>11</v>
      </c>
      <c r="F36" s="100">
        <v>715</v>
      </c>
      <c r="G36" s="11" t="s">
        <v>625</v>
      </c>
      <c r="H36" s="11" t="s">
        <v>668</v>
      </c>
      <c r="I36" s="11" t="s">
        <v>669</v>
      </c>
      <c r="J36" s="11" t="s">
        <v>670</v>
      </c>
      <c r="K36" s="11"/>
      <c r="L36" s="11"/>
      <c r="M36" s="11"/>
      <c r="N36" s="11"/>
    </row>
    <row r="37" spans="1:14" x14ac:dyDescent="0.25">
      <c r="A37" s="23">
        <v>29</v>
      </c>
      <c r="B37" s="10">
        <v>41645</v>
      </c>
      <c r="C37" s="106" t="s">
        <v>671</v>
      </c>
      <c r="D37" s="12">
        <v>3102</v>
      </c>
      <c r="E37" s="107" t="s">
        <v>11</v>
      </c>
      <c r="F37" s="100">
        <v>715</v>
      </c>
      <c r="G37" s="11" t="s">
        <v>631</v>
      </c>
      <c r="H37" s="11" t="s">
        <v>582</v>
      </c>
      <c r="I37" s="11" t="s">
        <v>583</v>
      </c>
      <c r="J37" s="11" t="s">
        <v>584</v>
      </c>
      <c r="K37" s="11"/>
      <c r="L37" s="11"/>
      <c r="M37" s="11"/>
      <c r="N37" s="11"/>
    </row>
    <row r="38" spans="1:14" x14ac:dyDescent="0.25">
      <c r="A38" s="23">
        <v>229</v>
      </c>
      <c r="B38" s="98">
        <v>41654</v>
      </c>
      <c r="C38" s="99" t="s">
        <v>672</v>
      </c>
      <c r="D38" s="12">
        <v>4600</v>
      </c>
      <c r="E38" s="11" t="s">
        <v>11</v>
      </c>
      <c r="F38" s="100">
        <v>715</v>
      </c>
      <c r="G38" s="11" t="s">
        <v>616</v>
      </c>
      <c r="H38" s="11" t="s">
        <v>673</v>
      </c>
      <c r="I38" s="11" t="s">
        <v>674</v>
      </c>
      <c r="J38" s="11" t="s">
        <v>675</v>
      </c>
      <c r="K38" s="11"/>
      <c r="L38" s="11"/>
      <c r="M38" s="11"/>
      <c r="N38" s="11"/>
    </row>
    <row r="39" spans="1:14" x14ac:dyDescent="0.25">
      <c r="A39" s="102">
        <v>264</v>
      </c>
      <c r="B39" s="103">
        <v>41656</v>
      </c>
      <c r="C39" s="101" t="s">
        <v>676</v>
      </c>
      <c r="D39" s="104">
        <v>3290</v>
      </c>
      <c r="E39" s="105" t="s">
        <v>11</v>
      </c>
      <c r="F39" s="100">
        <v>715</v>
      </c>
      <c r="G39" s="11" t="s">
        <v>616</v>
      </c>
      <c r="H39" s="11" t="s">
        <v>218</v>
      </c>
      <c r="I39" s="11" t="s">
        <v>677</v>
      </c>
      <c r="J39" s="11" t="s">
        <v>272</v>
      </c>
      <c r="K39" s="11"/>
      <c r="L39" s="11"/>
      <c r="M39" s="11"/>
      <c r="N39" s="11"/>
    </row>
    <row r="40" spans="1:14" ht="25.5" x14ac:dyDescent="0.25">
      <c r="A40" s="23">
        <v>79</v>
      </c>
      <c r="B40" s="98">
        <v>41654</v>
      </c>
      <c r="C40" s="108" t="s">
        <v>678</v>
      </c>
      <c r="D40" s="12">
        <v>800</v>
      </c>
      <c r="E40" s="11" t="s">
        <v>11</v>
      </c>
      <c r="F40" s="100">
        <v>170</v>
      </c>
      <c r="G40" s="11" t="s">
        <v>8</v>
      </c>
      <c r="H40" s="11" t="s">
        <v>616</v>
      </c>
      <c r="I40" s="11" t="s">
        <v>679</v>
      </c>
      <c r="J40" s="11" t="s">
        <v>193</v>
      </c>
      <c r="K40" s="11" t="s">
        <v>680</v>
      </c>
      <c r="L40" s="11"/>
      <c r="M40" s="11"/>
      <c r="N40" s="11"/>
    </row>
    <row r="41" spans="1:14" x14ac:dyDescent="0.25">
      <c r="A41" s="23">
        <v>174</v>
      </c>
      <c r="B41" s="10">
        <v>41653</v>
      </c>
      <c r="C41" s="106" t="s">
        <v>681</v>
      </c>
      <c r="D41" s="12">
        <v>1650</v>
      </c>
      <c r="E41" s="11" t="s">
        <v>11</v>
      </c>
      <c r="F41" s="100">
        <v>715</v>
      </c>
      <c r="G41" s="11" t="s">
        <v>616</v>
      </c>
      <c r="H41" s="11" t="s">
        <v>600</v>
      </c>
      <c r="I41" s="11" t="s">
        <v>601</v>
      </c>
      <c r="J41" s="11" t="s">
        <v>602</v>
      </c>
      <c r="K41" s="11"/>
      <c r="L41" s="11"/>
      <c r="M41" s="11"/>
      <c r="N41" s="11"/>
    </row>
    <row r="42" spans="1:14" x14ac:dyDescent="0.25">
      <c r="A42" s="23">
        <v>197</v>
      </c>
      <c r="B42" s="10">
        <v>41653</v>
      </c>
      <c r="C42" s="106" t="s">
        <v>682</v>
      </c>
      <c r="D42" s="12">
        <v>1650</v>
      </c>
      <c r="E42" s="107" t="s">
        <v>11</v>
      </c>
      <c r="F42" s="100">
        <v>715</v>
      </c>
      <c r="G42" s="11" t="s">
        <v>616</v>
      </c>
      <c r="H42" s="11" t="s">
        <v>600</v>
      </c>
      <c r="I42" s="11" t="s">
        <v>601</v>
      </c>
      <c r="J42" s="11" t="s">
        <v>602</v>
      </c>
      <c r="K42" s="11"/>
      <c r="L42" s="11"/>
      <c r="M42" s="11"/>
      <c r="N42" s="11"/>
    </row>
    <row r="43" spans="1:14" x14ac:dyDescent="0.25">
      <c r="A43" s="102">
        <v>10</v>
      </c>
      <c r="B43" s="103">
        <v>41642</v>
      </c>
      <c r="C43" s="101" t="s">
        <v>683</v>
      </c>
      <c r="D43" s="104">
        <v>3102</v>
      </c>
      <c r="E43" s="105" t="s">
        <v>11</v>
      </c>
      <c r="F43" s="100">
        <v>715</v>
      </c>
      <c r="G43" s="11" t="s">
        <v>616</v>
      </c>
      <c r="H43" s="11" t="s">
        <v>208</v>
      </c>
      <c r="I43" s="11" t="s">
        <v>591</v>
      </c>
      <c r="J43" s="11" t="s">
        <v>592</v>
      </c>
      <c r="K43" s="11"/>
      <c r="L43" s="11"/>
      <c r="M43" s="11"/>
      <c r="N43" s="11"/>
    </row>
    <row r="44" spans="1:14" ht="25.5" x14ac:dyDescent="0.25">
      <c r="A44" s="23">
        <v>20</v>
      </c>
      <c r="B44" s="98">
        <v>41642</v>
      </c>
      <c r="C44" s="99" t="s">
        <v>684</v>
      </c>
      <c r="D44" s="12">
        <v>3100</v>
      </c>
      <c r="E44" s="11" t="s">
        <v>11</v>
      </c>
      <c r="F44" s="100">
        <v>715</v>
      </c>
      <c r="G44" s="11" t="s">
        <v>616</v>
      </c>
      <c r="H44" s="11" t="s">
        <v>218</v>
      </c>
      <c r="I44" s="11" t="s">
        <v>685</v>
      </c>
      <c r="J44" s="11" t="s">
        <v>686</v>
      </c>
      <c r="K44" s="11"/>
      <c r="L44" s="11"/>
      <c r="M44" s="11"/>
      <c r="N44" s="11"/>
    </row>
    <row r="45" spans="1:14" x14ac:dyDescent="0.25">
      <c r="A45" s="102">
        <v>261</v>
      </c>
      <c r="B45" s="103">
        <v>41655</v>
      </c>
      <c r="C45" s="101" t="s">
        <v>687</v>
      </c>
      <c r="D45" s="104">
        <v>3450</v>
      </c>
      <c r="E45" s="105" t="s">
        <v>11</v>
      </c>
      <c r="F45" s="100">
        <v>715</v>
      </c>
      <c r="G45" s="11" t="s">
        <v>616</v>
      </c>
      <c r="H45" s="11" t="s">
        <v>585</v>
      </c>
      <c r="I45" s="11" t="s">
        <v>586</v>
      </c>
      <c r="J45" s="11" t="s">
        <v>587</v>
      </c>
      <c r="K45" s="11"/>
      <c r="L45" s="11"/>
      <c r="M45" s="11"/>
      <c r="N45" s="11"/>
    </row>
    <row r="46" spans="1:14" x14ac:dyDescent="0.25">
      <c r="A46" s="102">
        <v>96</v>
      </c>
      <c r="B46" s="103">
        <v>41648</v>
      </c>
      <c r="C46" s="101" t="s">
        <v>688</v>
      </c>
      <c r="D46" s="104">
        <v>3650</v>
      </c>
      <c r="E46" s="11" t="s">
        <v>11</v>
      </c>
      <c r="F46" s="100">
        <v>715</v>
      </c>
      <c r="G46" s="11" t="s">
        <v>616</v>
      </c>
      <c r="H46" s="11" t="s">
        <v>330</v>
      </c>
      <c r="I46" s="11" t="s">
        <v>612</v>
      </c>
      <c r="J46" s="11" t="s">
        <v>611</v>
      </c>
      <c r="K46" s="11"/>
      <c r="L46" s="11"/>
      <c r="M46" s="11"/>
      <c r="N46" s="11"/>
    </row>
    <row r="47" spans="1:14" x14ac:dyDescent="0.25">
      <c r="A47" s="23">
        <v>171</v>
      </c>
      <c r="B47" s="98">
        <v>41652</v>
      </c>
      <c r="C47" s="99" t="s">
        <v>689</v>
      </c>
      <c r="D47" s="12">
        <v>3650</v>
      </c>
      <c r="E47" s="11" t="s">
        <v>11</v>
      </c>
      <c r="F47" s="100">
        <v>715</v>
      </c>
      <c r="G47" s="11" t="s">
        <v>616</v>
      </c>
      <c r="H47" s="11" t="s">
        <v>330</v>
      </c>
      <c r="I47" s="11" t="s">
        <v>612</v>
      </c>
      <c r="J47" s="11" t="s">
        <v>611</v>
      </c>
      <c r="K47" s="11"/>
      <c r="L47" s="11"/>
      <c r="M47" s="11"/>
      <c r="N47" s="11"/>
    </row>
    <row r="48" spans="1:14" x14ac:dyDescent="0.25">
      <c r="A48" s="102">
        <v>4</v>
      </c>
      <c r="B48" s="103">
        <v>41641</v>
      </c>
      <c r="C48" s="101" t="s">
        <v>690</v>
      </c>
      <c r="D48" s="104">
        <v>3104</v>
      </c>
      <c r="E48" s="105" t="s">
        <v>11</v>
      </c>
      <c r="F48" s="100">
        <v>715</v>
      </c>
      <c r="G48" s="11" t="s">
        <v>616</v>
      </c>
      <c r="H48" s="11" t="s">
        <v>691</v>
      </c>
      <c r="I48" s="11" t="s">
        <v>182</v>
      </c>
      <c r="J48" s="11" t="s">
        <v>692</v>
      </c>
      <c r="K48" s="11"/>
      <c r="L48" s="11"/>
      <c r="M48" s="11"/>
      <c r="N48" s="11"/>
    </row>
    <row r="49" spans="1:14" ht="25.5" x14ac:dyDescent="0.25">
      <c r="A49" s="23">
        <v>254</v>
      </c>
      <c r="B49" s="98">
        <v>41655</v>
      </c>
      <c r="C49" s="99" t="s">
        <v>693</v>
      </c>
      <c r="D49" s="12">
        <v>800</v>
      </c>
      <c r="E49" s="11" t="s">
        <v>11</v>
      </c>
      <c r="F49" s="100">
        <v>715</v>
      </c>
      <c r="G49" s="11" t="s">
        <v>694</v>
      </c>
      <c r="H49" s="11" t="s">
        <v>218</v>
      </c>
      <c r="I49" s="11" t="s">
        <v>685</v>
      </c>
      <c r="J49" s="11" t="s">
        <v>686</v>
      </c>
      <c r="K49" s="11"/>
      <c r="L49" s="11"/>
      <c r="M49" s="11"/>
      <c r="N49" s="11"/>
    </row>
    <row r="50" spans="1:14" x14ac:dyDescent="0.25">
      <c r="A50" s="23">
        <v>97</v>
      </c>
      <c r="B50" s="98">
        <v>41648</v>
      </c>
      <c r="C50" s="99" t="s">
        <v>695</v>
      </c>
      <c r="D50" s="12">
        <v>4000</v>
      </c>
      <c r="E50" s="11" t="s">
        <v>11</v>
      </c>
      <c r="F50" s="100">
        <v>715</v>
      </c>
      <c r="G50" s="11" t="s">
        <v>76</v>
      </c>
      <c r="H50" s="11" t="s">
        <v>213</v>
      </c>
      <c r="I50" s="11"/>
      <c r="J50" s="11" t="s">
        <v>696</v>
      </c>
      <c r="K50" s="11"/>
      <c r="L50" s="11"/>
      <c r="M50" s="11"/>
      <c r="N50" s="11"/>
    </row>
    <row r="51" spans="1:14" x14ac:dyDescent="0.25">
      <c r="A51" s="23">
        <v>328</v>
      </c>
      <c r="B51" s="98">
        <v>41659</v>
      </c>
      <c r="C51" s="99" t="s">
        <v>697</v>
      </c>
      <c r="D51" s="12">
        <v>14800</v>
      </c>
      <c r="E51" s="11" t="s">
        <v>11</v>
      </c>
      <c r="F51" s="100">
        <v>715</v>
      </c>
      <c r="G51" s="11" t="s">
        <v>76</v>
      </c>
      <c r="H51" s="11" t="s">
        <v>213</v>
      </c>
      <c r="I51" s="11"/>
      <c r="J51" s="11" t="s">
        <v>696</v>
      </c>
      <c r="K51" s="11"/>
      <c r="L51" s="11"/>
      <c r="M51" s="11"/>
      <c r="N51" s="11"/>
    </row>
    <row r="52" spans="1:14" x14ac:dyDescent="0.25">
      <c r="A52" s="23">
        <v>213</v>
      </c>
      <c r="B52" s="10">
        <v>41654</v>
      </c>
      <c r="C52" s="106" t="s">
        <v>698</v>
      </c>
      <c r="D52" s="12">
        <v>3615</v>
      </c>
      <c r="E52" s="11" t="s">
        <v>11</v>
      </c>
      <c r="F52" s="100">
        <v>715</v>
      </c>
      <c r="G52" s="11" t="s">
        <v>616</v>
      </c>
      <c r="H52" s="11" t="s">
        <v>699</v>
      </c>
      <c r="I52" s="11" t="s">
        <v>700</v>
      </c>
      <c r="J52" s="11" t="s">
        <v>701</v>
      </c>
      <c r="K52" s="11"/>
      <c r="L52" s="11"/>
      <c r="M52" s="11"/>
      <c r="N52" s="11"/>
    </row>
    <row r="53" spans="1:14" x14ac:dyDescent="0.25">
      <c r="A53" s="102">
        <v>265</v>
      </c>
      <c r="B53" s="103">
        <v>41656</v>
      </c>
      <c r="C53" s="101" t="s">
        <v>702</v>
      </c>
      <c r="D53" s="104">
        <v>3290</v>
      </c>
      <c r="E53" s="11" t="s">
        <v>11</v>
      </c>
      <c r="F53" s="100">
        <v>715</v>
      </c>
      <c r="G53" s="11" t="s">
        <v>616</v>
      </c>
      <c r="H53" s="11" t="s">
        <v>703</v>
      </c>
      <c r="I53" s="11" t="s">
        <v>704</v>
      </c>
      <c r="J53" s="11" t="s">
        <v>705</v>
      </c>
      <c r="K53" s="11"/>
      <c r="L53" s="11"/>
      <c r="M53" s="11"/>
      <c r="N53" s="11"/>
    </row>
    <row r="54" spans="1:14" x14ac:dyDescent="0.25">
      <c r="A54" s="23">
        <v>285</v>
      </c>
      <c r="B54" s="10">
        <v>41656</v>
      </c>
      <c r="C54" s="106" t="s">
        <v>706</v>
      </c>
      <c r="D54" s="12">
        <v>3000</v>
      </c>
      <c r="E54" s="11" t="s">
        <v>11</v>
      </c>
      <c r="F54" s="100">
        <v>715</v>
      </c>
      <c r="G54" s="11" t="s">
        <v>616</v>
      </c>
      <c r="H54" s="11" t="s">
        <v>632</v>
      </c>
      <c r="I54" s="11" t="s">
        <v>633</v>
      </c>
      <c r="J54" s="11" t="s">
        <v>272</v>
      </c>
      <c r="K54" s="11"/>
      <c r="L54" s="11"/>
      <c r="M54" s="11"/>
      <c r="N54" s="11"/>
    </row>
    <row r="55" spans="1:14" x14ac:dyDescent="0.25">
      <c r="A55" s="23">
        <v>319</v>
      </c>
      <c r="B55" s="98">
        <v>41659</v>
      </c>
      <c r="C55" s="99" t="s">
        <v>707</v>
      </c>
      <c r="D55" s="12">
        <v>1500</v>
      </c>
      <c r="E55" s="11" t="s">
        <v>11</v>
      </c>
      <c r="F55" s="100">
        <v>715</v>
      </c>
      <c r="G55" s="11" t="s">
        <v>625</v>
      </c>
      <c r="H55" s="11" t="s">
        <v>708</v>
      </c>
      <c r="I55" s="11" t="s">
        <v>709</v>
      </c>
      <c r="J55" s="11" t="s">
        <v>415</v>
      </c>
      <c r="K55" s="11"/>
      <c r="L55" s="11"/>
      <c r="M55" s="11"/>
      <c r="N55" s="11"/>
    </row>
    <row r="56" spans="1:14" x14ac:dyDescent="0.25">
      <c r="A56" s="102">
        <v>334</v>
      </c>
      <c r="B56" s="10">
        <v>41660</v>
      </c>
      <c r="C56" s="101" t="s">
        <v>710</v>
      </c>
      <c r="D56" s="104">
        <v>6600</v>
      </c>
      <c r="E56" s="11" t="s">
        <v>11</v>
      </c>
      <c r="F56" s="100">
        <v>715</v>
      </c>
      <c r="G56" s="11" t="s">
        <v>625</v>
      </c>
      <c r="H56" s="11" t="s">
        <v>711</v>
      </c>
      <c r="I56" s="11" t="s">
        <v>712</v>
      </c>
      <c r="J56" s="11" t="s">
        <v>209</v>
      </c>
      <c r="K56" s="11"/>
      <c r="L56" s="11"/>
      <c r="M56" s="11"/>
      <c r="N56" s="11"/>
    </row>
    <row r="57" spans="1:14" x14ac:dyDescent="0.25">
      <c r="A57" s="23">
        <v>327</v>
      </c>
      <c r="B57" s="98">
        <v>41659</v>
      </c>
      <c r="C57" s="99" t="s">
        <v>713</v>
      </c>
      <c r="D57" s="12">
        <v>10695</v>
      </c>
      <c r="E57" s="11" t="s">
        <v>11</v>
      </c>
      <c r="F57" s="100">
        <v>715</v>
      </c>
      <c r="G57" s="11" t="s">
        <v>616</v>
      </c>
      <c r="H57" s="11" t="s">
        <v>691</v>
      </c>
      <c r="I57" s="11" t="s">
        <v>182</v>
      </c>
      <c r="J57" s="11" t="s">
        <v>692</v>
      </c>
      <c r="K57" s="11"/>
      <c r="L57" s="11"/>
      <c r="M57" s="11"/>
      <c r="N57" s="11"/>
    </row>
    <row r="58" spans="1:14" x14ac:dyDescent="0.25">
      <c r="A58" s="23">
        <v>392</v>
      </c>
      <c r="B58" s="10">
        <v>41662</v>
      </c>
      <c r="C58" s="106" t="s">
        <v>714</v>
      </c>
      <c r="D58" s="12">
        <v>800</v>
      </c>
      <c r="E58" s="11" t="s">
        <v>11</v>
      </c>
      <c r="F58" s="100">
        <v>715</v>
      </c>
      <c r="G58" s="11" t="s">
        <v>663</v>
      </c>
      <c r="H58" s="11" t="s">
        <v>715</v>
      </c>
      <c r="I58" s="11" t="s">
        <v>716</v>
      </c>
      <c r="J58" s="11" t="s">
        <v>717</v>
      </c>
      <c r="K58" s="11"/>
      <c r="L58" s="11"/>
      <c r="M58" s="11"/>
      <c r="N58" s="11"/>
    </row>
    <row r="59" spans="1:14" x14ac:dyDescent="0.25">
      <c r="A59" s="23">
        <v>430</v>
      </c>
      <c r="B59" s="10">
        <v>41666</v>
      </c>
      <c r="C59" s="106" t="s">
        <v>718</v>
      </c>
      <c r="D59" s="12">
        <v>26400</v>
      </c>
      <c r="E59" s="11" t="s">
        <v>11</v>
      </c>
      <c r="F59" s="100">
        <v>715</v>
      </c>
      <c r="G59" s="11" t="s">
        <v>625</v>
      </c>
      <c r="H59" s="11" t="s">
        <v>719</v>
      </c>
      <c r="I59" s="11" t="s">
        <v>234</v>
      </c>
      <c r="J59" s="11" t="s">
        <v>720</v>
      </c>
      <c r="K59" s="11"/>
      <c r="L59" s="11"/>
      <c r="M59" s="11"/>
      <c r="N59" s="11"/>
    </row>
    <row r="60" spans="1:14" x14ac:dyDescent="0.25">
      <c r="A60" s="23">
        <v>353</v>
      </c>
      <c r="B60" s="98">
        <v>41660</v>
      </c>
      <c r="C60" s="101" t="s">
        <v>721</v>
      </c>
      <c r="D60" s="12">
        <v>3008</v>
      </c>
      <c r="E60" s="11" t="s">
        <v>11</v>
      </c>
      <c r="F60" s="100">
        <v>715</v>
      </c>
      <c r="G60" s="11" t="s">
        <v>276</v>
      </c>
      <c r="H60" s="11" t="s">
        <v>186</v>
      </c>
      <c r="I60" s="11" t="s">
        <v>187</v>
      </c>
      <c r="J60" s="11" t="s">
        <v>188</v>
      </c>
      <c r="K60" s="11"/>
      <c r="L60" s="11"/>
      <c r="M60" s="11"/>
      <c r="N60" s="11"/>
    </row>
    <row r="61" spans="1:14" x14ac:dyDescent="0.25">
      <c r="A61" s="23">
        <v>445</v>
      </c>
      <c r="B61" s="10">
        <v>41666</v>
      </c>
      <c r="C61" s="106" t="s">
        <v>722</v>
      </c>
      <c r="D61" s="12">
        <v>3650</v>
      </c>
      <c r="E61" s="107" t="s">
        <v>11</v>
      </c>
      <c r="F61" s="100">
        <v>715</v>
      </c>
      <c r="G61" s="11" t="s">
        <v>616</v>
      </c>
      <c r="H61" s="11" t="s">
        <v>330</v>
      </c>
      <c r="I61" s="11" t="s">
        <v>612</v>
      </c>
      <c r="J61" s="11" t="s">
        <v>611</v>
      </c>
      <c r="K61" s="11"/>
      <c r="L61" s="11"/>
      <c r="M61" s="11"/>
      <c r="N61" s="11"/>
    </row>
    <row r="62" spans="1:14" x14ac:dyDescent="0.25">
      <c r="A62" s="23">
        <v>447</v>
      </c>
      <c r="B62" s="10">
        <v>41666</v>
      </c>
      <c r="C62" s="106" t="s">
        <v>723</v>
      </c>
      <c r="D62" s="12">
        <v>2185</v>
      </c>
      <c r="E62" s="11" t="s">
        <v>11</v>
      </c>
      <c r="F62" s="100">
        <v>715</v>
      </c>
      <c r="G62" s="11" t="s">
        <v>616</v>
      </c>
      <c r="H62" s="11" t="s">
        <v>330</v>
      </c>
      <c r="I62" s="11" t="s">
        <v>612</v>
      </c>
      <c r="J62" s="11" t="s">
        <v>611</v>
      </c>
      <c r="K62" s="11"/>
      <c r="L62" s="11"/>
      <c r="M62" s="11"/>
      <c r="N62" s="11"/>
    </row>
    <row r="63" spans="1:14" x14ac:dyDescent="0.25">
      <c r="A63" s="23">
        <v>444</v>
      </c>
      <c r="B63" s="10">
        <v>41666</v>
      </c>
      <c r="C63" s="106" t="s">
        <v>724</v>
      </c>
      <c r="D63" s="12">
        <v>200</v>
      </c>
      <c r="E63" s="107" t="s">
        <v>11</v>
      </c>
      <c r="F63" s="100">
        <v>715</v>
      </c>
      <c r="G63" s="11" t="s">
        <v>625</v>
      </c>
      <c r="H63" s="11" t="s">
        <v>182</v>
      </c>
      <c r="I63" s="11" t="s">
        <v>657</v>
      </c>
      <c r="J63" s="11" t="s">
        <v>658</v>
      </c>
      <c r="K63" s="11"/>
      <c r="L63" s="11"/>
      <c r="M63" s="11"/>
      <c r="N63" s="11"/>
    </row>
    <row r="64" spans="1:14" x14ac:dyDescent="0.25">
      <c r="A64" s="23">
        <v>443</v>
      </c>
      <c r="B64" s="10">
        <v>41666</v>
      </c>
      <c r="C64" s="106" t="s">
        <v>725</v>
      </c>
      <c r="D64" s="12">
        <v>2150</v>
      </c>
      <c r="E64" s="107" t="s">
        <v>11</v>
      </c>
      <c r="F64" s="100">
        <v>715</v>
      </c>
      <c r="G64" s="11" t="s">
        <v>625</v>
      </c>
      <c r="H64" s="11" t="s">
        <v>708</v>
      </c>
      <c r="I64" s="11" t="s">
        <v>709</v>
      </c>
      <c r="J64" s="11" t="s">
        <v>415</v>
      </c>
      <c r="K64" s="11"/>
      <c r="L64" s="11"/>
      <c r="M64" s="11"/>
      <c r="N64" s="11"/>
    </row>
    <row r="65" spans="1:14" x14ac:dyDescent="0.25">
      <c r="A65" s="102">
        <v>491</v>
      </c>
      <c r="B65" s="10">
        <v>41669</v>
      </c>
      <c r="C65" s="101" t="s">
        <v>726</v>
      </c>
      <c r="D65" s="104">
        <v>800</v>
      </c>
      <c r="E65" s="11" t="s">
        <v>11</v>
      </c>
      <c r="F65" s="100">
        <v>715</v>
      </c>
      <c r="G65" s="11" t="s">
        <v>627</v>
      </c>
      <c r="H65" s="11" t="s">
        <v>256</v>
      </c>
      <c r="I65" s="11" t="s">
        <v>727</v>
      </c>
      <c r="J65" s="11" t="s">
        <v>680</v>
      </c>
      <c r="K65" s="11"/>
      <c r="L65" s="11"/>
      <c r="M65" s="11"/>
      <c r="N65" s="11"/>
    </row>
    <row r="66" spans="1:14" x14ac:dyDescent="0.25">
      <c r="A66" s="102">
        <v>498</v>
      </c>
      <c r="B66" s="103">
        <v>41669</v>
      </c>
      <c r="C66" s="101" t="s">
        <v>728</v>
      </c>
      <c r="D66" s="104">
        <v>800</v>
      </c>
      <c r="E66" s="105" t="s">
        <v>11</v>
      </c>
      <c r="F66" s="100">
        <v>715</v>
      </c>
      <c r="G66" s="11" t="s">
        <v>627</v>
      </c>
      <c r="H66" s="11" t="s">
        <v>246</v>
      </c>
      <c r="I66" s="11" t="s">
        <v>729</v>
      </c>
      <c r="J66" s="11" t="s">
        <v>730</v>
      </c>
      <c r="K66" s="11"/>
      <c r="L66" s="11"/>
      <c r="M66" s="11"/>
      <c r="N66" s="11"/>
    </row>
    <row r="67" spans="1:14" x14ac:dyDescent="0.25">
      <c r="A67" s="102">
        <v>503</v>
      </c>
      <c r="B67" s="103">
        <v>41670</v>
      </c>
      <c r="C67" s="101" t="s">
        <v>731</v>
      </c>
      <c r="D67" s="104">
        <v>3450</v>
      </c>
      <c r="E67" s="105" t="s">
        <v>11</v>
      </c>
      <c r="F67" s="100">
        <v>715</v>
      </c>
      <c r="G67" s="11" t="s">
        <v>625</v>
      </c>
      <c r="H67" s="11" t="s">
        <v>711</v>
      </c>
      <c r="I67" s="11" t="s">
        <v>712</v>
      </c>
      <c r="J67" s="11" t="s">
        <v>209</v>
      </c>
      <c r="K67" s="11"/>
      <c r="L67" s="11"/>
      <c r="M67" s="11"/>
      <c r="N67" s="11"/>
    </row>
    <row r="68" spans="1:14" x14ac:dyDescent="0.25">
      <c r="A68" s="102">
        <v>467</v>
      </c>
      <c r="B68" s="103">
        <v>41668</v>
      </c>
      <c r="C68" s="101" t="s">
        <v>732</v>
      </c>
      <c r="D68" s="104">
        <v>1475</v>
      </c>
      <c r="E68" s="11" t="s">
        <v>11</v>
      </c>
      <c r="F68" s="100">
        <v>715</v>
      </c>
      <c r="G68" s="11" t="s">
        <v>224</v>
      </c>
      <c r="H68" s="11" t="s">
        <v>208</v>
      </c>
      <c r="I68" s="11" t="s">
        <v>330</v>
      </c>
      <c r="J68" s="11" t="s">
        <v>336</v>
      </c>
      <c r="K68" s="11"/>
      <c r="L68" s="11"/>
      <c r="M68" s="11"/>
      <c r="N68" s="11"/>
    </row>
    <row r="69" spans="1:14" x14ac:dyDescent="0.25">
      <c r="A69" s="102">
        <v>7</v>
      </c>
      <c r="B69" s="103">
        <v>41641</v>
      </c>
      <c r="C69" s="101" t="s">
        <v>733</v>
      </c>
      <c r="D69" s="104">
        <v>3243</v>
      </c>
      <c r="E69" s="105" t="s">
        <v>11</v>
      </c>
      <c r="F69" s="100">
        <v>715</v>
      </c>
      <c r="G69" s="11" t="s">
        <v>276</v>
      </c>
      <c r="H69" s="11" t="s">
        <v>573</v>
      </c>
      <c r="I69" s="11" t="s">
        <v>448</v>
      </c>
      <c r="J69" s="11" t="s">
        <v>278</v>
      </c>
      <c r="K69" s="11"/>
      <c r="L69" s="11"/>
      <c r="M69" s="11"/>
      <c r="N69" s="11"/>
    </row>
    <row r="70" spans="1:14" x14ac:dyDescent="0.25">
      <c r="A70" s="102">
        <v>12</v>
      </c>
      <c r="B70" s="103">
        <v>41642</v>
      </c>
      <c r="C70" s="101" t="s">
        <v>734</v>
      </c>
      <c r="D70" s="104">
        <v>3100</v>
      </c>
      <c r="E70" s="105" t="s">
        <v>11</v>
      </c>
      <c r="F70" s="100">
        <v>715</v>
      </c>
      <c r="G70" s="11" t="s">
        <v>625</v>
      </c>
      <c r="H70" s="11" t="s">
        <v>402</v>
      </c>
      <c r="I70" s="11" t="s">
        <v>193</v>
      </c>
      <c r="J70" s="11" t="s">
        <v>79</v>
      </c>
      <c r="K70" s="11"/>
      <c r="L70" s="11"/>
      <c r="M70" s="11"/>
      <c r="N70" s="11"/>
    </row>
    <row r="71" spans="1:14" x14ac:dyDescent="0.25">
      <c r="A71" s="102">
        <v>14</v>
      </c>
      <c r="B71" s="103">
        <v>41642</v>
      </c>
      <c r="C71" s="101" t="s">
        <v>735</v>
      </c>
      <c r="D71" s="104">
        <v>3240</v>
      </c>
      <c r="E71" s="105" t="s">
        <v>11</v>
      </c>
      <c r="F71" s="100">
        <v>715</v>
      </c>
      <c r="G71" s="11" t="s">
        <v>76</v>
      </c>
      <c r="H71" s="11" t="s">
        <v>208</v>
      </c>
      <c r="I71" s="11" t="s">
        <v>210</v>
      </c>
      <c r="J71" s="11" t="s">
        <v>209</v>
      </c>
      <c r="K71" s="11"/>
      <c r="L71" s="11"/>
      <c r="M71" s="11"/>
      <c r="N71" s="11"/>
    </row>
    <row r="72" spans="1:14" x14ac:dyDescent="0.25">
      <c r="A72" s="23">
        <v>31</v>
      </c>
      <c r="B72" s="10">
        <v>41645</v>
      </c>
      <c r="C72" s="101" t="s">
        <v>736</v>
      </c>
      <c r="D72" s="12">
        <v>3240</v>
      </c>
      <c r="E72" s="107" t="s">
        <v>11</v>
      </c>
      <c r="F72" s="100">
        <v>715</v>
      </c>
      <c r="G72" s="11" t="s">
        <v>76</v>
      </c>
      <c r="H72" s="11" t="s">
        <v>309</v>
      </c>
      <c r="I72" s="11" t="s">
        <v>194</v>
      </c>
      <c r="J72" s="11" t="s">
        <v>195</v>
      </c>
      <c r="K72" s="11"/>
      <c r="L72" s="11"/>
      <c r="M72" s="11"/>
      <c r="N72" s="11"/>
    </row>
    <row r="73" spans="1:14" x14ac:dyDescent="0.25">
      <c r="A73" s="23">
        <v>38</v>
      </c>
      <c r="B73" s="10">
        <v>41645</v>
      </c>
      <c r="C73" s="101" t="s">
        <v>737</v>
      </c>
      <c r="D73" s="12">
        <v>3102</v>
      </c>
      <c r="E73" s="11" t="s">
        <v>11</v>
      </c>
      <c r="F73" s="100">
        <v>715</v>
      </c>
      <c r="G73" s="11" t="s">
        <v>616</v>
      </c>
      <c r="H73" s="11" t="s">
        <v>588</v>
      </c>
      <c r="I73" s="11" t="s">
        <v>589</v>
      </c>
      <c r="J73" s="11" t="s">
        <v>590</v>
      </c>
      <c r="K73" s="11"/>
      <c r="L73" s="11"/>
      <c r="M73" s="11"/>
      <c r="N73" s="11"/>
    </row>
    <row r="74" spans="1:14" x14ac:dyDescent="0.25">
      <c r="A74" s="23">
        <v>54</v>
      </c>
      <c r="B74" s="10">
        <v>41646</v>
      </c>
      <c r="C74" s="106" t="s">
        <v>738</v>
      </c>
      <c r="D74" s="12">
        <v>3250</v>
      </c>
      <c r="E74" s="11" t="s">
        <v>11</v>
      </c>
      <c r="F74" s="100">
        <v>715</v>
      </c>
      <c r="G74" s="11" t="s">
        <v>276</v>
      </c>
      <c r="H74" s="11" t="s">
        <v>192</v>
      </c>
      <c r="I74" s="11" t="s">
        <v>739</v>
      </c>
      <c r="J74" s="11" t="s">
        <v>740</v>
      </c>
      <c r="K74" s="11"/>
      <c r="L74" s="11"/>
      <c r="M74" s="11"/>
      <c r="N74" s="11"/>
    </row>
    <row r="75" spans="1:14" x14ac:dyDescent="0.25">
      <c r="A75" s="23">
        <v>56</v>
      </c>
      <c r="B75" s="98">
        <v>41647</v>
      </c>
      <c r="C75" s="99" t="s">
        <v>741</v>
      </c>
      <c r="D75" s="12">
        <v>3100</v>
      </c>
      <c r="E75" s="11" t="s">
        <v>11</v>
      </c>
      <c r="F75" s="100">
        <v>715</v>
      </c>
      <c r="G75" s="11" t="s">
        <v>625</v>
      </c>
      <c r="H75" s="11" t="s">
        <v>78</v>
      </c>
      <c r="I75" s="11" t="s">
        <v>246</v>
      </c>
      <c r="J75" s="11" t="s">
        <v>742</v>
      </c>
      <c r="K75" s="11"/>
      <c r="L75" s="11"/>
      <c r="M75" s="11"/>
      <c r="N75" s="11"/>
    </row>
    <row r="76" spans="1:14" x14ac:dyDescent="0.25">
      <c r="A76" s="23">
        <v>57</v>
      </c>
      <c r="B76" s="98">
        <v>41647</v>
      </c>
      <c r="C76" s="99" t="s">
        <v>743</v>
      </c>
      <c r="D76" s="12">
        <v>3300</v>
      </c>
      <c r="E76" s="11" t="s">
        <v>11</v>
      </c>
      <c r="F76" s="100">
        <v>715</v>
      </c>
      <c r="G76" s="11" t="s">
        <v>616</v>
      </c>
      <c r="H76" s="11" t="s">
        <v>744</v>
      </c>
      <c r="I76" s="11" t="s">
        <v>608</v>
      </c>
      <c r="J76" s="11" t="s">
        <v>609</v>
      </c>
      <c r="K76" s="11"/>
      <c r="L76" s="11"/>
      <c r="M76" s="11"/>
      <c r="N76" s="11"/>
    </row>
    <row r="77" spans="1:14" x14ac:dyDescent="0.25">
      <c r="A77" s="23">
        <v>66</v>
      </c>
      <c r="B77" s="98">
        <v>41647</v>
      </c>
      <c r="C77" s="101" t="s">
        <v>745</v>
      </c>
      <c r="D77" s="12">
        <v>3300</v>
      </c>
      <c r="E77" s="11" t="s">
        <v>11</v>
      </c>
      <c r="F77" s="100">
        <v>715</v>
      </c>
      <c r="G77" s="11" t="s">
        <v>616</v>
      </c>
      <c r="H77" s="11" t="s">
        <v>591</v>
      </c>
      <c r="I77" s="11" t="s">
        <v>264</v>
      </c>
      <c r="J77" s="11" t="s">
        <v>595</v>
      </c>
      <c r="K77" s="11"/>
      <c r="L77" s="11"/>
      <c r="M77" s="11"/>
      <c r="N77" s="11"/>
    </row>
    <row r="78" spans="1:14" x14ac:dyDescent="0.25">
      <c r="A78" s="102">
        <v>75</v>
      </c>
      <c r="B78" s="103">
        <v>41648</v>
      </c>
      <c r="C78" s="101" t="s">
        <v>746</v>
      </c>
      <c r="D78" s="104">
        <v>3300</v>
      </c>
      <c r="E78" s="105" t="s">
        <v>11</v>
      </c>
      <c r="F78" s="100">
        <v>715</v>
      </c>
      <c r="G78" s="11" t="s">
        <v>616</v>
      </c>
      <c r="H78" s="11" t="s">
        <v>208</v>
      </c>
      <c r="I78" s="11" t="s">
        <v>747</v>
      </c>
      <c r="J78" s="11" t="s">
        <v>604</v>
      </c>
      <c r="K78" s="11"/>
      <c r="L78" s="11"/>
      <c r="M78" s="11"/>
      <c r="N78" s="11"/>
    </row>
    <row r="79" spans="1:14" x14ac:dyDescent="0.25">
      <c r="A79" s="102">
        <v>76</v>
      </c>
      <c r="B79" s="103">
        <v>41648</v>
      </c>
      <c r="C79" s="101" t="s">
        <v>748</v>
      </c>
      <c r="D79" s="104">
        <v>3450</v>
      </c>
      <c r="E79" s="105" t="s">
        <v>11</v>
      </c>
      <c r="F79" s="100">
        <v>715</v>
      </c>
      <c r="G79" s="11" t="s">
        <v>276</v>
      </c>
      <c r="H79" s="11" t="s">
        <v>575</v>
      </c>
      <c r="I79" s="11" t="s">
        <v>202</v>
      </c>
      <c r="J79" s="11" t="s">
        <v>203</v>
      </c>
      <c r="K79" s="11"/>
      <c r="L79" s="11"/>
      <c r="M79" s="11"/>
      <c r="N79" s="11"/>
    </row>
    <row r="80" spans="1:14" x14ac:dyDescent="0.25">
      <c r="A80" s="23">
        <v>84</v>
      </c>
      <c r="B80" s="10">
        <v>41648</v>
      </c>
      <c r="C80" s="106" t="s">
        <v>749</v>
      </c>
      <c r="D80" s="12">
        <v>3300</v>
      </c>
      <c r="E80" s="11" t="s">
        <v>11</v>
      </c>
      <c r="F80" s="100">
        <v>715</v>
      </c>
      <c r="G80" s="11" t="s">
        <v>616</v>
      </c>
      <c r="H80" s="11" t="s">
        <v>679</v>
      </c>
      <c r="I80" s="11" t="s">
        <v>193</v>
      </c>
      <c r="J80" s="11" t="s">
        <v>680</v>
      </c>
      <c r="K80" s="11"/>
      <c r="L80" s="11"/>
      <c r="M80" s="11"/>
      <c r="N80" s="11"/>
    </row>
    <row r="81" spans="1:17" ht="11.1" customHeight="1" x14ac:dyDescent="0.25">
      <c r="A81" s="23">
        <v>226</v>
      </c>
      <c r="B81" s="98">
        <v>41654</v>
      </c>
      <c r="C81" s="99" t="s">
        <v>750</v>
      </c>
      <c r="D81" s="12">
        <v>3450</v>
      </c>
      <c r="E81" s="11" t="s">
        <v>11</v>
      </c>
      <c r="F81" s="100">
        <v>715</v>
      </c>
      <c r="G81" s="11" t="s">
        <v>276</v>
      </c>
      <c r="H81" s="11" t="s">
        <v>435</v>
      </c>
      <c r="I81" s="11" t="s">
        <v>436</v>
      </c>
      <c r="J81" s="11" t="s">
        <v>207</v>
      </c>
      <c r="K81" s="11"/>
      <c r="L81" s="11"/>
      <c r="M81" s="11"/>
      <c r="N81" s="11"/>
    </row>
    <row r="82" spans="1:17" ht="11.1" customHeight="1" x14ac:dyDescent="0.25">
      <c r="A82" s="23">
        <v>247</v>
      </c>
      <c r="B82" s="10">
        <v>41655</v>
      </c>
      <c r="C82" s="106" t="s">
        <v>751</v>
      </c>
      <c r="D82" s="12">
        <v>3290</v>
      </c>
      <c r="E82" s="11" t="s">
        <v>11</v>
      </c>
      <c r="F82" s="100">
        <v>715</v>
      </c>
      <c r="G82" s="11" t="s">
        <v>616</v>
      </c>
      <c r="H82" s="11" t="s">
        <v>752</v>
      </c>
      <c r="I82" s="11" t="s">
        <v>753</v>
      </c>
      <c r="J82" s="11" t="s">
        <v>754</v>
      </c>
      <c r="K82" s="11"/>
      <c r="L82" s="11"/>
      <c r="M82" s="11"/>
      <c r="N82" s="11"/>
    </row>
    <row r="83" spans="1:17" ht="11.1" customHeight="1" x14ac:dyDescent="0.25">
      <c r="A83" s="23">
        <v>253</v>
      </c>
      <c r="B83" s="98">
        <v>41655</v>
      </c>
      <c r="C83" s="99" t="s">
        <v>755</v>
      </c>
      <c r="D83" s="12">
        <v>4200</v>
      </c>
      <c r="E83" s="11" t="s">
        <v>11</v>
      </c>
      <c r="F83" s="100">
        <v>715</v>
      </c>
      <c r="G83" s="11" t="s">
        <v>276</v>
      </c>
      <c r="H83" s="11" t="s">
        <v>580</v>
      </c>
      <c r="I83" s="11" t="s">
        <v>216</v>
      </c>
      <c r="J83" s="11" t="s">
        <v>581</v>
      </c>
      <c r="K83" s="11"/>
      <c r="L83" s="11"/>
      <c r="M83" s="11"/>
      <c r="N83" s="11"/>
    </row>
    <row r="84" spans="1:17" ht="11.1" customHeight="1" x14ac:dyDescent="0.25">
      <c r="A84" s="23">
        <v>428</v>
      </c>
      <c r="B84" s="10">
        <v>41663</v>
      </c>
      <c r="C84" s="106" t="s">
        <v>756</v>
      </c>
      <c r="D84" s="12">
        <v>2500</v>
      </c>
      <c r="E84" s="107" t="s">
        <v>11</v>
      </c>
      <c r="F84" s="100">
        <v>715</v>
      </c>
      <c r="G84" s="11" t="s">
        <v>616</v>
      </c>
      <c r="H84" s="11" t="s">
        <v>612</v>
      </c>
      <c r="I84" s="11" t="s">
        <v>757</v>
      </c>
      <c r="J84" s="11" t="s">
        <v>758</v>
      </c>
      <c r="K84" s="11"/>
      <c r="L84" s="11"/>
      <c r="M84" s="11"/>
      <c r="N84" s="11"/>
    </row>
    <row r="85" spans="1:17" ht="11.1" customHeight="1" x14ac:dyDescent="0.25">
      <c r="A85" s="23">
        <v>432</v>
      </c>
      <c r="B85" s="10">
        <v>41666</v>
      </c>
      <c r="C85" s="106" t="s">
        <v>759</v>
      </c>
      <c r="D85" s="12">
        <v>7600</v>
      </c>
      <c r="E85" s="11" t="s">
        <v>11</v>
      </c>
      <c r="F85" s="100">
        <v>715</v>
      </c>
      <c r="G85" s="11" t="s">
        <v>625</v>
      </c>
      <c r="H85" s="11" t="s">
        <v>416</v>
      </c>
      <c r="I85" s="11" t="s">
        <v>420</v>
      </c>
      <c r="J85" s="11" t="s">
        <v>760</v>
      </c>
      <c r="K85" s="11"/>
      <c r="L85" s="11"/>
      <c r="M85" s="11"/>
      <c r="N85" s="11"/>
    </row>
    <row r="86" spans="1:17" ht="11.1" customHeight="1" x14ac:dyDescent="0.25">
      <c r="A86" s="23">
        <v>433</v>
      </c>
      <c r="B86" s="10">
        <v>41666</v>
      </c>
      <c r="C86" s="106" t="s">
        <v>761</v>
      </c>
      <c r="D86" s="12">
        <v>7600</v>
      </c>
      <c r="E86" s="11" t="s">
        <v>11</v>
      </c>
      <c r="F86" s="100">
        <v>715</v>
      </c>
      <c r="G86" s="11" t="s">
        <v>625</v>
      </c>
      <c r="H86" s="11" t="s">
        <v>416</v>
      </c>
      <c r="I86" s="11" t="s">
        <v>417</v>
      </c>
      <c r="J86" s="11" t="s">
        <v>418</v>
      </c>
      <c r="K86" s="11"/>
      <c r="L86" s="11"/>
      <c r="M86" s="11"/>
      <c r="N86" s="11"/>
    </row>
    <row r="87" spans="1:17" ht="11.1" customHeight="1" x14ac:dyDescent="0.25">
      <c r="A87" s="23">
        <v>436</v>
      </c>
      <c r="B87" s="10">
        <v>41666</v>
      </c>
      <c r="C87" s="106" t="s">
        <v>762</v>
      </c>
      <c r="D87" s="12">
        <v>8600</v>
      </c>
      <c r="E87" s="11" t="s">
        <v>11</v>
      </c>
      <c r="F87" s="100">
        <v>715</v>
      </c>
      <c r="G87" s="11" t="s">
        <v>616</v>
      </c>
      <c r="H87" s="11" t="s">
        <v>673</v>
      </c>
      <c r="I87" s="11" t="s">
        <v>674</v>
      </c>
      <c r="J87" s="11" t="s">
        <v>675</v>
      </c>
      <c r="K87" s="11"/>
      <c r="L87" s="11"/>
      <c r="M87" s="11"/>
      <c r="N87" s="11"/>
    </row>
    <row r="88" spans="1:17" ht="11.1" customHeight="1" x14ac:dyDescent="0.25">
      <c r="A88" s="23">
        <v>449</v>
      </c>
      <c r="B88" s="10">
        <v>41667</v>
      </c>
      <c r="C88" s="106" t="s">
        <v>763</v>
      </c>
      <c r="D88" s="12">
        <v>7300</v>
      </c>
      <c r="E88" s="11" t="s">
        <v>11</v>
      </c>
      <c r="F88" s="100">
        <v>715</v>
      </c>
      <c r="G88" s="11" t="s">
        <v>625</v>
      </c>
      <c r="H88" s="11" t="s">
        <v>182</v>
      </c>
      <c r="I88" s="11" t="s">
        <v>764</v>
      </c>
      <c r="J88" s="11" t="s">
        <v>765</v>
      </c>
      <c r="L88" s="11"/>
      <c r="M88" s="11"/>
      <c r="N88" s="11"/>
      <c r="O88" s="11"/>
      <c r="P88" s="11"/>
      <c r="Q88" s="11"/>
    </row>
    <row r="89" spans="1:17" ht="11.1" customHeight="1" x14ac:dyDescent="0.25">
      <c r="A89" s="23">
        <v>453</v>
      </c>
      <c r="B89" s="98">
        <v>41667</v>
      </c>
      <c r="C89" s="101" t="s">
        <v>766</v>
      </c>
      <c r="D89" s="12">
        <v>11219</v>
      </c>
      <c r="E89" s="11" t="s">
        <v>11</v>
      </c>
      <c r="F89" s="100">
        <v>715</v>
      </c>
      <c r="G89" s="11" t="s">
        <v>616</v>
      </c>
      <c r="H89" s="11" t="s">
        <v>252</v>
      </c>
      <c r="I89" s="11" t="s">
        <v>606</v>
      </c>
      <c r="J89" s="11" t="s">
        <v>607</v>
      </c>
      <c r="K89" s="11"/>
      <c r="L89" s="11"/>
      <c r="M89" s="11"/>
      <c r="N89" s="11"/>
    </row>
    <row r="90" spans="1:17" ht="11.1" customHeight="1" x14ac:dyDescent="0.25">
      <c r="A90" s="102">
        <v>472</v>
      </c>
      <c r="B90" s="103">
        <v>41668</v>
      </c>
      <c r="C90" s="101" t="s">
        <v>767</v>
      </c>
      <c r="D90" s="104">
        <v>3650</v>
      </c>
      <c r="E90" s="105" t="s">
        <v>11</v>
      </c>
      <c r="F90" s="100">
        <v>715</v>
      </c>
      <c r="G90" s="11" t="s">
        <v>625</v>
      </c>
      <c r="H90" s="11" t="s">
        <v>182</v>
      </c>
      <c r="I90" s="11" t="s">
        <v>764</v>
      </c>
      <c r="J90" s="11" t="s">
        <v>765</v>
      </c>
      <c r="K90" s="11"/>
      <c r="L90" s="11"/>
      <c r="M90" s="11"/>
      <c r="N90" s="11"/>
    </row>
    <row r="91" spans="1:17" ht="11.1" customHeight="1" x14ac:dyDescent="0.25">
      <c r="A91" s="23">
        <v>478</v>
      </c>
      <c r="B91" s="98">
        <v>41668</v>
      </c>
      <c r="C91" s="99" t="s">
        <v>768</v>
      </c>
      <c r="D91" s="12">
        <v>3600</v>
      </c>
      <c r="E91" s="11" t="s">
        <v>11</v>
      </c>
      <c r="F91" s="100">
        <v>715</v>
      </c>
      <c r="G91" s="11" t="s">
        <v>276</v>
      </c>
      <c r="H91" s="11" t="s">
        <v>186</v>
      </c>
      <c r="I91" s="11" t="s">
        <v>187</v>
      </c>
      <c r="J91" s="11" t="s">
        <v>188</v>
      </c>
      <c r="K91" s="11"/>
      <c r="L91" s="11"/>
      <c r="M91" s="11"/>
      <c r="N91" s="11"/>
    </row>
    <row r="92" spans="1:17" ht="11.1" customHeight="1" x14ac:dyDescent="0.25">
      <c r="A92" s="102">
        <v>506</v>
      </c>
      <c r="B92" s="103">
        <v>41670</v>
      </c>
      <c r="C92" s="101" t="s">
        <v>769</v>
      </c>
      <c r="D92" s="104">
        <v>3102</v>
      </c>
      <c r="E92" s="105" t="s">
        <v>11</v>
      </c>
      <c r="F92" s="100">
        <v>715</v>
      </c>
      <c r="G92" s="11" t="s">
        <v>616</v>
      </c>
      <c r="H92" s="11" t="s">
        <v>585</v>
      </c>
      <c r="I92" s="11" t="s">
        <v>586</v>
      </c>
      <c r="J92" s="11" t="s">
        <v>587</v>
      </c>
      <c r="K92" s="11"/>
      <c r="L92" s="11"/>
      <c r="M92" s="11"/>
      <c r="N92" s="11"/>
    </row>
    <row r="93" spans="1:17" ht="11.1" customHeight="1" x14ac:dyDescent="0.25">
      <c r="A93" s="102">
        <v>507</v>
      </c>
      <c r="B93" s="103">
        <v>41670</v>
      </c>
      <c r="C93" s="101" t="s">
        <v>770</v>
      </c>
      <c r="D93" s="104">
        <v>3500</v>
      </c>
      <c r="E93" s="105" t="s">
        <v>11</v>
      </c>
      <c r="F93" s="100">
        <v>715</v>
      </c>
      <c r="G93" s="11" t="s">
        <v>616</v>
      </c>
      <c r="H93" s="11" t="s">
        <v>771</v>
      </c>
      <c r="I93" s="11" t="s">
        <v>244</v>
      </c>
      <c r="J93" s="11" t="s">
        <v>772</v>
      </c>
      <c r="K93" s="11"/>
      <c r="L93" s="11"/>
      <c r="M93" s="11"/>
      <c r="N93" s="11"/>
    </row>
    <row r="94" spans="1:17" ht="11.1" customHeight="1" x14ac:dyDescent="0.25">
      <c r="A94" s="102">
        <v>516</v>
      </c>
      <c r="B94" s="103">
        <v>41670</v>
      </c>
      <c r="C94" s="101" t="s">
        <v>773</v>
      </c>
      <c r="D94" s="104">
        <v>3615</v>
      </c>
      <c r="E94" s="105" t="s">
        <v>11</v>
      </c>
      <c r="F94" s="100">
        <v>715</v>
      </c>
      <c r="G94" s="11" t="s">
        <v>616</v>
      </c>
      <c r="H94" s="11" t="s">
        <v>330</v>
      </c>
      <c r="I94" s="11" t="s">
        <v>612</v>
      </c>
      <c r="J94" s="11" t="s">
        <v>611</v>
      </c>
      <c r="K94" s="11"/>
      <c r="L94" s="11"/>
      <c r="M94" s="11"/>
      <c r="N94" s="11"/>
    </row>
    <row r="95" spans="1:17" ht="11.1" customHeight="1" x14ac:dyDescent="0.25">
      <c r="A95" s="102">
        <v>517</v>
      </c>
      <c r="B95" s="103">
        <v>41670</v>
      </c>
      <c r="C95" s="109" t="s">
        <v>774</v>
      </c>
      <c r="D95" s="104">
        <v>1475</v>
      </c>
      <c r="E95" s="105" t="s">
        <v>11</v>
      </c>
      <c r="F95" s="100">
        <v>715</v>
      </c>
      <c r="G95" s="11" t="s">
        <v>400</v>
      </c>
      <c r="H95" s="11" t="s">
        <v>238</v>
      </c>
      <c r="I95" s="11" t="s">
        <v>287</v>
      </c>
      <c r="J95" s="11" t="s">
        <v>288</v>
      </c>
      <c r="K95" s="11"/>
      <c r="L95" s="11"/>
      <c r="M95" s="11"/>
      <c r="N95" s="11"/>
    </row>
    <row r="96" spans="1:17" ht="11.1" customHeight="1" x14ac:dyDescent="0.25">
      <c r="A96" s="23">
        <v>518</v>
      </c>
      <c r="B96" s="10">
        <v>41670</v>
      </c>
      <c r="C96" s="106" t="s">
        <v>775</v>
      </c>
      <c r="D96" s="12">
        <v>1475</v>
      </c>
      <c r="E96" s="107" t="s">
        <v>11</v>
      </c>
      <c r="F96" s="100">
        <v>715</v>
      </c>
      <c r="G96" s="11" t="s">
        <v>400</v>
      </c>
      <c r="H96" s="11" t="s">
        <v>776</v>
      </c>
      <c r="I96" s="11" t="s">
        <v>292</v>
      </c>
      <c r="J96" s="11" t="s">
        <v>293</v>
      </c>
      <c r="K96" s="11"/>
      <c r="L96" s="11"/>
      <c r="M96" s="11"/>
      <c r="N96" s="11"/>
    </row>
    <row r="97" spans="1:14" x14ac:dyDescent="0.25">
      <c r="A97" s="23">
        <v>521</v>
      </c>
      <c r="B97" s="10">
        <v>41670</v>
      </c>
      <c r="C97" s="106" t="s">
        <v>777</v>
      </c>
      <c r="D97" s="12">
        <v>2950</v>
      </c>
      <c r="E97" s="107" t="s">
        <v>11</v>
      </c>
      <c r="F97" s="100">
        <v>715</v>
      </c>
      <c r="G97" s="11" t="s">
        <v>400</v>
      </c>
      <c r="H97" s="11" t="s">
        <v>778</v>
      </c>
      <c r="I97" s="11"/>
      <c r="J97" s="11"/>
      <c r="K97" s="11"/>
      <c r="L97" s="11"/>
      <c r="M97" s="11"/>
      <c r="N97" s="11"/>
    </row>
    <row r="98" spans="1:14" x14ac:dyDescent="0.25">
      <c r="A98" s="23"/>
      <c r="B98" s="10"/>
      <c r="C98" s="106"/>
      <c r="D98" s="12"/>
      <c r="E98" s="107"/>
      <c r="F98" s="100"/>
      <c r="G98" s="11" t="s">
        <v>72</v>
      </c>
      <c r="H98" s="11" t="s">
        <v>234</v>
      </c>
      <c r="I98" s="11" t="s">
        <v>295</v>
      </c>
      <c r="J98" s="11" t="s">
        <v>296</v>
      </c>
      <c r="K98" s="11"/>
      <c r="L98" s="11"/>
      <c r="M98" s="11"/>
      <c r="N98" s="11"/>
    </row>
    <row r="99" spans="1:14" x14ac:dyDescent="0.25">
      <c r="A99" s="23">
        <v>526</v>
      </c>
      <c r="B99" s="10">
        <v>41670</v>
      </c>
      <c r="C99" s="106" t="s">
        <v>779</v>
      </c>
      <c r="D99" s="12">
        <v>4000</v>
      </c>
      <c r="E99" s="11" t="s">
        <v>11</v>
      </c>
      <c r="F99" s="100">
        <v>715</v>
      </c>
      <c r="G99" s="11" t="s">
        <v>616</v>
      </c>
      <c r="H99" s="11" t="s">
        <v>632</v>
      </c>
      <c r="I99" s="11" t="s">
        <v>633</v>
      </c>
      <c r="J99" s="11" t="s">
        <v>272</v>
      </c>
      <c r="K99" s="11"/>
      <c r="L99" s="11"/>
      <c r="M99" s="11"/>
      <c r="N99" s="11"/>
    </row>
    <row r="100" spans="1:14" ht="13.5" thickBot="1" x14ac:dyDescent="0.3">
      <c r="A100" s="25">
        <v>531</v>
      </c>
      <c r="B100" s="110">
        <v>41670</v>
      </c>
      <c r="C100" s="111" t="s">
        <v>780</v>
      </c>
      <c r="D100" s="28">
        <v>3102</v>
      </c>
      <c r="E100" s="27" t="s">
        <v>11</v>
      </c>
      <c r="F100" s="112">
        <v>715</v>
      </c>
      <c r="G100" s="11" t="s">
        <v>616</v>
      </c>
      <c r="H100" s="11" t="s">
        <v>585</v>
      </c>
      <c r="I100" s="11" t="s">
        <v>586</v>
      </c>
      <c r="J100" s="11" t="s">
        <v>587</v>
      </c>
      <c r="K100" s="11"/>
      <c r="L100" s="11"/>
      <c r="M100" s="11"/>
      <c r="N100" s="11"/>
    </row>
    <row r="101" spans="1:14" x14ac:dyDescent="0.25">
      <c r="A101" s="13"/>
      <c r="B101" s="103"/>
      <c r="C101" s="15" t="s">
        <v>9</v>
      </c>
      <c r="D101" s="113">
        <f>SUM(D6:D100)</f>
        <v>357475.5</v>
      </c>
      <c r="E101" s="105"/>
      <c r="F101" s="114"/>
      <c r="G101" s="11"/>
      <c r="H101" s="11"/>
      <c r="I101" s="11"/>
      <c r="J101" s="11"/>
      <c r="K101" s="11"/>
      <c r="L101" s="11"/>
      <c r="M101" s="11"/>
      <c r="N101" s="11"/>
    </row>
    <row r="102" spans="1:14" x14ac:dyDescent="0.25">
      <c r="D102" s="12"/>
      <c r="F102" s="115">
        <v>41670</v>
      </c>
      <c r="G102" s="11"/>
      <c r="H102" s="11"/>
      <c r="I102" s="11"/>
      <c r="J102" s="11"/>
      <c r="K102" s="11"/>
      <c r="L102" s="11"/>
      <c r="M102" s="11"/>
      <c r="N102" s="11"/>
    </row>
    <row r="103" spans="1:14" x14ac:dyDescent="0.25">
      <c r="B103" s="10">
        <v>41625</v>
      </c>
      <c r="C103" t="s">
        <v>781</v>
      </c>
      <c r="D103" s="12">
        <v>3200</v>
      </c>
      <c r="F103" s="115"/>
      <c r="G103" s="11" t="s">
        <v>308</v>
      </c>
      <c r="H103" s="11" t="s">
        <v>782</v>
      </c>
      <c r="I103" s="11" t="s">
        <v>783</v>
      </c>
      <c r="J103" s="11" t="s">
        <v>784</v>
      </c>
      <c r="K103" s="11"/>
      <c r="L103" s="11"/>
      <c r="M103" s="11"/>
      <c r="N103" s="11"/>
    </row>
    <row r="104" spans="1:14" x14ac:dyDescent="0.25">
      <c r="B104" s="10">
        <v>41626</v>
      </c>
      <c r="C104" t="s">
        <v>785</v>
      </c>
      <c r="D104" s="12">
        <v>800</v>
      </c>
      <c r="F104" s="115"/>
      <c r="G104" s="11" t="s">
        <v>786</v>
      </c>
      <c r="H104" s="11" t="s">
        <v>449</v>
      </c>
      <c r="I104" s="11" t="s">
        <v>234</v>
      </c>
      <c r="J104" s="11" t="s">
        <v>787</v>
      </c>
      <c r="K104" s="11"/>
      <c r="L104" s="11"/>
      <c r="M104" s="11"/>
      <c r="N104" s="11"/>
    </row>
    <row r="105" spans="1:14" x14ac:dyDescent="0.25">
      <c r="B105" s="10">
        <v>41626</v>
      </c>
      <c r="C105" t="s">
        <v>788</v>
      </c>
      <c r="D105" s="12">
        <v>800</v>
      </c>
      <c r="F105" s="115"/>
      <c r="G105" s="11" t="s">
        <v>786</v>
      </c>
      <c r="H105" s="11" t="s">
        <v>789</v>
      </c>
      <c r="I105" s="11" t="s">
        <v>789</v>
      </c>
      <c r="J105" s="11" t="s">
        <v>790</v>
      </c>
      <c r="K105" s="11"/>
      <c r="L105" s="11"/>
      <c r="M105" s="11"/>
      <c r="N105" s="11"/>
    </row>
    <row r="106" spans="1:14" x14ac:dyDescent="0.25">
      <c r="B106" s="10">
        <v>41626</v>
      </c>
      <c r="C106" t="s">
        <v>791</v>
      </c>
      <c r="D106" s="12">
        <v>800</v>
      </c>
      <c r="F106" s="115"/>
      <c r="G106" s="11" t="s">
        <v>786</v>
      </c>
      <c r="H106" s="11" t="s">
        <v>248</v>
      </c>
      <c r="I106" s="11" t="s">
        <v>228</v>
      </c>
      <c r="J106" s="11" t="s">
        <v>597</v>
      </c>
      <c r="K106" s="11"/>
      <c r="L106" s="11"/>
      <c r="M106" s="11"/>
      <c r="N106" s="11"/>
    </row>
    <row r="107" spans="1:14" x14ac:dyDescent="0.25">
      <c r="B107" s="10">
        <v>41642</v>
      </c>
      <c r="C107" t="s">
        <v>792</v>
      </c>
      <c r="D107" s="12">
        <v>3350</v>
      </c>
      <c r="G107" s="11" t="s">
        <v>276</v>
      </c>
      <c r="H107" s="11" t="s">
        <v>271</v>
      </c>
      <c r="I107" s="11" t="s">
        <v>234</v>
      </c>
      <c r="J107" s="11" t="s">
        <v>272</v>
      </c>
      <c r="K107" s="11"/>
      <c r="L107" s="11"/>
      <c r="M107" s="11"/>
      <c r="N107" s="11"/>
    </row>
    <row r="108" spans="1:14" x14ac:dyDescent="0.25">
      <c r="B108" s="10">
        <v>41646</v>
      </c>
      <c r="C108" t="s">
        <v>793</v>
      </c>
      <c r="D108" s="12">
        <v>3300</v>
      </c>
      <c r="G108" s="11" t="s">
        <v>625</v>
      </c>
      <c r="H108" s="11" t="s">
        <v>246</v>
      </c>
      <c r="I108" s="11" t="s">
        <v>320</v>
      </c>
      <c r="J108" s="11" t="s">
        <v>321</v>
      </c>
      <c r="K108" s="50"/>
      <c r="L108" s="50"/>
    </row>
    <row r="109" spans="1:14" x14ac:dyDescent="0.25">
      <c r="B109" s="10">
        <v>41669</v>
      </c>
      <c r="C109" t="s">
        <v>794</v>
      </c>
      <c r="D109" s="12">
        <v>3500</v>
      </c>
      <c r="G109" s="11" t="s">
        <v>625</v>
      </c>
      <c r="H109" s="11" t="s">
        <v>246</v>
      </c>
      <c r="I109" s="11" t="s">
        <v>795</v>
      </c>
      <c r="J109" s="11" t="s">
        <v>796</v>
      </c>
      <c r="K109" s="50"/>
      <c r="L109" s="50"/>
    </row>
    <row r="110" spans="1:14" x14ac:dyDescent="0.25">
      <c r="B110" s="10">
        <v>41670</v>
      </c>
      <c r="C110" t="s">
        <v>797</v>
      </c>
      <c r="D110" s="12">
        <v>13200</v>
      </c>
      <c r="G110" s="11" t="s">
        <v>625</v>
      </c>
      <c r="H110" s="11" t="s">
        <v>719</v>
      </c>
      <c r="I110" s="11" t="s">
        <v>234</v>
      </c>
      <c r="J110" s="11" t="s">
        <v>720</v>
      </c>
      <c r="K110" s="50"/>
      <c r="L110" s="50"/>
    </row>
    <row r="111" spans="1:14" x14ac:dyDescent="0.25">
      <c r="B111" s="10">
        <v>41670</v>
      </c>
      <c r="C111" t="s">
        <v>798</v>
      </c>
      <c r="D111" s="12">
        <v>1475</v>
      </c>
      <c r="F111" s="115">
        <v>41670</v>
      </c>
      <c r="G111" s="11" t="s">
        <v>224</v>
      </c>
      <c r="H111" s="11" t="s">
        <v>274</v>
      </c>
      <c r="I111" s="11" t="s">
        <v>275</v>
      </c>
      <c r="J111" s="11" t="s">
        <v>282</v>
      </c>
      <c r="K111" s="11"/>
      <c r="L111" s="11"/>
      <c r="M111" s="11"/>
      <c r="N111" s="11"/>
    </row>
    <row r="112" spans="1:14" x14ac:dyDescent="0.25">
      <c r="B112" s="10">
        <v>41670</v>
      </c>
      <c r="C112" t="s">
        <v>798</v>
      </c>
      <c r="D112" s="12">
        <v>1475</v>
      </c>
      <c r="F112" s="115">
        <v>41670</v>
      </c>
      <c r="G112" s="11" t="s">
        <v>224</v>
      </c>
      <c r="H112" s="11" t="s">
        <v>191</v>
      </c>
      <c r="I112" s="11" t="s">
        <v>228</v>
      </c>
      <c r="J112" s="11" t="s">
        <v>229</v>
      </c>
      <c r="K112" s="11"/>
      <c r="L112" s="11"/>
      <c r="M112" s="11"/>
      <c r="N112" s="11"/>
    </row>
    <row r="113" spans="2:14" x14ac:dyDescent="0.25">
      <c r="B113" s="10">
        <v>41670</v>
      </c>
      <c r="C113" t="s">
        <v>798</v>
      </c>
      <c r="D113" s="12">
        <v>1475</v>
      </c>
      <c r="F113" s="115">
        <v>41670</v>
      </c>
      <c r="G113" s="11" t="s">
        <v>224</v>
      </c>
      <c r="H113" s="11" t="s">
        <v>244</v>
      </c>
      <c r="I113" s="11" t="s">
        <v>289</v>
      </c>
      <c r="J113" s="11" t="s">
        <v>290</v>
      </c>
      <c r="K113" s="11"/>
      <c r="L113" s="11"/>
      <c r="M113" s="11"/>
      <c r="N113" s="11"/>
    </row>
    <row r="114" spans="2:14" x14ac:dyDescent="0.25">
      <c r="B114" s="10"/>
      <c r="D114" s="12"/>
      <c r="F114" s="115"/>
      <c r="G114" s="11"/>
      <c r="H114" s="11"/>
      <c r="I114" s="11"/>
      <c r="J114" s="11"/>
      <c r="K114" s="11"/>
      <c r="L114" s="11"/>
      <c r="M114" s="11"/>
      <c r="N114" s="11"/>
    </row>
    <row r="115" spans="2:14" x14ac:dyDescent="0.25">
      <c r="B115" s="10"/>
      <c r="C115" s="116" t="s">
        <v>488</v>
      </c>
      <c r="D115" s="16">
        <f>SUM(D103:D114)</f>
        <v>33375</v>
      </c>
      <c r="G115" s="11"/>
      <c r="H115" s="11"/>
      <c r="I115" s="11"/>
      <c r="J115" s="11"/>
      <c r="K115" s="11"/>
      <c r="L115" s="11"/>
      <c r="M115" s="11"/>
      <c r="N115" s="11"/>
    </row>
    <row r="116" spans="2:14" x14ac:dyDescent="0.25">
      <c r="B116" s="10"/>
      <c r="D116" s="12"/>
    </row>
    <row r="117" spans="2:14" x14ac:dyDescent="0.25">
      <c r="B117" s="10"/>
      <c r="C117" s="117" t="s">
        <v>799</v>
      </c>
      <c r="D117" s="12">
        <f>D101</f>
        <v>357475.5</v>
      </c>
    </row>
    <row r="118" spans="2:14" ht="25.5" x14ac:dyDescent="0.25">
      <c r="B118" s="10"/>
      <c r="C118" s="117" t="s">
        <v>800</v>
      </c>
      <c r="D118" s="12">
        <f>D115</f>
        <v>33375</v>
      </c>
    </row>
    <row r="119" spans="2:14" x14ac:dyDescent="0.25">
      <c r="B119" s="10"/>
      <c r="C119" s="118" t="s">
        <v>801</v>
      </c>
      <c r="D119" s="119">
        <f>SUM(D117:D118)</f>
        <v>390850.5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19" sqref="C19"/>
    </sheetView>
  </sheetViews>
  <sheetFormatPr baseColWidth="10" defaultRowHeight="12.75" x14ac:dyDescent="0.25"/>
  <cols>
    <col min="1" max="1" width="40" bestFit="1" customWidth="1"/>
    <col min="3" max="3" width="72.83203125" bestFit="1" customWidth="1"/>
  </cols>
  <sheetData>
    <row r="1" spans="1:7" ht="20.25" x14ac:dyDescent="0.35">
      <c r="A1" s="307"/>
      <c r="B1" s="308" t="s">
        <v>1239</v>
      </c>
      <c r="C1" s="308"/>
      <c r="D1" s="308"/>
      <c r="E1" s="309"/>
      <c r="F1" s="309"/>
      <c r="G1" s="309"/>
    </row>
    <row r="2" spans="1:7" ht="13.5" x14ac:dyDescent="0.25">
      <c r="A2" s="310"/>
      <c r="B2" s="310"/>
      <c r="C2" s="310"/>
      <c r="D2" s="310"/>
      <c r="E2" s="309"/>
      <c r="F2" s="309"/>
      <c r="G2" s="309"/>
    </row>
    <row r="3" spans="1:7" ht="13.5" x14ac:dyDescent="0.25">
      <c r="A3" s="311" t="s">
        <v>4</v>
      </c>
      <c r="B3" s="312" t="s">
        <v>471</v>
      </c>
      <c r="C3" s="313"/>
      <c r="D3" s="310"/>
      <c r="E3" s="314"/>
      <c r="F3" s="309"/>
      <c r="G3" s="309"/>
    </row>
    <row r="4" spans="1:7" x14ac:dyDescent="0.25">
      <c r="A4" s="315" t="s">
        <v>276</v>
      </c>
      <c r="B4" s="316">
        <v>10000</v>
      </c>
      <c r="C4" s="317" t="s">
        <v>1240</v>
      </c>
      <c r="D4" s="317" t="s">
        <v>804</v>
      </c>
      <c r="E4" s="314"/>
      <c r="F4" s="309"/>
      <c r="G4" s="318"/>
    </row>
    <row r="5" spans="1:7" x14ac:dyDescent="0.25">
      <c r="A5" s="315" t="s">
        <v>400</v>
      </c>
      <c r="B5" s="316">
        <v>19000</v>
      </c>
      <c r="C5" s="317" t="s">
        <v>1241</v>
      </c>
      <c r="D5" s="317" t="s">
        <v>804</v>
      </c>
      <c r="E5" s="314"/>
      <c r="F5" s="309"/>
      <c r="G5" s="318"/>
    </row>
    <row r="6" spans="1:7" x14ac:dyDescent="0.25">
      <c r="A6" s="315" t="s">
        <v>72</v>
      </c>
      <c r="B6" s="316">
        <v>32000</v>
      </c>
      <c r="C6" s="317" t="s">
        <v>1242</v>
      </c>
      <c r="D6" s="317" t="s">
        <v>807</v>
      </c>
      <c r="E6" s="309"/>
      <c r="F6" s="309"/>
      <c r="G6" s="318"/>
    </row>
    <row r="7" spans="1:7" ht="13.5" x14ac:dyDescent="0.25">
      <c r="A7" s="319" t="s">
        <v>9</v>
      </c>
      <c r="B7" s="320">
        <v>61000</v>
      </c>
      <c r="C7" s="310"/>
      <c r="D7" s="310"/>
      <c r="E7" s="309"/>
      <c r="F7" s="309"/>
      <c r="G7" s="309"/>
    </row>
    <row r="8" spans="1:7" ht="13.5" x14ac:dyDescent="0.25">
      <c r="A8" s="310"/>
      <c r="B8" s="321"/>
      <c r="C8" s="310"/>
      <c r="D8" s="310"/>
      <c r="E8" s="309"/>
      <c r="F8" s="309"/>
      <c r="G8" s="309"/>
    </row>
    <row r="9" spans="1:7" ht="13.5" x14ac:dyDescent="0.25">
      <c r="A9" s="310"/>
      <c r="B9" s="310"/>
      <c r="C9" s="310"/>
      <c r="D9" s="310"/>
      <c r="E9" s="309"/>
      <c r="F9" s="309"/>
      <c r="G9" s="309"/>
    </row>
    <row r="10" spans="1:7" ht="16.5" x14ac:dyDescent="0.3">
      <c r="A10" s="319" t="s">
        <v>1243</v>
      </c>
      <c r="B10" s="322">
        <v>222988.5</v>
      </c>
      <c r="C10" s="323"/>
      <c r="D10" s="321"/>
      <c r="E10" s="309"/>
      <c r="F10" s="309"/>
      <c r="G10" s="309"/>
    </row>
    <row r="11" spans="1:7" ht="16.5" x14ac:dyDescent="0.3">
      <c r="A11" s="319" t="s">
        <v>811</v>
      </c>
      <c r="B11" s="322">
        <v>6900</v>
      </c>
      <c r="C11" s="323"/>
      <c r="D11" s="321"/>
      <c r="E11" s="309"/>
      <c r="F11" s="309"/>
      <c r="G11" s="309"/>
    </row>
    <row r="12" spans="1:7" ht="16.5" x14ac:dyDescent="0.3">
      <c r="A12" s="319" t="s">
        <v>812</v>
      </c>
      <c r="B12" s="322">
        <v>229888.5</v>
      </c>
      <c r="C12" s="323"/>
      <c r="D12" s="321"/>
      <c r="E12" s="309"/>
      <c r="F12" s="309"/>
      <c r="G12" s="309"/>
    </row>
    <row r="13" spans="1:7" ht="16.5" x14ac:dyDescent="0.3">
      <c r="A13" s="319" t="s">
        <v>813</v>
      </c>
      <c r="B13" s="322">
        <v>61000</v>
      </c>
      <c r="C13" s="323"/>
      <c r="D13" s="321"/>
      <c r="E13" s="309"/>
      <c r="F13" s="309"/>
      <c r="G13" s="309"/>
    </row>
    <row r="14" spans="1:7" ht="16.5" x14ac:dyDescent="0.3">
      <c r="A14" s="319" t="s">
        <v>1064</v>
      </c>
      <c r="B14" s="322">
        <v>16800</v>
      </c>
      <c r="C14" s="323"/>
      <c r="D14" s="321"/>
      <c r="E14" s="309"/>
      <c r="F14" s="309"/>
      <c r="G14" s="309"/>
    </row>
    <row r="15" spans="1:7" ht="13.5" x14ac:dyDescent="0.25">
      <c r="A15" s="324" t="s">
        <v>1244</v>
      </c>
      <c r="B15" s="322">
        <v>152088.5</v>
      </c>
      <c r="C15" s="309"/>
      <c r="D15" s="309"/>
      <c r="E15" s="309"/>
      <c r="F15" s="309"/>
      <c r="G15" s="309"/>
    </row>
    <row r="16" spans="1:7" ht="13.5" x14ac:dyDescent="0.25">
      <c r="A16" s="324" t="s">
        <v>474</v>
      </c>
      <c r="B16" s="325">
        <v>24334.16</v>
      </c>
      <c r="C16" s="306"/>
      <c r="D16" s="306"/>
      <c r="E16" s="306"/>
      <c r="F16" s="306"/>
      <c r="G16" s="306"/>
    </row>
    <row r="17" spans="1:2" ht="13.5" x14ac:dyDescent="0.25">
      <c r="A17" s="324" t="s">
        <v>475</v>
      </c>
      <c r="B17" s="325">
        <v>176422.66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5"/>
  <sheetViews>
    <sheetView workbookViewId="0">
      <selection activeCell="D5" sqref="D5"/>
    </sheetView>
  </sheetViews>
  <sheetFormatPr baseColWidth="10" defaultRowHeight="12.75" x14ac:dyDescent="0.25"/>
  <cols>
    <col min="3" max="3" width="67.1640625" bestFit="1" customWidth="1"/>
    <col min="5" max="5" width="13.83203125" bestFit="1" customWidth="1"/>
  </cols>
  <sheetData>
    <row r="3" spans="1:11" ht="25.5" x14ac:dyDescent="0.25">
      <c r="A3" s="333" t="s">
        <v>2</v>
      </c>
      <c r="B3" s="333" t="s">
        <v>3</v>
      </c>
      <c r="C3" s="333" t="s">
        <v>4</v>
      </c>
      <c r="D3" s="334" t="s">
        <v>5</v>
      </c>
      <c r="E3" s="335" t="s">
        <v>6</v>
      </c>
      <c r="F3" s="333" t="s">
        <v>7</v>
      </c>
      <c r="G3" s="333" t="s">
        <v>8</v>
      </c>
      <c r="H3" s="230"/>
      <c r="I3" s="230"/>
      <c r="J3" s="230"/>
      <c r="K3" s="230"/>
    </row>
    <row r="4" spans="1:11" x14ac:dyDescent="0.25">
      <c r="A4" s="326">
        <v>47</v>
      </c>
      <c r="B4" s="327">
        <v>41794</v>
      </c>
      <c r="C4" s="340" t="s">
        <v>1245</v>
      </c>
      <c r="D4" s="329">
        <v>800</v>
      </c>
      <c r="E4" s="328" t="s">
        <v>11</v>
      </c>
      <c r="F4" s="330">
        <v>715</v>
      </c>
      <c r="G4" s="338" t="s">
        <v>8</v>
      </c>
      <c r="H4" s="341" t="s">
        <v>1246</v>
      </c>
      <c r="I4" s="230" t="s">
        <v>591</v>
      </c>
      <c r="J4" s="230" t="s">
        <v>264</v>
      </c>
      <c r="K4" s="230" t="s">
        <v>595</v>
      </c>
    </row>
    <row r="5" spans="1:11" x14ac:dyDescent="0.25">
      <c r="A5" s="326">
        <v>23</v>
      </c>
      <c r="B5" s="327">
        <v>41792</v>
      </c>
      <c r="C5" s="340" t="s">
        <v>1247</v>
      </c>
      <c r="D5" s="329">
        <v>800</v>
      </c>
      <c r="E5" s="328" t="s">
        <v>11</v>
      </c>
      <c r="F5" s="330">
        <v>715</v>
      </c>
      <c r="G5" s="338" t="s">
        <v>8</v>
      </c>
      <c r="H5" s="341" t="s">
        <v>1246</v>
      </c>
      <c r="I5" s="230" t="s">
        <v>620</v>
      </c>
      <c r="J5" s="230" t="s">
        <v>621</v>
      </c>
      <c r="K5" s="230" t="s">
        <v>622</v>
      </c>
    </row>
    <row r="6" spans="1:11" x14ac:dyDescent="0.25">
      <c r="A6" s="326">
        <v>27</v>
      </c>
      <c r="B6" s="327">
        <v>41792</v>
      </c>
      <c r="C6" s="340" t="s">
        <v>1248</v>
      </c>
      <c r="D6" s="329">
        <v>3255</v>
      </c>
      <c r="E6" s="328" t="s">
        <v>11</v>
      </c>
      <c r="F6" s="330">
        <v>715</v>
      </c>
      <c r="G6" s="337"/>
      <c r="H6" s="230" t="s">
        <v>76</v>
      </c>
      <c r="I6" s="230" t="s">
        <v>281</v>
      </c>
      <c r="J6" s="230" t="s">
        <v>78</v>
      </c>
      <c r="K6" s="230" t="s">
        <v>79</v>
      </c>
    </row>
    <row r="7" spans="1:11" x14ac:dyDescent="0.25">
      <c r="A7" s="326">
        <v>26</v>
      </c>
      <c r="B7" s="327">
        <v>41792</v>
      </c>
      <c r="C7" s="342" t="s">
        <v>1249</v>
      </c>
      <c r="D7" s="329">
        <v>3250</v>
      </c>
      <c r="E7" s="328" t="s">
        <v>11</v>
      </c>
      <c r="F7" s="330">
        <v>715</v>
      </c>
      <c r="G7" s="338"/>
      <c r="H7" s="230"/>
      <c r="I7" s="230"/>
      <c r="J7" s="230"/>
      <c r="K7" s="230"/>
    </row>
    <row r="8" spans="1:11" x14ac:dyDescent="0.25">
      <c r="A8" s="326">
        <v>39</v>
      </c>
      <c r="B8" s="327">
        <v>41793</v>
      </c>
      <c r="C8" s="340" t="s">
        <v>1250</v>
      </c>
      <c r="D8" s="329">
        <v>800</v>
      </c>
      <c r="E8" s="328" t="s">
        <v>11</v>
      </c>
      <c r="F8" s="330">
        <v>715</v>
      </c>
      <c r="G8" s="338" t="s">
        <v>8</v>
      </c>
      <c r="H8" s="341" t="s">
        <v>1246</v>
      </c>
      <c r="I8" s="230" t="s">
        <v>1251</v>
      </c>
      <c r="J8" s="230" t="s">
        <v>1252</v>
      </c>
      <c r="K8" s="230" t="s">
        <v>611</v>
      </c>
    </row>
    <row r="9" spans="1:11" x14ac:dyDescent="0.25">
      <c r="A9" s="326">
        <v>54</v>
      </c>
      <c r="B9" s="327">
        <v>41794</v>
      </c>
      <c r="C9" s="328" t="s">
        <v>1253</v>
      </c>
      <c r="D9" s="329">
        <v>3243</v>
      </c>
      <c r="E9" s="328" t="s">
        <v>11</v>
      </c>
      <c r="F9" s="330">
        <v>715</v>
      </c>
      <c r="G9" s="338"/>
      <c r="H9" s="230"/>
      <c r="I9" s="230"/>
      <c r="J9" s="230"/>
      <c r="K9" s="230"/>
    </row>
    <row r="10" spans="1:11" x14ac:dyDescent="0.25">
      <c r="A10" s="326">
        <v>70</v>
      </c>
      <c r="B10" s="327">
        <v>41794</v>
      </c>
      <c r="C10" s="340" t="s">
        <v>1254</v>
      </c>
      <c r="D10" s="329">
        <v>4000</v>
      </c>
      <c r="E10" s="328" t="s">
        <v>11</v>
      </c>
      <c r="F10" s="330">
        <v>715</v>
      </c>
      <c r="G10" s="338"/>
      <c r="H10" s="230" t="s">
        <v>72</v>
      </c>
      <c r="I10" s="230" t="s">
        <v>234</v>
      </c>
      <c r="J10" s="230" t="s">
        <v>235</v>
      </c>
      <c r="K10" s="230" t="s">
        <v>236</v>
      </c>
    </row>
    <row r="11" spans="1:11" x14ac:dyDescent="0.25">
      <c r="A11" s="326">
        <v>64</v>
      </c>
      <c r="B11" s="327">
        <v>41794</v>
      </c>
      <c r="C11" s="340" t="s">
        <v>1255</v>
      </c>
      <c r="D11" s="329">
        <v>6486</v>
      </c>
      <c r="E11" s="328" t="s">
        <v>11</v>
      </c>
      <c r="F11" s="330">
        <v>715</v>
      </c>
      <c r="G11" s="338"/>
      <c r="H11" s="230" t="s">
        <v>76</v>
      </c>
      <c r="I11" s="230" t="s">
        <v>241</v>
      </c>
      <c r="J11" s="230" t="s">
        <v>197</v>
      </c>
      <c r="K11" s="230" t="s">
        <v>1256</v>
      </c>
    </row>
    <row r="12" spans="1:11" x14ac:dyDescent="0.25">
      <c r="A12" s="326">
        <v>46</v>
      </c>
      <c r="B12" s="327">
        <v>41794</v>
      </c>
      <c r="C12" s="340" t="s">
        <v>1257</v>
      </c>
      <c r="D12" s="329">
        <v>3243</v>
      </c>
      <c r="E12" s="328" t="s">
        <v>11</v>
      </c>
      <c r="F12" s="330">
        <v>715</v>
      </c>
      <c r="G12" s="337"/>
      <c r="H12" s="230" t="s">
        <v>72</v>
      </c>
      <c r="I12" s="230" t="s">
        <v>1258</v>
      </c>
      <c r="J12" s="230" t="s">
        <v>227</v>
      </c>
      <c r="K12" s="230" t="s">
        <v>1259</v>
      </c>
    </row>
    <row r="13" spans="1:11" x14ac:dyDescent="0.25">
      <c r="A13" s="326">
        <v>69</v>
      </c>
      <c r="B13" s="327">
        <v>41794</v>
      </c>
      <c r="C13" s="328" t="s">
        <v>1260</v>
      </c>
      <c r="D13" s="329">
        <v>3243</v>
      </c>
      <c r="E13" s="328" t="s">
        <v>11</v>
      </c>
      <c r="F13" s="330">
        <v>715</v>
      </c>
      <c r="G13" s="338"/>
      <c r="H13" s="230" t="s">
        <v>276</v>
      </c>
      <c r="I13" s="230" t="s">
        <v>1261</v>
      </c>
      <c r="J13" s="230" t="s">
        <v>448</v>
      </c>
      <c r="K13" s="230" t="s">
        <v>1262</v>
      </c>
    </row>
    <row r="14" spans="1:11" x14ac:dyDescent="0.25">
      <c r="A14" s="326">
        <v>74</v>
      </c>
      <c r="B14" s="327">
        <v>41795</v>
      </c>
      <c r="C14" s="342" t="s">
        <v>1263</v>
      </c>
      <c r="D14" s="329">
        <v>3950</v>
      </c>
      <c r="E14" s="328" t="s">
        <v>11</v>
      </c>
      <c r="F14" s="330">
        <v>715</v>
      </c>
      <c r="G14" s="337"/>
      <c r="H14" s="230"/>
      <c r="I14" s="230"/>
      <c r="J14" s="230"/>
      <c r="K14" s="230"/>
    </row>
    <row r="15" spans="1:11" x14ac:dyDescent="0.25">
      <c r="A15" s="326">
        <v>82</v>
      </c>
      <c r="B15" s="327">
        <v>41795</v>
      </c>
      <c r="C15" s="340" t="s">
        <v>1264</v>
      </c>
      <c r="D15" s="329">
        <v>3250</v>
      </c>
      <c r="E15" s="328" t="s">
        <v>11</v>
      </c>
      <c r="F15" s="330">
        <v>715</v>
      </c>
      <c r="G15" s="338"/>
      <c r="H15" s="230" t="s">
        <v>76</v>
      </c>
      <c r="I15" s="230" t="s">
        <v>1165</v>
      </c>
      <c r="J15" s="230" t="s">
        <v>234</v>
      </c>
      <c r="K15" s="230" t="s">
        <v>272</v>
      </c>
    </row>
    <row r="16" spans="1:11" x14ac:dyDescent="0.25">
      <c r="A16" s="326">
        <v>80</v>
      </c>
      <c r="B16" s="327">
        <v>41795</v>
      </c>
      <c r="C16" s="340" t="s">
        <v>1265</v>
      </c>
      <c r="D16" s="329">
        <v>800</v>
      </c>
      <c r="E16" s="328" t="s">
        <v>11</v>
      </c>
      <c r="F16" s="330">
        <v>715</v>
      </c>
      <c r="G16" s="338" t="s">
        <v>8</v>
      </c>
      <c r="H16" s="230" t="s">
        <v>76</v>
      </c>
      <c r="I16" s="230" t="s">
        <v>645</v>
      </c>
      <c r="J16" s="230" t="s">
        <v>219</v>
      </c>
      <c r="K16" s="230" t="s">
        <v>1266</v>
      </c>
    </row>
    <row r="17" spans="1:11" x14ac:dyDescent="0.25">
      <c r="A17" s="326">
        <v>84</v>
      </c>
      <c r="B17" s="327">
        <v>41795</v>
      </c>
      <c r="C17" s="340" t="s">
        <v>1267</v>
      </c>
      <c r="D17" s="329">
        <v>3450</v>
      </c>
      <c r="E17" s="328" t="s">
        <v>11</v>
      </c>
      <c r="F17" s="330">
        <v>715</v>
      </c>
      <c r="G17" s="338"/>
      <c r="H17" s="230" t="s">
        <v>72</v>
      </c>
      <c r="I17" s="230" t="s">
        <v>240</v>
      </c>
      <c r="J17" s="230" t="s">
        <v>241</v>
      </c>
      <c r="K17" s="230" t="s">
        <v>1268</v>
      </c>
    </row>
    <row r="18" spans="1:11" x14ac:dyDescent="0.25">
      <c r="A18" s="326">
        <v>71</v>
      </c>
      <c r="B18" s="327">
        <v>41795</v>
      </c>
      <c r="C18" s="328" t="s">
        <v>1269</v>
      </c>
      <c r="D18" s="329">
        <v>3240</v>
      </c>
      <c r="E18" s="328" t="s">
        <v>11</v>
      </c>
      <c r="F18" s="330">
        <v>715</v>
      </c>
      <c r="G18" s="338"/>
      <c r="H18" s="230"/>
      <c r="I18" s="230"/>
      <c r="J18" s="230"/>
      <c r="K18" s="230"/>
    </row>
    <row r="19" spans="1:11" x14ac:dyDescent="0.25">
      <c r="A19" s="326">
        <v>92</v>
      </c>
      <c r="B19" s="327">
        <v>41795</v>
      </c>
      <c r="C19" s="340" t="s">
        <v>1270</v>
      </c>
      <c r="D19" s="329">
        <v>3243</v>
      </c>
      <c r="E19" s="328" t="s">
        <v>11</v>
      </c>
      <c r="F19" s="330">
        <v>715</v>
      </c>
      <c r="G19" s="338"/>
      <c r="H19" s="230" t="s">
        <v>72</v>
      </c>
      <c r="I19" s="230" t="s">
        <v>885</v>
      </c>
      <c r="J19" s="230" t="s">
        <v>1271</v>
      </c>
      <c r="K19" s="230" t="s">
        <v>1272</v>
      </c>
    </row>
    <row r="20" spans="1:11" x14ac:dyDescent="0.25">
      <c r="A20" s="326">
        <v>81</v>
      </c>
      <c r="B20" s="327">
        <v>41795</v>
      </c>
      <c r="C20" s="340" t="s">
        <v>1273</v>
      </c>
      <c r="D20" s="329">
        <v>3243</v>
      </c>
      <c r="E20" s="328" t="s">
        <v>11</v>
      </c>
      <c r="F20" s="330">
        <v>715</v>
      </c>
      <c r="G20" s="337"/>
      <c r="H20" s="230" t="s">
        <v>72</v>
      </c>
      <c r="I20" s="230" t="s">
        <v>259</v>
      </c>
      <c r="J20" s="230" t="s">
        <v>1274</v>
      </c>
      <c r="K20" s="230" t="s">
        <v>1275</v>
      </c>
    </row>
    <row r="21" spans="1:11" x14ac:dyDescent="0.25">
      <c r="A21" s="326">
        <v>83</v>
      </c>
      <c r="B21" s="327">
        <v>41795</v>
      </c>
      <c r="C21" s="340" t="s">
        <v>1276</v>
      </c>
      <c r="D21" s="329">
        <v>3243</v>
      </c>
      <c r="E21" s="328" t="s">
        <v>11</v>
      </c>
      <c r="F21" s="330">
        <v>715</v>
      </c>
      <c r="G21" s="338"/>
      <c r="H21" s="230" t="s">
        <v>72</v>
      </c>
      <c r="I21" s="230" t="s">
        <v>865</v>
      </c>
      <c r="J21" s="230" t="s">
        <v>265</v>
      </c>
      <c r="K21" s="230" t="s">
        <v>1277</v>
      </c>
    </row>
    <row r="22" spans="1:11" x14ac:dyDescent="0.25">
      <c r="A22" s="326">
        <v>76</v>
      </c>
      <c r="B22" s="327">
        <v>41795</v>
      </c>
      <c r="C22" s="343" t="s">
        <v>1278</v>
      </c>
      <c r="D22" s="329">
        <v>3243</v>
      </c>
      <c r="E22" s="328" t="s">
        <v>11</v>
      </c>
      <c r="F22" s="330">
        <v>715</v>
      </c>
      <c r="G22" s="337"/>
      <c r="H22" s="230" t="s">
        <v>76</v>
      </c>
      <c r="I22" s="230" t="s">
        <v>575</v>
      </c>
      <c r="J22" s="230" t="s">
        <v>202</v>
      </c>
      <c r="K22" s="230" t="s">
        <v>1279</v>
      </c>
    </row>
    <row r="23" spans="1:11" x14ac:dyDescent="0.25">
      <c r="A23" s="326">
        <v>79</v>
      </c>
      <c r="B23" s="327">
        <v>41795</v>
      </c>
      <c r="C23" s="340" t="s">
        <v>1280</v>
      </c>
      <c r="D23" s="329">
        <v>3760</v>
      </c>
      <c r="E23" s="328" t="s">
        <v>11</v>
      </c>
      <c r="F23" s="330">
        <v>715</v>
      </c>
      <c r="G23" s="338"/>
      <c r="H23" s="230" t="s">
        <v>76</v>
      </c>
      <c r="I23" s="230" t="s">
        <v>645</v>
      </c>
      <c r="J23" s="230" t="s">
        <v>219</v>
      </c>
      <c r="K23" s="230" t="s">
        <v>1266</v>
      </c>
    </row>
    <row r="24" spans="1:11" x14ac:dyDescent="0.25">
      <c r="A24" s="326">
        <v>88</v>
      </c>
      <c r="B24" s="327">
        <v>41795</v>
      </c>
      <c r="C24" s="340" t="s">
        <v>1281</v>
      </c>
      <c r="D24" s="329">
        <v>3240</v>
      </c>
      <c r="E24" s="328" t="s">
        <v>11</v>
      </c>
      <c r="F24" s="330">
        <v>715</v>
      </c>
      <c r="G24" s="337"/>
      <c r="H24" s="230" t="s">
        <v>76</v>
      </c>
      <c r="I24" s="230" t="s">
        <v>80</v>
      </c>
      <c r="J24" s="230" t="s">
        <v>81</v>
      </c>
      <c r="K24" s="230" t="s">
        <v>431</v>
      </c>
    </row>
    <row r="25" spans="1:11" x14ac:dyDescent="0.25">
      <c r="A25" s="326">
        <v>94</v>
      </c>
      <c r="B25" s="327">
        <v>41795</v>
      </c>
      <c r="C25" s="340" t="s">
        <v>1282</v>
      </c>
      <c r="D25" s="329">
        <v>3240</v>
      </c>
      <c r="E25" s="328" t="s">
        <v>11</v>
      </c>
      <c r="F25" s="330">
        <v>715</v>
      </c>
      <c r="G25" s="337"/>
      <c r="H25" s="230" t="s">
        <v>76</v>
      </c>
      <c r="I25" s="230" t="s">
        <v>309</v>
      </c>
      <c r="J25" s="230" t="s">
        <v>194</v>
      </c>
      <c r="K25" s="230" t="s">
        <v>195</v>
      </c>
    </row>
    <row r="26" spans="1:11" x14ac:dyDescent="0.25">
      <c r="A26" s="326">
        <v>95</v>
      </c>
      <c r="B26" s="327">
        <v>41795</v>
      </c>
      <c r="C26" s="340" t="s">
        <v>1283</v>
      </c>
      <c r="D26" s="329">
        <v>3243</v>
      </c>
      <c r="E26" s="328" t="s">
        <v>11</v>
      </c>
      <c r="F26" s="330">
        <v>715</v>
      </c>
      <c r="G26" s="337"/>
      <c r="H26" s="230"/>
      <c r="I26" s="230"/>
      <c r="J26" s="230"/>
      <c r="K26" s="230"/>
    </row>
    <row r="27" spans="1:11" x14ac:dyDescent="0.25">
      <c r="A27" s="326">
        <v>96</v>
      </c>
      <c r="B27" s="327">
        <v>41795</v>
      </c>
      <c r="C27" s="340" t="s">
        <v>1284</v>
      </c>
      <c r="D27" s="329">
        <v>3760</v>
      </c>
      <c r="E27" s="328" t="s">
        <v>11</v>
      </c>
      <c r="F27" s="330">
        <v>715</v>
      </c>
      <c r="G27" s="337"/>
      <c r="H27" s="230" t="s">
        <v>76</v>
      </c>
      <c r="I27" s="230" t="s">
        <v>213</v>
      </c>
      <c r="J27" s="230"/>
      <c r="K27" s="230" t="s">
        <v>696</v>
      </c>
    </row>
    <row r="28" spans="1:11" x14ac:dyDescent="0.25">
      <c r="A28" s="326">
        <v>97</v>
      </c>
      <c r="B28" s="327">
        <v>41795</v>
      </c>
      <c r="C28" s="340" t="s">
        <v>1285</v>
      </c>
      <c r="D28" s="329">
        <v>3360</v>
      </c>
      <c r="E28" s="328" t="s">
        <v>11</v>
      </c>
      <c r="F28" s="330">
        <v>715</v>
      </c>
      <c r="G28" s="337"/>
      <c r="H28" s="230" t="s">
        <v>76</v>
      </c>
      <c r="I28" s="230" t="s">
        <v>211</v>
      </c>
      <c r="J28" s="230" t="s">
        <v>1286</v>
      </c>
      <c r="K28" s="230" t="s">
        <v>212</v>
      </c>
    </row>
    <row r="29" spans="1:11" x14ac:dyDescent="0.25">
      <c r="A29" s="326">
        <v>114</v>
      </c>
      <c r="B29" s="327">
        <v>41796</v>
      </c>
      <c r="C29" s="340" t="s">
        <v>1287</v>
      </c>
      <c r="D29" s="329">
        <v>800</v>
      </c>
      <c r="E29" s="328" t="s">
        <v>11</v>
      </c>
      <c r="F29" s="330">
        <v>715</v>
      </c>
      <c r="G29" s="338" t="s">
        <v>8</v>
      </c>
      <c r="H29" s="341" t="s">
        <v>1246</v>
      </c>
      <c r="I29" s="230" t="s">
        <v>673</v>
      </c>
      <c r="J29" s="230" t="s">
        <v>674</v>
      </c>
      <c r="K29" s="230" t="s">
        <v>675</v>
      </c>
    </row>
    <row r="30" spans="1:11" x14ac:dyDescent="0.25">
      <c r="A30" s="326">
        <v>98</v>
      </c>
      <c r="B30" s="327">
        <v>41796</v>
      </c>
      <c r="C30" s="342" t="s">
        <v>1288</v>
      </c>
      <c r="D30" s="329">
        <v>3243</v>
      </c>
      <c r="E30" s="328" t="s">
        <v>11</v>
      </c>
      <c r="F30" s="330">
        <v>715</v>
      </c>
      <c r="G30" s="338"/>
      <c r="H30" s="230" t="s">
        <v>72</v>
      </c>
      <c r="I30" s="230" t="s">
        <v>208</v>
      </c>
      <c r="J30" s="230" t="s">
        <v>330</v>
      </c>
      <c r="K30" s="230" t="s">
        <v>336</v>
      </c>
    </row>
    <row r="31" spans="1:11" x14ac:dyDescent="0.25">
      <c r="A31" s="326">
        <v>139</v>
      </c>
      <c r="B31" s="327">
        <v>41799</v>
      </c>
      <c r="C31" s="340" t="s">
        <v>1289</v>
      </c>
      <c r="D31" s="329">
        <v>800</v>
      </c>
      <c r="E31" s="328" t="s">
        <v>11</v>
      </c>
      <c r="F31" s="330">
        <v>715</v>
      </c>
      <c r="G31" s="338" t="s">
        <v>8</v>
      </c>
      <c r="H31" s="341" t="s">
        <v>1246</v>
      </c>
      <c r="I31" s="230" t="s">
        <v>252</v>
      </c>
      <c r="J31" s="230" t="s">
        <v>1290</v>
      </c>
      <c r="K31" s="230" t="s">
        <v>607</v>
      </c>
    </row>
    <row r="32" spans="1:11" x14ac:dyDescent="0.25">
      <c r="A32" s="326">
        <v>137</v>
      </c>
      <c r="B32" s="327">
        <v>41799</v>
      </c>
      <c r="C32" s="340" t="s">
        <v>1291</v>
      </c>
      <c r="D32" s="329">
        <v>3240</v>
      </c>
      <c r="E32" s="328" t="s">
        <v>11</v>
      </c>
      <c r="F32" s="330">
        <v>715</v>
      </c>
      <c r="G32" s="338"/>
      <c r="H32" s="230" t="s">
        <v>76</v>
      </c>
      <c r="I32" s="230" t="s">
        <v>562</v>
      </c>
      <c r="J32" s="230" t="s">
        <v>70</v>
      </c>
      <c r="K32" s="230" t="s">
        <v>71</v>
      </c>
    </row>
    <row r="33" spans="1:12" x14ac:dyDescent="0.25">
      <c r="A33" s="326">
        <v>134</v>
      </c>
      <c r="B33" s="327">
        <v>41799</v>
      </c>
      <c r="C33" s="340" t="s">
        <v>1292</v>
      </c>
      <c r="D33" s="329">
        <v>3450</v>
      </c>
      <c r="E33" s="328" t="s">
        <v>11</v>
      </c>
      <c r="F33" s="330">
        <v>715</v>
      </c>
      <c r="G33" s="337"/>
      <c r="H33" s="230" t="s">
        <v>76</v>
      </c>
      <c r="I33" s="230" t="s">
        <v>205</v>
      </c>
      <c r="J33" s="230" t="s">
        <v>206</v>
      </c>
      <c r="K33" s="230" t="s">
        <v>1293</v>
      </c>
      <c r="L33" s="230"/>
    </row>
    <row r="34" spans="1:12" x14ac:dyDescent="0.25">
      <c r="A34" s="326">
        <v>162</v>
      </c>
      <c r="B34" s="327">
        <v>41800</v>
      </c>
      <c r="C34" s="328" t="s">
        <v>1294</v>
      </c>
      <c r="D34" s="329">
        <v>14445</v>
      </c>
      <c r="E34" s="328" t="s">
        <v>11</v>
      </c>
      <c r="F34" s="330">
        <v>715</v>
      </c>
      <c r="G34" s="338"/>
      <c r="H34" s="341" t="s">
        <v>294</v>
      </c>
      <c r="I34" s="230" t="s">
        <v>234</v>
      </c>
      <c r="J34" s="230" t="s">
        <v>295</v>
      </c>
      <c r="K34" s="230" t="s">
        <v>296</v>
      </c>
      <c r="L34" s="230" t="s">
        <v>778</v>
      </c>
    </row>
    <row r="35" spans="1:12" x14ac:dyDescent="0.25">
      <c r="A35" s="326">
        <v>180</v>
      </c>
      <c r="B35" s="327">
        <v>41801</v>
      </c>
      <c r="C35" s="340" t="s">
        <v>1295</v>
      </c>
      <c r="D35" s="329">
        <v>800</v>
      </c>
      <c r="E35" s="328" t="s">
        <v>11</v>
      </c>
      <c r="F35" s="330">
        <v>715</v>
      </c>
      <c r="G35" s="338" t="s">
        <v>8</v>
      </c>
      <c r="H35" s="230" t="s">
        <v>1296</v>
      </c>
      <c r="I35" s="230" t="s">
        <v>645</v>
      </c>
      <c r="J35" s="230" t="s">
        <v>1297</v>
      </c>
      <c r="K35" s="230" t="s">
        <v>1032</v>
      </c>
      <c r="L35" s="230"/>
    </row>
    <row r="36" spans="1:12" x14ac:dyDescent="0.25">
      <c r="A36" s="326">
        <v>21</v>
      </c>
      <c r="B36" s="339">
        <v>41803</v>
      </c>
      <c r="C36" s="328" t="s">
        <v>1298</v>
      </c>
      <c r="D36" s="329">
        <v>800</v>
      </c>
      <c r="E36" s="328" t="s">
        <v>11</v>
      </c>
      <c r="F36" s="330">
        <v>170</v>
      </c>
      <c r="G36" s="338" t="s">
        <v>8</v>
      </c>
      <c r="H36" s="230"/>
      <c r="I36" s="230"/>
      <c r="J36" s="230"/>
      <c r="K36" s="230"/>
      <c r="L36" s="230"/>
    </row>
    <row r="37" spans="1:12" x14ac:dyDescent="0.25">
      <c r="A37" s="326">
        <v>304</v>
      </c>
      <c r="B37" s="327">
        <v>41806</v>
      </c>
      <c r="C37" s="340" t="s">
        <v>1299</v>
      </c>
      <c r="D37" s="329">
        <v>4350</v>
      </c>
      <c r="E37" s="328" t="s">
        <v>11</v>
      </c>
      <c r="F37" s="330">
        <v>715</v>
      </c>
      <c r="G37" s="337"/>
      <c r="H37" s="230" t="s">
        <v>76</v>
      </c>
      <c r="I37" s="230" t="s">
        <v>215</v>
      </c>
      <c r="J37" s="230" t="s">
        <v>216</v>
      </c>
      <c r="K37" s="230" t="s">
        <v>581</v>
      </c>
      <c r="L37" s="230"/>
    </row>
    <row r="38" spans="1:12" x14ac:dyDescent="0.25">
      <c r="A38" s="326">
        <v>350</v>
      </c>
      <c r="B38" s="327">
        <v>41807</v>
      </c>
      <c r="C38" s="340" t="s">
        <v>1300</v>
      </c>
      <c r="D38" s="329">
        <v>800</v>
      </c>
      <c r="E38" s="328" t="s">
        <v>11</v>
      </c>
      <c r="F38" s="330">
        <v>715</v>
      </c>
      <c r="G38" s="338" t="s">
        <v>8</v>
      </c>
      <c r="H38" s="230" t="s">
        <v>1246</v>
      </c>
      <c r="I38" s="230" t="s">
        <v>645</v>
      </c>
      <c r="J38" s="230" t="s">
        <v>911</v>
      </c>
      <c r="K38" s="230" t="s">
        <v>686</v>
      </c>
      <c r="L38" s="230"/>
    </row>
    <row r="39" spans="1:12" x14ac:dyDescent="0.25">
      <c r="A39" s="326">
        <v>316</v>
      </c>
      <c r="B39" s="327">
        <v>41807</v>
      </c>
      <c r="C39" s="328" t="s">
        <v>1301</v>
      </c>
      <c r="D39" s="329">
        <v>800</v>
      </c>
      <c r="E39" s="328" t="s">
        <v>11</v>
      </c>
      <c r="F39" s="330">
        <v>715</v>
      </c>
      <c r="G39" s="338" t="s">
        <v>8</v>
      </c>
      <c r="H39" s="230"/>
      <c r="I39" s="230"/>
      <c r="J39" s="230"/>
      <c r="K39" s="230"/>
      <c r="L39" s="230"/>
    </row>
    <row r="40" spans="1:12" x14ac:dyDescent="0.25">
      <c r="A40" s="326">
        <v>374</v>
      </c>
      <c r="B40" s="327">
        <v>41808</v>
      </c>
      <c r="C40" s="340" t="s">
        <v>1302</v>
      </c>
      <c r="D40" s="329">
        <v>800</v>
      </c>
      <c r="E40" s="328" t="s">
        <v>11</v>
      </c>
      <c r="F40" s="330">
        <v>715</v>
      </c>
      <c r="G40" s="338" t="s">
        <v>8</v>
      </c>
      <c r="H40" s="230" t="s">
        <v>1303</v>
      </c>
      <c r="I40" s="230" t="s">
        <v>1304</v>
      </c>
      <c r="J40" s="230" t="s">
        <v>1305</v>
      </c>
      <c r="K40" s="230" t="s">
        <v>1306</v>
      </c>
      <c r="L40" s="230"/>
    </row>
    <row r="41" spans="1:12" x14ac:dyDescent="0.25">
      <c r="A41" s="326">
        <v>389</v>
      </c>
      <c r="B41" s="327">
        <v>41808</v>
      </c>
      <c r="C41" s="340" t="s">
        <v>1307</v>
      </c>
      <c r="D41" s="329">
        <v>800</v>
      </c>
      <c r="E41" s="328" t="s">
        <v>11</v>
      </c>
      <c r="F41" s="330">
        <v>715</v>
      </c>
      <c r="G41" s="338" t="s">
        <v>8</v>
      </c>
      <c r="H41" s="341" t="s">
        <v>1246</v>
      </c>
      <c r="I41" s="230" t="s">
        <v>1308</v>
      </c>
      <c r="J41" s="230" t="s">
        <v>1286</v>
      </c>
      <c r="K41" s="230" t="s">
        <v>692</v>
      </c>
      <c r="L41" s="230"/>
    </row>
    <row r="42" spans="1:12" x14ac:dyDescent="0.25">
      <c r="A42" s="326">
        <v>398</v>
      </c>
      <c r="B42" s="327">
        <v>41809</v>
      </c>
      <c r="C42" s="342" t="s">
        <v>1309</v>
      </c>
      <c r="D42" s="329">
        <v>3772.5</v>
      </c>
      <c r="E42" s="328" t="s">
        <v>11</v>
      </c>
      <c r="F42" s="330">
        <v>715</v>
      </c>
      <c r="G42" s="337"/>
      <c r="H42" s="230"/>
      <c r="I42" s="230"/>
      <c r="J42" s="230"/>
      <c r="K42" s="230"/>
      <c r="L42" s="230"/>
    </row>
    <row r="43" spans="1:12" x14ac:dyDescent="0.25">
      <c r="A43" s="326">
        <v>588</v>
      </c>
      <c r="B43" s="327">
        <v>41820</v>
      </c>
      <c r="C43" s="340" t="s">
        <v>1310</v>
      </c>
      <c r="D43" s="329">
        <v>3250</v>
      </c>
      <c r="E43" s="328" t="s">
        <v>11</v>
      </c>
      <c r="F43" s="330">
        <v>715</v>
      </c>
      <c r="G43" s="337"/>
      <c r="H43" s="230" t="s">
        <v>76</v>
      </c>
      <c r="I43" s="230" t="s">
        <v>1165</v>
      </c>
      <c r="J43" s="230" t="s">
        <v>234</v>
      </c>
      <c r="K43" s="230" t="s">
        <v>272</v>
      </c>
      <c r="L43" s="230"/>
    </row>
    <row r="44" spans="1:12" x14ac:dyDescent="0.25">
      <c r="A44" s="326">
        <v>589</v>
      </c>
      <c r="B44" s="327">
        <v>41820</v>
      </c>
      <c r="C44" s="340" t="s">
        <v>1311</v>
      </c>
      <c r="D44" s="329">
        <v>3250</v>
      </c>
      <c r="E44" s="328" t="s">
        <v>11</v>
      </c>
      <c r="F44" s="330">
        <v>715</v>
      </c>
      <c r="G44" s="337"/>
      <c r="H44" s="230" t="s">
        <v>76</v>
      </c>
      <c r="I44" s="230" t="s">
        <v>1312</v>
      </c>
      <c r="J44" s="230" t="s">
        <v>269</v>
      </c>
      <c r="K44" s="230" t="s">
        <v>740</v>
      </c>
      <c r="L44" s="230"/>
    </row>
    <row r="45" spans="1:12" x14ac:dyDescent="0.25">
      <c r="A45" s="326"/>
      <c r="B45" s="339"/>
      <c r="C45" s="331" t="s">
        <v>9</v>
      </c>
      <c r="D45" s="332">
        <v>122785.5</v>
      </c>
      <c r="E45" s="328"/>
      <c r="F45" s="336"/>
      <c r="G45" s="330"/>
      <c r="H45" s="337"/>
      <c r="I45" s="230"/>
      <c r="J45" s="230"/>
      <c r="K45" s="230"/>
      <c r="L45" s="230"/>
    </row>
    <row r="50" spans="2:11" x14ac:dyDescent="0.25">
      <c r="B50" s="230"/>
      <c r="C50" s="230" t="s">
        <v>1313</v>
      </c>
      <c r="D50" s="230"/>
      <c r="E50" s="230"/>
      <c r="F50" s="230"/>
      <c r="G50" s="230"/>
      <c r="H50" s="230"/>
      <c r="I50" s="230"/>
      <c r="J50" s="230"/>
      <c r="K50" s="230"/>
    </row>
    <row r="51" spans="2:11" x14ac:dyDescent="0.25">
      <c r="B51" s="344">
        <v>41820</v>
      </c>
      <c r="C51" s="230" t="s">
        <v>1314</v>
      </c>
      <c r="D51" s="329">
        <v>3600</v>
      </c>
      <c r="E51" s="329"/>
      <c r="F51" s="230"/>
      <c r="G51" s="230"/>
      <c r="H51" s="230"/>
      <c r="I51" s="230" t="s">
        <v>191</v>
      </c>
      <c r="J51" s="230" t="s">
        <v>228</v>
      </c>
      <c r="K51" s="230" t="s">
        <v>229</v>
      </c>
    </row>
    <row r="52" spans="2:11" x14ac:dyDescent="0.25">
      <c r="B52" s="230"/>
      <c r="C52" s="230"/>
      <c r="D52" s="329"/>
      <c r="E52" s="329"/>
      <c r="F52" s="230"/>
      <c r="G52" s="230"/>
      <c r="H52" s="230"/>
      <c r="I52" s="230"/>
      <c r="J52" s="230"/>
      <c r="K52" s="230"/>
    </row>
    <row r="53" spans="2:11" x14ac:dyDescent="0.25">
      <c r="B53" s="230"/>
      <c r="C53" s="230"/>
      <c r="D53" s="329"/>
      <c r="E53" s="329"/>
      <c r="F53" s="230"/>
      <c r="G53" s="230"/>
      <c r="H53" s="230"/>
      <c r="I53" s="230"/>
      <c r="J53" s="230"/>
      <c r="K53" s="230"/>
    </row>
    <row r="54" spans="2:11" x14ac:dyDescent="0.25">
      <c r="B54" s="230"/>
      <c r="C54" s="230"/>
      <c r="D54" s="329"/>
      <c r="E54" s="329"/>
      <c r="F54" s="230"/>
      <c r="G54" s="230"/>
      <c r="H54" s="230"/>
      <c r="I54" s="230"/>
      <c r="J54" s="230"/>
      <c r="K54" s="230"/>
    </row>
    <row r="55" spans="2:11" x14ac:dyDescent="0.25">
      <c r="B55" s="230"/>
      <c r="C55" s="230"/>
      <c r="D55" s="329"/>
      <c r="E55" s="329"/>
      <c r="F55" s="230"/>
      <c r="G55" s="230"/>
      <c r="H55" s="230"/>
      <c r="I55" s="230"/>
      <c r="J55" s="230"/>
      <c r="K55" s="230"/>
    </row>
    <row r="56" spans="2:11" x14ac:dyDescent="0.25">
      <c r="B56" s="230"/>
      <c r="C56" s="230"/>
      <c r="D56" s="329"/>
      <c r="E56" s="329"/>
      <c r="F56" s="230"/>
      <c r="G56" s="230"/>
      <c r="H56" s="230"/>
      <c r="I56" s="230"/>
      <c r="J56" s="230"/>
      <c r="K56" s="230"/>
    </row>
    <row r="57" spans="2:11" x14ac:dyDescent="0.25">
      <c r="B57" s="230"/>
      <c r="C57" s="230"/>
      <c r="D57" s="329"/>
      <c r="E57" s="329"/>
      <c r="F57" s="230"/>
      <c r="G57" s="230"/>
      <c r="H57" s="230"/>
      <c r="I57" s="230"/>
      <c r="J57" s="230"/>
      <c r="K57" s="230"/>
    </row>
    <row r="58" spans="2:11" x14ac:dyDescent="0.25">
      <c r="B58" s="230"/>
      <c r="C58" s="230"/>
      <c r="D58" s="329"/>
      <c r="E58" s="329"/>
      <c r="F58" s="230"/>
      <c r="G58" s="230"/>
      <c r="H58" s="230"/>
      <c r="I58" s="230"/>
      <c r="J58" s="230"/>
      <c r="K58" s="230"/>
    </row>
    <row r="59" spans="2:11" x14ac:dyDescent="0.25">
      <c r="B59" s="230"/>
      <c r="C59" s="230"/>
      <c r="D59" s="329"/>
      <c r="E59" s="329"/>
      <c r="F59" s="230"/>
      <c r="G59" s="230"/>
      <c r="H59" s="230"/>
      <c r="I59" s="230"/>
      <c r="J59" s="230"/>
      <c r="K59" s="230"/>
    </row>
    <row r="60" spans="2:11" x14ac:dyDescent="0.25">
      <c r="B60" s="230"/>
      <c r="C60" s="230"/>
      <c r="D60" s="329"/>
      <c r="E60" s="329"/>
      <c r="F60" s="230"/>
      <c r="G60" s="230"/>
      <c r="H60" s="230"/>
      <c r="I60" s="230"/>
      <c r="J60" s="230"/>
      <c r="K60" s="230"/>
    </row>
    <row r="61" spans="2:11" x14ac:dyDescent="0.25">
      <c r="B61" s="230"/>
      <c r="C61" s="230"/>
      <c r="D61" s="329"/>
      <c r="E61" s="329"/>
      <c r="F61" s="230"/>
      <c r="G61" s="230"/>
      <c r="H61" s="230"/>
      <c r="I61" s="230"/>
      <c r="J61" s="230"/>
      <c r="K61" s="230"/>
    </row>
    <row r="62" spans="2:11" x14ac:dyDescent="0.25">
      <c r="B62" s="230"/>
      <c r="C62" s="230"/>
      <c r="D62" s="329"/>
      <c r="E62" s="329"/>
      <c r="F62" s="230"/>
      <c r="G62" s="230"/>
      <c r="H62" s="230"/>
      <c r="I62" s="230"/>
      <c r="J62" s="230"/>
      <c r="K62" s="230"/>
    </row>
    <row r="63" spans="2:11" x14ac:dyDescent="0.25">
      <c r="B63" s="230"/>
      <c r="C63" s="230"/>
      <c r="D63" s="329"/>
      <c r="E63" s="329"/>
      <c r="F63" s="230"/>
      <c r="G63" s="230"/>
      <c r="H63" s="230"/>
      <c r="I63" s="230"/>
      <c r="J63" s="230"/>
      <c r="K63" s="230"/>
    </row>
    <row r="64" spans="2:11" x14ac:dyDescent="0.25">
      <c r="B64" s="230"/>
      <c r="C64" s="230"/>
      <c r="D64" s="329"/>
      <c r="E64" s="329"/>
      <c r="F64" s="230"/>
      <c r="G64" s="230"/>
      <c r="H64" s="230"/>
      <c r="I64" s="230"/>
      <c r="J64" s="230"/>
      <c r="K64" s="230"/>
    </row>
    <row r="65" spans="4:5" x14ac:dyDescent="0.25">
      <c r="D65" s="329"/>
      <c r="E65" s="32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18" sqref="D18"/>
    </sheetView>
  </sheetViews>
  <sheetFormatPr baseColWidth="10" defaultRowHeight="12.75" x14ac:dyDescent="0.25"/>
  <cols>
    <col min="1" max="1" width="40" bestFit="1" customWidth="1"/>
    <col min="3" max="3" width="67.33203125" bestFit="1" customWidth="1"/>
  </cols>
  <sheetData>
    <row r="1" spans="1:7" ht="20.25" x14ac:dyDescent="0.35">
      <c r="A1" s="346"/>
      <c r="B1" s="347" t="s">
        <v>1315</v>
      </c>
      <c r="C1" s="347"/>
      <c r="D1" s="347"/>
      <c r="E1" s="348"/>
      <c r="F1" s="348"/>
      <c r="G1" s="348"/>
    </row>
    <row r="2" spans="1:7" ht="13.5" x14ac:dyDescent="0.25">
      <c r="A2" s="349"/>
      <c r="B2" s="349"/>
      <c r="C2" s="349"/>
      <c r="D2" s="349"/>
      <c r="E2" s="348"/>
      <c r="F2" s="348"/>
      <c r="G2" s="348"/>
    </row>
    <row r="3" spans="1:7" ht="13.5" x14ac:dyDescent="0.25">
      <c r="A3" s="350" t="s">
        <v>4</v>
      </c>
      <c r="B3" s="351" t="s">
        <v>471</v>
      </c>
      <c r="C3" s="352"/>
      <c r="D3" s="349"/>
      <c r="E3" s="353"/>
      <c r="F3" s="348"/>
      <c r="G3" s="348"/>
    </row>
    <row r="4" spans="1:7" x14ac:dyDescent="0.25">
      <c r="A4" s="354" t="s">
        <v>276</v>
      </c>
      <c r="B4" s="355">
        <v>10000</v>
      </c>
      <c r="C4" s="356" t="s">
        <v>1316</v>
      </c>
      <c r="D4" s="356" t="s">
        <v>807</v>
      </c>
      <c r="E4" s="353"/>
      <c r="F4" s="348"/>
      <c r="G4" s="357"/>
    </row>
    <row r="5" spans="1:7" x14ac:dyDescent="0.25">
      <c r="A5" s="354" t="s">
        <v>400</v>
      </c>
      <c r="B5" s="355">
        <v>9500</v>
      </c>
      <c r="C5" s="356" t="s">
        <v>1317</v>
      </c>
      <c r="D5" s="356" t="s">
        <v>804</v>
      </c>
      <c r="E5" s="353"/>
      <c r="F5" s="348"/>
      <c r="G5" s="357"/>
    </row>
    <row r="6" spans="1:7" x14ac:dyDescent="0.25">
      <c r="A6" s="354" t="s">
        <v>72</v>
      </c>
      <c r="B6" s="355">
        <v>9500</v>
      </c>
      <c r="C6" s="356" t="s">
        <v>1318</v>
      </c>
      <c r="D6" s="356" t="s">
        <v>804</v>
      </c>
      <c r="E6" s="348"/>
      <c r="F6" s="348"/>
      <c r="G6" s="357"/>
    </row>
    <row r="7" spans="1:7" ht="13.5" x14ac:dyDescent="0.25">
      <c r="A7" s="358" t="s">
        <v>9</v>
      </c>
      <c r="B7" s="359">
        <v>29000</v>
      </c>
      <c r="C7" s="349"/>
      <c r="D7" s="349"/>
      <c r="E7" s="348"/>
      <c r="F7" s="348"/>
      <c r="G7" s="348"/>
    </row>
    <row r="8" spans="1:7" ht="13.5" x14ac:dyDescent="0.25">
      <c r="A8" s="349"/>
      <c r="B8" s="360"/>
      <c r="C8" s="349"/>
      <c r="D8" s="349"/>
      <c r="E8" s="348"/>
      <c r="F8" s="348"/>
      <c r="G8" s="348"/>
    </row>
    <row r="9" spans="1:7" ht="13.5" x14ac:dyDescent="0.25">
      <c r="A9" s="349"/>
      <c r="B9" s="349"/>
      <c r="C9" s="349"/>
      <c r="D9" s="349"/>
      <c r="E9" s="348"/>
      <c r="F9" s="348"/>
      <c r="G9" s="348"/>
    </row>
    <row r="10" spans="1:7" ht="16.5" x14ac:dyDescent="0.3">
      <c r="A10" s="358" t="s">
        <v>1319</v>
      </c>
      <c r="B10" s="361">
        <v>122785.5</v>
      </c>
      <c r="C10" s="362"/>
      <c r="D10" s="360"/>
      <c r="E10" s="348"/>
      <c r="F10" s="348"/>
      <c r="G10" s="348"/>
    </row>
    <row r="11" spans="1:7" ht="16.5" x14ac:dyDescent="0.3">
      <c r="A11" s="358" t="s">
        <v>811</v>
      </c>
      <c r="B11" s="361"/>
      <c r="C11" s="362"/>
      <c r="D11" s="360"/>
      <c r="E11" s="348"/>
      <c r="F11" s="348"/>
      <c r="G11" s="348"/>
    </row>
    <row r="12" spans="1:7" ht="16.5" x14ac:dyDescent="0.3">
      <c r="A12" s="358" t="s">
        <v>812</v>
      </c>
      <c r="B12" s="361">
        <v>122785.5</v>
      </c>
      <c r="C12" s="362"/>
      <c r="D12" s="360"/>
      <c r="E12" s="348"/>
      <c r="F12" s="348"/>
      <c r="G12" s="348"/>
    </row>
    <row r="13" spans="1:7" ht="16.5" x14ac:dyDescent="0.3">
      <c r="A13" s="358" t="s">
        <v>813</v>
      </c>
      <c r="B13" s="361">
        <v>29000</v>
      </c>
      <c r="C13" s="362"/>
      <c r="D13" s="360"/>
      <c r="E13" s="348"/>
      <c r="F13" s="348"/>
      <c r="G13" s="348"/>
    </row>
    <row r="14" spans="1:7" ht="16.5" x14ac:dyDescent="0.3">
      <c r="A14" s="358" t="s">
        <v>1064</v>
      </c>
      <c r="B14" s="361">
        <v>35748</v>
      </c>
      <c r="C14" s="362"/>
      <c r="D14" s="360"/>
      <c r="E14" s="348"/>
      <c r="F14" s="348"/>
      <c r="G14" s="348"/>
    </row>
    <row r="15" spans="1:7" ht="13.5" x14ac:dyDescent="0.25">
      <c r="A15" s="363" t="s">
        <v>1320</v>
      </c>
      <c r="B15" s="361">
        <v>58037.5</v>
      </c>
      <c r="C15" s="348"/>
      <c r="D15" s="348"/>
      <c r="E15" s="348"/>
      <c r="F15" s="348"/>
      <c r="G15" s="348"/>
    </row>
    <row r="16" spans="1:7" ht="13.5" x14ac:dyDescent="0.25">
      <c r="A16" s="363" t="s">
        <v>474</v>
      </c>
      <c r="B16" s="364">
        <v>9286</v>
      </c>
      <c r="C16" s="345"/>
      <c r="D16" s="345"/>
      <c r="E16" s="345"/>
      <c r="F16" s="345"/>
      <c r="G16" s="345"/>
    </row>
    <row r="17" spans="1:2" ht="13.5" x14ac:dyDescent="0.25">
      <c r="A17" s="363" t="s">
        <v>475</v>
      </c>
      <c r="B17" s="364">
        <v>67323.5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3"/>
  <sheetViews>
    <sheetView showGridLines="0" topLeftCell="A33" workbookViewId="0">
      <selection activeCell="D43" sqref="D43"/>
    </sheetView>
  </sheetViews>
  <sheetFormatPr baseColWidth="10" defaultColWidth="4.83203125" defaultRowHeight="12.75" x14ac:dyDescent="0.25"/>
  <cols>
    <col min="1" max="1" width="5" bestFit="1" customWidth="1"/>
    <col min="2" max="2" width="10.1640625" bestFit="1" customWidth="1"/>
    <col min="3" max="3" width="66.33203125" bestFit="1" customWidth="1"/>
    <col min="4" max="4" width="13.33203125" bestFit="1" customWidth="1"/>
    <col min="5" max="5" width="13.83203125" bestFit="1" customWidth="1"/>
    <col min="6" max="6" width="5.33203125" bestFit="1" customWidth="1"/>
    <col min="7" max="7" width="11.1640625" bestFit="1" customWidth="1"/>
    <col min="8" max="8" width="7.83203125" bestFit="1" customWidth="1"/>
    <col min="9" max="9" width="14.1640625" bestFit="1" customWidth="1"/>
    <col min="10" max="10" width="14.83203125" bestFit="1" customWidth="1"/>
    <col min="11" max="11" width="16" customWidth="1"/>
    <col min="12" max="12" width="9.6640625" bestFit="1" customWidth="1"/>
  </cols>
  <sheetData>
    <row r="1" spans="1:11" x14ac:dyDescent="0.25">
      <c r="A1" s="386" t="s">
        <v>0</v>
      </c>
      <c r="B1" s="386"/>
      <c r="C1" s="386"/>
      <c r="D1" s="386"/>
      <c r="E1" s="386"/>
      <c r="F1" s="1"/>
      <c r="G1" s="2"/>
    </row>
    <row r="2" spans="1:11" x14ac:dyDescent="0.25">
      <c r="A2" s="386" t="s">
        <v>1</v>
      </c>
      <c r="B2" s="386"/>
      <c r="C2" s="386"/>
      <c r="D2" s="386"/>
      <c r="E2" s="386"/>
      <c r="F2" s="3"/>
      <c r="G2" s="2"/>
    </row>
    <row r="3" spans="1:11" x14ac:dyDescent="0.25">
      <c r="A3" s="4"/>
      <c r="B3" s="4"/>
      <c r="C3" s="5"/>
      <c r="D3" s="4"/>
      <c r="E3" s="5"/>
      <c r="F3" s="4"/>
      <c r="G3" s="5"/>
    </row>
    <row r="4" spans="1:11" x14ac:dyDescent="0.25">
      <c r="A4" s="4"/>
      <c r="B4" s="4"/>
      <c r="C4" s="5"/>
      <c r="D4" s="4"/>
      <c r="E4" s="5"/>
      <c r="F4" s="4"/>
      <c r="G4" s="5"/>
    </row>
    <row r="5" spans="1:11" ht="13.5" thickBot="1" x14ac:dyDescent="0.3">
      <c r="A5" s="6" t="s">
        <v>2</v>
      </c>
      <c r="B5" s="6" t="s">
        <v>3</v>
      </c>
      <c r="C5" s="6" t="s">
        <v>4</v>
      </c>
      <c r="D5" s="7" t="s">
        <v>5</v>
      </c>
      <c r="E5" s="8" t="s">
        <v>6</v>
      </c>
      <c r="F5" s="6" t="s">
        <v>7</v>
      </c>
      <c r="G5" s="6" t="s">
        <v>8</v>
      </c>
    </row>
    <row r="6" spans="1:11" x14ac:dyDescent="0.25">
      <c r="A6" s="17">
        <v>8</v>
      </c>
      <c r="B6" s="18">
        <v>41821</v>
      </c>
      <c r="C6" s="19" t="s">
        <v>38</v>
      </c>
      <c r="D6" s="20">
        <v>3250</v>
      </c>
      <c r="E6" s="19" t="s">
        <v>11</v>
      </c>
      <c r="F6" s="21">
        <v>715</v>
      </c>
      <c r="G6" s="22"/>
      <c r="H6" t="s">
        <v>224</v>
      </c>
      <c r="I6" t="s">
        <v>274</v>
      </c>
      <c r="J6" t="s">
        <v>275</v>
      </c>
      <c r="K6" t="s">
        <v>282</v>
      </c>
    </row>
    <row r="7" spans="1:11" x14ac:dyDescent="0.25">
      <c r="A7" s="23">
        <v>17</v>
      </c>
      <c r="B7" s="10">
        <v>41822</v>
      </c>
      <c r="C7" s="11" t="s">
        <v>53</v>
      </c>
      <c r="D7" s="12">
        <v>3240</v>
      </c>
      <c r="E7" s="11" t="s">
        <v>11</v>
      </c>
      <c r="F7" s="14">
        <v>715</v>
      </c>
      <c r="G7" s="24"/>
    </row>
    <row r="8" spans="1:11" x14ac:dyDescent="0.25">
      <c r="A8" s="23">
        <v>22</v>
      </c>
      <c r="B8" s="10">
        <v>41822</v>
      </c>
      <c r="C8" s="11" t="s">
        <v>54</v>
      </c>
      <c r="D8" s="12">
        <v>3243</v>
      </c>
      <c r="E8" s="11" t="s">
        <v>11</v>
      </c>
      <c r="F8" s="14">
        <v>715</v>
      </c>
      <c r="G8" s="24"/>
      <c r="H8" t="s">
        <v>76</v>
      </c>
      <c r="I8" t="s">
        <v>201</v>
      </c>
      <c r="J8" t="s">
        <v>202</v>
      </c>
      <c r="K8" t="s">
        <v>203</v>
      </c>
    </row>
    <row r="9" spans="1:11" x14ac:dyDescent="0.25">
      <c r="A9" s="23">
        <v>23</v>
      </c>
      <c r="B9" s="10">
        <v>41822</v>
      </c>
      <c r="C9" s="11" t="s">
        <v>35</v>
      </c>
      <c r="D9" s="12">
        <v>3450</v>
      </c>
      <c r="E9" s="11" t="s">
        <v>11</v>
      </c>
      <c r="F9" s="14">
        <v>715</v>
      </c>
      <c r="G9" s="24"/>
      <c r="H9" t="s">
        <v>224</v>
      </c>
      <c r="I9" t="s">
        <v>237</v>
      </c>
      <c r="J9" t="s">
        <v>238</v>
      </c>
      <c r="K9" t="s">
        <v>239</v>
      </c>
    </row>
    <row r="10" spans="1:11" x14ac:dyDescent="0.25">
      <c r="A10" s="23">
        <v>28</v>
      </c>
      <c r="B10" s="10">
        <v>41822</v>
      </c>
      <c r="C10" s="11" t="s">
        <v>55</v>
      </c>
      <c r="D10" s="12">
        <v>3243</v>
      </c>
      <c r="E10" s="11" t="s">
        <v>11</v>
      </c>
      <c r="F10" s="14">
        <v>715</v>
      </c>
      <c r="G10" s="24"/>
      <c r="H10" t="s">
        <v>276</v>
      </c>
      <c r="I10" t="s">
        <v>277</v>
      </c>
      <c r="J10" t="s">
        <v>278</v>
      </c>
      <c r="K10" t="s">
        <v>279</v>
      </c>
    </row>
    <row r="11" spans="1:11" x14ac:dyDescent="0.25">
      <c r="A11" s="23">
        <v>34</v>
      </c>
      <c r="B11" s="10">
        <v>41823</v>
      </c>
      <c r="C11" s="11" t="s">
        <v>41</v>
      </c>
      <c r="D11" s="12">
        <v>3243</v>
      </c>
      <c r="E11" s="11" t="s">
        <v>11</v>
      </c>
      <c r="F11" s="14">
        <v>715</v>
      </c>
      <c r="G11" s="24"/>
      <c r="H11" t="s">
        <v>224</v>
      </c>
      <c r="I11" t="s">
        <v>226</v>
      </c>
      <c r="J11" t="s">
        <v>227</v>
      </c>
      <c r="K11" t="s">
        <v>225</v>
      </c>
    </row>
    <row r="12" spans="1:11" x14ac:dyDescent="0.25">
      <c r="A12" s="23">
        <v>36</v>
      </c>
      <c r="B12" s="10">
        <v>41823</v>
      </c>
      <c r="C12" s="11" t="s">
        <v>40</v>
      </c>
      <c r="D12" s="12">
        <v>3772.5</v>
      </c>
      <c r="E12" s="11" t="s">
        <v>11</v>
      </c>
      <c r="F12" s="14">
        <v>715</v>
      </c>
      <c r="G12" s="24"/>
      <c r="H12" t="s">
        <v>76</v>
      </c>
      <c r="I12" t="s">
        <v>221</v>
      </c>
      <c r="J12" t="s">
        <v>222</v>
      </c>
      <c r="K12" t="s">
        <v>223</v>
      </c>
    </row>
    <row r="13" spans="1:11" x14ac:dyDescent="0.25">
      <c r="A13" s="23">
        <v>54</v>
      </c>
      <c r="B13" s="10">
        <v>41823</v>
      </c>
      <c r="C13" s="11" t="s">
        <v>44</v>
      </c>
      <c r="D13" s="12">
        <v>3240</v>
      </c>
      <c r="E13" s="11" t="s">
        <v>11</v>
      </c>
      <c r="F13" s="32">
        <v>715</v>
      </c>
      <c r="G13" s="33"/>
      <c r="H13" s="34" t="s">
        <v>76</v>
      </c>
      <c r="I13" s="34" t="s">
        <v>69</v>
      </c>
      <c r="J13" s="34" t="s">
        <v>70</v>
      </c>
      <c r="K13" s="34" t="s">
        <v>71</v>
      </c>
    </row>
    <row r="14" spans="1:11" x14ac:dyDescent="0.25">
      <c r="A14" s="23">
        <v>55</v>
      </c>
      <c r="B14" s="10">
        <v>41823</v>
      </c>
      <c r="C14" s="11" t="s">
        <v>43</v>
      </c>
      <c r="D14" s="12">
        <v>3240</v>
      </c>
      <c r="E14" s="11" t="s">
        <v>11</v>
      </c>
      <c r="F14" s="32">
        <v>715</v>
      </c>
      <c r="G14" s="35"/>
      <c r="H14" s="34" t="s">
        <v>68</v>
      </c>
      <c r="I14" s="34" t="s">
        <v>69</v>
      </c>
      <c r="J14" s="34" t="s">
        <v>70</v>
      </c>
      <c r="K14" s="34" t="s">
        <v>71</v>
      </c>
    </row>
    <row r="15" spans="1:11" x14ac:dyDescent="0.25">
      <c r="A15" s="23">
        <v>63</v>
      </c>
      <c r="B15" s="10">
        <v>41824</v>
      </c>
      <c r="C15" s="11" t="s">
        <v>39</v>
      </c>
      <c r="D15" s="12">
        <v>3760</v>
      </c>
      <c r="E15" s="11" t="s">
        <v>11</v>
      </c>
      <c r="F15" s="14">
        <v>715</v>
      </c>
      <c r="G15" s="24"/>
      <c r="H15" t="s">
        <v>76</v>
      </c>
      <c r="I15" t="s">
        <v>218</v>
      </c>
      <c r="J15" t="s">
        <v>219</v>
      </c>
      <c r="K15" t="s">
        <v>220</v>
      </c>
    </row>
    <row r="16" spans="1:11" x14ac:dyDescent="0.25">
      <c r="A16" s="23">
        <v>68</v>
      </c>
      <c r="B16" s="10">
        <v>41824</v>
      </c>
      <c r="C16" s="11" t="s">
        <v>45</v>
      </c>
      <c r="D16" s="12">
        <v>2765</v>
      </c>
      <c r="E16" s="11" t="s">
        <v>11</v>
      </c>
      <c r="F16" s="14">
        <v>715</v>
      </c>
      <c r="G16" s="24"/>
      <c r="H16" t="s">
        <v>224</v>
      </c>
      <c r="I16" t="s">
        <v>248</v>
      </c>
      <c r="J16" t="s">
        <v>208</v>
      </c>
      <c r="K16" t="s">
        <v>249</v>
      </c>
    </row>
    <row r="17" spans="1:11" x14ac:dyDescent="0.25">
      <c r="A17" s="23">
        <v>69</v>
      </c>
      <c r="B17" s="10">
        <v>41824</v>
      </c>
      <c r="C17" s="11" t="s">
        <v>12</v>
      </c>
      <c r="D17" s="12">
        <v>2765</v>
      </c>
      <c r="E17" s="11" t="s">
        <v>11</v>
      </c>
      <c r="F17" s="14">
        <v>715</v>
      </c>
      <c r="G17" s="24"/>
      <c r="H17" t="s">
        <v>224</v>
      </c>
      <c r="I17" t="s">
        <v>230</v>
      </c>
      <c r="J17" t="s">
        <v>231</v>
      </c>
      <c r="K17" t="s">
        <v>232</v>
      </c>
    </row>
    <row r="18" spans="1:11" x14ac:dyDescent="0.25">
      <c r="A18" s="23">
        <v>75</v>
      </c>
      <c r="B18" s="10">
        <v>41824</v>
      </c>
      <c r="C18" s="11" t="s">
        <v>56</v>
      </c>
      <c r="D18" s="12">
        <v>3243</v>
      </c>
      <c r="E18" s="11" t="s">
        <v>11</v>
      </c>
      <c r="F18" s="14">
        <v>715</v>
      </c>
      <c r="G18" s="24"/>
      <c r="H18" s="47" t="s">
        <v>224</v>
      </c>
      <c r="I18" s="47" t="s">
        <v>259</v>
      </c>
      <c r="J18" s="47" t="s">
        <v>301</v>
      </c>
      <c r="K18" s="47" t="s">
        <v>302</v>
      </c>
    </row>
    <row r="19" spans="1:11" x14ac:dyDescent="0.25">
      <c r="A19" s="23">
        <v>77</v>
      </c>
      <c r="B19" s="10">
        <v>41824</v>
      </c>
      <c r="C19" s="11" t="s">
        <v>51</v>
      </c>
      <c r="D19" s="12">
        <v>3243</v>
      </c>
      <c r="E19" s="11" t="s">
        <v>11</v>
      </c>
      <c r="F19" s="14">
        <v>715</v>
      </c>
      <c r="G19" s="24"/>
      <c r="H19" t="s">
        <v>68</v>
      </c>
      <c r="I19" t="s">
        <v>234</v>
      </c>
      <c r="J19" t="s">
        <v>267</v>
      </c>
      <c r="K19" t="s">
        <v>268</v>
      </c>
    </row>
    <row r="20" spans="1:11" x14ac:dyDescent="0.25">
      <c r="A20" s="23">
        <v>79</v>
      </c>
      <c r="B20" s="10">
        <v>41824</v>
      </c>
      <c r="C20" s="11" t="s">
        <v>57</v>
      </c>
      <c r="D20" s="12">
        <v>3240</v>
      </c>
      <c r="E20" s="11" t="s">
        <v>11</v>
      </c>
      <c r="F20" s="14">
        <v>715</v>
      </c>
      <c r="G20" s="24"/>
      <c r="H20" t="s">
        <v>76</v>
      </c>
      <c r="I20" t="s">
        <v>80</v>
      </c>
      <c r="J20" t="s">
        <v>81</v>
      </c>
      <c r="K20" t="s">
        <v>82</v>
      </c>
    </row>
    <row r="21" spans="1:11" x14ac:dyDescent="0.25">
      <c r="A21" s="23">
        <v>80</v>
      </c>
      <c r="B21" s="10">
        <v>41824</v>
      </c>
      <c r="C21" s="11" t="s">
        <v>58</v>
      </c>
      <c r="D21" s="12">
        <v>3240</v>
      </c>
      <c r="E21" s="11" t="s">
        <v>11</v>
      </c>
      <c r="F21" s="14">
        <v>715</v>
      </c>
      <c r="G21" s="24"/>
      <c r="H21" t="s">
        <v>76</v>
      </c>
      <c r="I21" t="s">
        <v>181</v>
      </c>
      <c r="J21" t="s">
        <v>250</v>
      </c>
      <c r="K21" t="s">
        <v>183</v>
      </c>
    </row>
    <row r="22" spans="1:11" x14ac:dyDescent="0.25">
      <c r="A22" s="23">
        <v>88</v>
      </c>
      <c r="B22" s="10">
        <v>41824</v>
      </c>
      <c r="C22" s="11" t="s">
        <v>59</v>
      </c>
      <c r="D22" s="12">
        <v>3896</v>
      </c>
      <c r="E22" s="11" t="s">
        <v>11</v>
      </c>
      <c r="F22" s="14">
        <v>715</v>
      </c>
      <c r="G22" s="24"/>
      <c r="H22" t="s">
        <v>68</v>
      </c>
      <c r="I22" t="s">
        <v>234</v>
      </c>
      <c r="J22" t="s">
        <v>235</v>
      </c>
      <c r="K22" t="s">
        <v>236</v>
      </c>
    </row>
    <row r="23" spans="1:11" x14ac:dyDescent="0.25">
      <c r="A23" s="23">
        <v>90</v>
      </c>
      <c r="B23" s="10">
        <v>41824</v>
      </c>
      <c r="C23" s="11" t="s">
        <v>52</v>
      </c>
      <c r="D23" s="12">
        <v>3243</v>
      </c>
      <c r="E23" s="11" t="s">
        <v>11</v>
      </c>
      <c r="F23" s="14">
        <v>715</v>
      </c>
      <c r="G23" s="24"/>
      <c r="H23" t="s">
        <v>68</v>
      </c>
      <c r="I23" t="s">
        <v>280</v>
      </c>
      <c r="J23" t="s">
        <v>281</v>
      </c>
      <c r="K23" t="s">
        <v>183</v>
      </c>
    </row>
    <row r="24" spans="1:11" x14ac:dyDescent="0.25">
      <c r="A24" s="23">
        <v>92</v>
      </c>
      <c r="B24" s="10">
        <v>41824</v>
      </c>
      <c r="C24" s="11" t="s">
        <v>60</v>
      </c>
      <c r="D24" s="12">
        <v>3760</v>
      </c>
      <c r="E24" s="11" t="s">
        <v>11</v>
      </c>
      <c r="F24" s="14">
        <v>715</v>
      </c>
      <c r="G24" s="24"/>
      <c r="H24" t="s">
        <v>76</v>
      </c>
      <c r="I24" t="s">
        <v>213</v>
      </c>
      <c r="J24" t="s">
        <v>214</v>
      </c>
    </row>
    <row r="25" spans="1:11" x14ac:dyDescent="0.25">
      <c r="A25" s="23">
        <v>112</v>
      </c>
      <c r="B25" s="10">
        <v>41827</v>
      </c>
      <c r="C25" s="11" t="s">
        <v>61</v>
      </c>
      <c r="D25" s="12">
        <v>3240</v>
      </c>
      <c r="E25" s="11" t="s">
        <v>11</v>
      </c>
      <c r="F25" s="14">
        <v>715</v>
      </c>
      <c r="G25" s="24"/>
      <c r="H25" t="s">
        <v>276</v>
      </c>
      <c r="I25" t="s">
        <v>205</v>
      </c>
      <c r="J25" t="s">
        <v>206</v>
      </c>
      <c r="K25" t="s">
        <v>207</v>
      </c>
    </row>
    <row r="26" spans="1:11" x14ac:dyDescent="0.25">
      <c r="A26" s="23">
        <v>118</v>
      </c>
      <c r="B26" s="10">
        <v>41827</v>
      </c>
      <c r="C26" s="11" t="s">
        <v>48</v>
      </c>
      <c r="D26" s="12">
        <v>3950</v>
      </c>
      <c r="E26" s="11" t="s">
        <v>11</v>
      </c>
      <c r="F26" s="14">
        <v>715</v>
      </c>
      <c r="G26" s="24"/>
      <c r="H26" t="s">
        <v>68</v>
      </c>
      <c r="I26" t="s">
        <v>261</v>
      </c>
      <c r="J26" t="s">
        <v>262</v>
      </c>
      <c r="K26" t="s">
        <v>263</v>
      </c>
    </row>
    <row r="27" spans="1:11" x14ac:dyDescent="0.25">
      <c r="A27" s="23">
        <v>119</v>
      </c>
      <c r="B27" s="40">
        <v>41827</v>
      </c>
      <c r="C27" s="41" t="s">
        <v>37</v>
      </c>
      <c r="D27" s="42">
        <v>3243</v>
      </c>
      <c r="E27" s="41" t="s">
        <v>11</v>
      </c>
      <c r="F27" s="43">
        <v>715</v>
      </c>
      <c r="G27" s="44"/>
      <c r="H27" s="45" t="s">
        <v>76</v>
      </c>
      <c r="I27" s="45" t="s">
        <v>191</v>
      </c>
      <c r="J27" s="45" t="s">
        <v>192</v>
      </c>
      <c r="K27" s="45" t="s">
        <v>190</v>
      </c>
    </row>
    <row r="28" spans="1:11" x14ac:dyDescent="0.25">
      <c r="A28" s="23">
        <v>120</v>
      </c>
      <c r="B28" s="10">
        <v>41827</v>
      </c>
      <c r="C28" s="11" t="s">
        <v>46</v>
      </c>
      <c r="D28" s="12">
        <v>3243</v>
      </c>
      <c r="E28" s="11" t="s">
        <v>11</v>
      </c>
      <c r="F28" s="14">
        <v>715</v>
      </c>
      <c r="G28" s="24"/>
      <c r="H28" t="s">
        <v>224</v>
      </c>
      <c r="I28" t="s">
        <v>78</v>
      </c>
      <c r="J28" t="s">
        <v>246</v>
      </c>
      <c r="K28" t="s">
        <v>247</v>
      </c>
    </row>
    <row r="29" spans="1:11" x14ac:dyDescent="0.25">
      <c r="A29" s="23">
        <v>123</v>
      </c>
      <c r="B29" s="10">
        <v>41827</v>
      </c>
      <c r="C29" s="11" t="s">
        <v>62</v>
      </c>
      <c r="D29" s="12">
        <v>3243</v>
      </c>
      <c r="E29" s="11" t="s">
        <v>11</v>
      </c>
      <c r="F29" s="14">
        <v>715</v>
      </c>
      <c r="G29" s="24"/>
      <c r="H29" t="s">
        <v>68</v>
      </c>
      <c r="I29" t="s">
        <v>256</v>
      </c>
      <c r="J29" t="s">
        <v>182</v>
      </c>
      <c r="K29" t="s">
        <v>257</v>
      </c>
    </row>
    <row r="30" spans="1:11" x14ac:dyDescent="0.25">
      <c r="A30" s="23">
        <v>127</v>
      </c>
      <c r="B30" s="10">
        <v>41827</v>
      </c>
      <c r="C30" s="11" t="s">
        <v>32</v>
      </c>
      <c r="D30" s="12">
        <v>3450</v>
      </c>
      <c r="E30" s="11" t="s">
        <v>11</v>
      </c>
      <c r="F30" s="14">
        <v>715</v>
      </c>
      <c r="G30" s="24"/>
      <c r="H30" t="s">
        <v>76</v>
      </c>
      <c r="I30" t="s">
        <v>208</v>
      </c>
      <c r="J30" t="s">
        <v>210</v>
      </c>
      <c r="K30" t="s">
        <v>209</v>
      </c>
    </row>
    <row r="31" spans="1:11" x14ac:dyDescent="0.25">
      <c r="A31" s="23">
        <v>132</v>
      </c>
      <c r="B31" s="10">
        <v>41828</v>
      </c>
      <c r="C31" s="11" t="s">
        <v>47</v>
      </c>
      <c r="D31" s="12">
        <v>3950</v>
      </c>
      <c r="E31" s="11" t="s">
        <v>11</v>
      </c>
      <c r="F31" s="14">
        <v>715</v>
      </c>
      <c r="G31" s="24"/>
      <c r="H31" t="s">
        <v>224</v>
      </c>
      <c r="I31" t="s">
        <v>283</v>
      </c>
      <c r="J31" t="s">
        <v>284</v>
      </c>
      <c r="K31" t="s">
        <v>285</v>
      </c>
    </row>
    <row r="32" spans="1:11" x14ac:dyDescent="0.25">
      <c r="A32" s="23">
        <v>157</v>
      </c>
      <c r="B32" s="10">
        <v>41828</v>
      </c>
      <c r="C32" s="11" t="s">
        <v>63</v>
      </c>
      <c r="D32" s="12">
        <v>3240</v>
      </c>
      <c r="E32" s="11" t="s">
        <v>11</v>
      </c>
      <c r="F32" s="14">
        <v>715</v>
      </c>
      <c r="G32" s="24"/>
      <c r="H32" t="s">
        <v>76</v>
      </c>
      <c r="I32" t="s">
        <v>193</v>
      </c>
      <c r="J32" t="s">
        <v>194</v>
      </c>
      <c r="K32" t="s">
        <v>195</v>
      </c>
    </row>
    <row r="33" spans="1:12" x14ac:dyDescent="0.25">
      <c r="A33" s="23">
        <v>166</v>
      </c>
      <c r="B33" s="10">
        <v>41829</v>
      </c>
      <c r="C33" s="11" t="s">
        <v>50</v>
      </c>
      <c r="D33" s="12">
        <v>4117.5</v>
      </c>
      <c r="E33" s="11" t="s">
        <v>11</v>
      </c>
      <c r="F33" s="14">
        <v>715</v>
      </c>
      <c r="G33" s="24"/>
      <c r="H33" t="s">
        <v>68</v>
      </c>
      <c r="I33" t="s">
        <v>196</v>
      </c>
      <c r="J33" t="s">
        <v>287</v>
      </c>
      <c r="K33" t="s">
        <v>288</v>
      </c>
    </row>
    <row r="34" spans="1:12" x14ac:dyDescent="0.25">
      <c r="A34" s="23">
        <v>167</v>
      </c>
      <c r="B34" s="10">
        <v>41829</v>
      </c>
      <c r="C34" s="11" t="s">
        <v>49</v>
      </c>
      <c r="D34" s="12">
        <v>4117.5</v>
      </c>
      <c r="E34" s="11" t="s">
        <v>11</v>
      </c>
      <c r="F34" s="14">
        <v>715</v>
      </c>
      <c r="G34" s="24"/>
      <c r="H34" t="s">
        <v>68</v>
      </c>
      <c r="I34" t="s">
        <v>244</v>
      </c>
      <c r="J34" t="s">
        <v>289</v>
      </c>
      <c r="K34" t="s">
        <v>290</v>
      </c>
    </row>
    <row r="35" spans="1:12" x14ac:dyDescent="0.25">
      <c r="A35" s="23">
        <v>168</v>
      </c>
      <c r="B35" s="10">
        <v>41829</v>
      </c>
      <c r="C35" s="11" t="s">
        <v>36</v>
      </c>
      <c r="D35" s="12">
        <v>4117.5</v>
      </c>
      <c r="E35" s="11" t="s">
        <v>11</v>
      </c>
      <c r="F35" s="14">
        <v>715</v>
      </c>
      <c r="G35" s="24"/>
      <c r="H35" t="s">
        <v>68</v>
      </c>
      <c r="I35" t="s">
        <v>291</v>
      </c>
      <c r="J35" t="s">
        <v>292</v>
      </c>
      <c r="K35" t="s">
        <v>293</v>
      </c>
    </row>
    <row r="36" spans="1:12" x14ac:dyDescent="0.25">
      <c r="A36" s="23">
        <v>170</v>
      </c>
      <c r="B36" s="10">
        <v>41829</v>
      </c>
      <c r="C36" s="11" t="s">
        <v>42</v>
      </c>
      <c r="D36" s="12">
        <v>6900</v>
      </c>
      <c r="E36" s="11" t="s">
        <v>11</v>
      </c>
      <c r="F36" s="14">
        <v>715</v>
      </c>
      <c r="G36" s="24"/>
      <c r="H36" t="s">
        <v>76</v>
      </c>
      <c r="I36" t="s">
        <v>196</v>
      </c>
      <c r="J36" t="s">
        <v>197</v>
      </c>
      <c r="K36" t="s">
        <v>198</v>
      </c>
      <c r="L36" t="s">
        <v>251</v>
      </c>
    </row>
    <row r="37" spans="1:12" x14ac:dyDescent="0.25">
      <c r="A37" s="23">
        <v>171</v>
      </c>
      <c r="B37" s="10">
        <v>41829</v>
      </c>
      <c r="C37" s="11" t="s">
        <v>34</v>
      </c>
      <c r="D37" s="12">
        <v>800</v>
      </c>
      <c r="E37" s="11" t="s">
        <v>11</v>
      </c>
      <c r="F37" s="14">
        <v>715</v>
      </c>
      <c r="G37" s="30" t="s">
        <v>8</v>
      </c>
      <c r="H37" s="48"/>
    </row>
    <row r="38" spans="1:12" x14ac:dyDescent="0.25">
      <c r="A38" s="23">
        <v>194</v>
      </c>
      <c r="B38" s="10">
        <v>41831</v>
      </c>
      <c r="C38" s="11" t="s">
        <v>33</v>
      </c>
      <c r="D38" s="12">
        <v>3450</v>
      </c>
      <c r="E38" s="11" t="s">
        <v>11</v>
      </c>
      <c r="F38" s="14">
        <v>715</v>
      </c>
      <c r="G38" s="4"/>
      <c r="H38" t="s">
        <v>68</v>
      </c>
      <c r="I38" t="s">
        <v>258</v>
      </c>
      <c r="J38" t="s">
        <v>259</v>
      </c>
      <c r="K38" t="s">
        <v>260</v>
      </c>
    </row>
    <row r="39" spans="1:12" x14ac:dyDescent="0.25">
      <c r="A39" s="23">
        <v>207</v>
      </c>
      <c r="B39" s="10">
        <v>41831</v>
      </c>
      <c r="C39" s="11" t="s">
        <v>64</v>
      </c>
      <c r="D39" s="12">
        <v>3450</v>
      </c>
      <c r="E39" s="11" t="s">
        <v>11</v>
      </c>
      <c r="F39" s="14">
        <v>715</v>
      </c>
      <c r="G39" s="24"/>
      <c r="H39" t="s">
        <v>224</v>
      </c>
      <c r="I39" t="s">
        <v>243</v>
      </c>
      <c r="J39" t="s">
        <v>244</v>
      </c>
      <c r="K39" t="s">
        <v>245</v>
      </c>
    </row>
    <row r="40" spans="1:12" x14ac:dyDescent="0.25">
      <c r="A40" s="23">
        <v>226</v>
      </c>
      <c r="B40" s="10">
        <v>41834</v>
      </c>
      <c r="C40" s="11" t="s">
        <v>18</v>
      </c>
      <c r="D40" s="12">
        <v>7523.76</v>
      </c>
      <c r="E40" s="11" t="s">
        <v>11</v>
      </c>
      <c r="F40" s="14">
        <v>715</v>
      </c>
      <c r="G40" s="24"/>
      <c r="H40" t="s">
        <v>294</v>
      </c>
      <c r="I40" t="s">
        <v>234</v>
      </c>
      <c r="J40" t="s">
        <v>295</v>
      </c>
      <c r="K40" t="s">
        <v>296</v>
      </c>
      <c r="L40" t="s">
        <v>297</v>
      </c>
    </row>
    <row r="41" spans="1:12" x14ac:dyDescent="0.25">
      <c r="A41" s="23">
        <v>259</v>
      </c>
      <c r="B41" s="10">
        <v>41836</v>
      </c>
      <c r="C41" s="11" t="s">
        <v>21</v>
      </c>
      <c r="D41" s="12">
        <v>3772.5</v>
      </c>
      <c r="E41" s="11" t="s">
        <v>11</v>
      </c>
      <c r="F41" s="14">
        <v>715</v>
      </c>
      <c r="G41" s="24"/>
      <c r="H41" t="s">
        <v>68</v>
      </c>
      <c r="I41" t="s">
        <v>298</v>
      </c>
      <c r="J41" t="s">
        <v>299</v>
      </c>
      <c r="K41" t="s">
        <v>300</v>
      </c>
    </row>
    <row r="42" spans="1:12" x14ac:dyDescent="0.25">
      <c r="A42" s="23">
        <v>260</v>
      </c>
      <c r="B42" s="10">
        <v>41836</v>
      </c>
      <c r="C42" s="11" t="s">
        <v>20</v>
      </c>
      <c r="D42" s="12">
        <v>3600</v>
      </c>
      <c r="E42" s="11" t="s">
        <v>11</v>
      </c>
      <c r="F42" s="14">
        <v>715</v>
      </c>
      <c r="G42" s="24"/>
      <c r="H42" t="s">
        <v>68</v>
      </c>
      <c r="I42" t="s">
        <v>298</v>
      </c>
      <c r="J42" t="s">
        <v>299</v>
      </c>
      <c r="K42" t="s">
        <v>300</v>
      </c>
    </row>
    <row r="43" spans="1:12" x14ac:dyDescent="0.25">
      <c r="A43" s="23">
        <v>263</v>
      </c>
      <c r="B43" s="10">
        <v>41837</v>
      </c>
      <c r="C43" s="11" t="s">
        <v>31</v>
      </c>
      <c r="D43" s="12">
        <v>3772.5</v>
      </c>
      <c r="E43" s="11" t="s">
        <v>11</v>
      </c>
      <c r="F43" s="14">
        <v>715</v>
      </c>
      <c r="G43" s="24"/>
      <c r="H43" t="s">
        <v>68</v>
      </c>
      <c r="I43" t="s">
        <v>252</v>
      </c>
      <c r="J43" t="s">
        <v>253</v>
      </c>
      <c r="K43" t="s">
        <v>254</v>
      </c>
    </row>
    <row r="44" spans="1:12" x14ac:dyDescent="0.25">
      <c r="A44" s="23">
        <v>344</v>
      </c>
      <c r="B44" s="10">
        <v>41841</v>
      </c>
      <c r="C44" s="11" t="s">
        <v>22</v>
      </c>
      <c r="D44" s="12">
        <v>3600</v>
      </c>
      <c r="E44" s="11" t="s">
        <v>11</v>
      </c>
      <c r="F44" s="14">
        <v>715</v>
      </c>
      <c r="G44" s="24"/>
      <c r="H44" t="s">
        <v>76</v>
      </c>
      <c r="I44" t="s">
        <v>186</v>
      </c>
      <c r="J44" t="s">
        <v>187</v>
      </c>
      <c r="K44" t="s">
        <v>188</v>
      </c>
    </row>
    <row r="45" spans="1:12" x14ac:dyDescent="0.25">
      <c r="A45" s="23">
        <v>382</v>
      </c>
      <c r="B45" s="10">
        <v>41842</v>
      </c>
      <c r="C45" s="11" t="s">
        <v>13</v>
      </c>
      <c r="D45" s="12">
        <v>800</v>
      </c>
      <c r="E45" s="11" t="s">
        <v>11</v>
      </c>
      <c r="F45" s="14">
        <v>715</v>
      </c>
      <c r="G45" s="30" t="s">
        <v>8</v>
      </c>
      <c r="H45" t="s">
        <v>76</v>
      </c>
      <c r="I45" t="s">
        <v>181</v>
      </c>
      <c r="J45" t="s">
        <v>250</v>
      </c>
      <c r="K45" t="s">
        <v>183</v>
      </c>
    </row>
    <row r="46" spans="1:12" x14ac:dyDescent="0.25">
      <c r="A46" s="23">
        <v>384</v>
      </c>
      <c r="B46" s="10">
        <v>41842</v>
      </c>
      <c r="C46" s="11" t="s">
        <v>19</v>
      </c>
      <c r="D46" s="12">
        <v>800</v>
      </c>
      <c r="E46" s="11" t="s">
        <v>11</v>
      </c>
      <c r="F46" s="14">
        <v>715</v>
      </c>
      <c r="G46" s="30" t="s">
        <v>8</v>
      </c>
      <c r="H46" t="s">
        <v>76</v>
      </c>
      <c r="I46" t="s">
        <v>77</v>
      </c>
      <c r="J46" t="s">
        <v>78</v>
      </c>
      <c r="K46" t="s">
        <v>79</v>
      </c>
    </row>
    <row r="47" spans="1:12" x14ac:dyDescent="0.25">
      <c r="A47" s="23">
        <v>394</v>
      </c>
      <c r="B47" s="10">
        <v>41843</v>
      </c>
      <c r="C47" s="11" t="s">
        <v>29</v>
      </c>
      <c r="D47" s="12">
        <v>3450</v>
      </c>
      <c r="E47" s="11" t="s">
        <v>11</v>
      </c>
      <c r="F47" s="14">
        <v>715</v>
      </c>
      <c r="G47" s="24"/>
      <c r="H47" s="50" t="s">
        <v>76</v>
      </c>
      <c r="I47" t="s">
        <v>208</v>
      </c>
      <c r="J47" t="s">
        <v>210</v>
      </c>
      <c r="K47" t="s">
        <v>337</v>
      </c>
    </row>
    <row r="48" spans="1:12" x14ac:dyDescent="0.25">
      <c r="A48" s="23">
        <v>395</v>
      </c>
      <c r="B48" s="10">
        <v>41843</v>
      </c>
      <c r="C48" s="11" t="s">
        <v>30</v>
      </c>
      <c r="D48" s="12">
        <v>3450</v>
      </c>
      <c r="E48" s="11" t="s">
        <v>11</v>
      </c>
      <c r="F48" s="14">
        <v>715</v>
      </c>
      <c r="G48" s="24"/>
      <c r="H48" s="49" t="s">
        <v>68</v>
      </c>
      <c r="I48" t="s">
        <v>256</v>
      </c>
      <c r="J48" t="s">
        <v>182</v>
      </c>
      <c r="K48" t="s">
        <v>257</v>
      </c>
    </row>
    <row r="49" spans="1:12" x14ac:dyDescent="0.25">
      <c r="A49" s="23">
        <v>396</v>
      </c>
      <c r="B49" s="10">
        <v>41843</v>
      </c>
      <c r="C49" s="11" t="s">
        <v>28</v>
      </c>
      <c r="D49" s="12">
        <v>3243</v>
      </c>
      <c r="E49" s="11" t="s">
        <v>11</v>
      </c>
      <c r="F49" s="14">
        <v>715</v>
      </c>
      <c r="G49" s="24"/>
      <c r="H49" s="49" t="s">
        <v>68</v>
      </c>
      <c r="I49" t="s">
        <v>261</v>
      </c>
      <c r="J49" t="s">
        <v>262</v>
      </c>
      <c r="K49" t="s">
        <v>263</v>
      </c>
    </row>
    <row r="50" spans="1:12" x14ac:dyDescent="0.25">
      <c r="A50" s="23">
        <v>397</v>
      </c>
      <c r="B50" s="10">
        <v>41843</v>
      </c>
      <c r="C50" s="11" t="s">
        <v>27</v>
      </c>
      <c r="D50" s="12">
        <v>4100</v>
      </c>
      <c r="E50" s="11" t="s">
        <v>11</v>
      </c>
      <c r="F50" s="14">
        <v>715</v>
      </c>
      <c r="G50" s="24"/>
      <c r="H50" s="49" t="s">
        <v>68</v>
      </c>
      <c r="I50" t="s">
        <v>261</v>
      </c>
      <c r="J50" t="s">
        <v>262</v>
      </c>
      <c r="K50" t="s">
        <v>263</v>
      </c>
    </row>
    <row r="51" spans="1:12" x14ac:dyDescent="0.25">
      <c r="A51" s="23">
        <v>398</v>
      </c>
      <c r="B51" s="10">
        <v>41843</v>
      </c>
      <c r="C51" s="11" t="s">
        <v>25</v>
      </c>
      <c r="D51" s="12">
        <v>4297.5</v>
      </c>
      <c r="E51" s="11" t="s">
        <v>11</v>
      </c>
      <c r="F51" s="14">
        <v>715</v>
      </c>
      <c r="G51" s="24"/>
      <c r="H51" s="49" t="s">
        <v>68</v>
      </c>
      <c r="I51" t="s">
        <v>261</v>
      </c>
      <c r="J51" t="s">
        <v>262</v>
      </c>
      <c r="K51" t="s">
        <v>263</v>
      </c>
    </row>
    <row r="52" spans="1:12" x14ac:dyDescent="0.25">
      <c r="A52" s="23">
        <v>399</v>
      </c>
      <c r="B52" s="10">
        <v>41843</v>
      </c>
      <c r="C52" s="11" t="s">
        <v>26</v>
      </c>
      <c r="D52" s="12">
        <v>3950</v>
      </c>
      <c r="E52" s="11" t="s">
        <v>11</v>
      </c>
      <c r="F52" s="14">
        <v>715</v>
      </c>
      <c r="G52" s="24"/>
      <c r="H52" s="49" t="s">
        <v>68</v>
      </c>
      <c r="I52" t="s">
        <v>261</v>
      </c>
      <c r="J52" t="s">
        <v>262</v>
      </c>
      <c r="K52" t="s">
        <v>263</v>
      </c>
    </row>
    <row r="53" spans="1:12" x14ac:dyDescent="0.25">
      <c r="A53" s="39">
        <v>400</v>
      </c>
      <c r="B53" s="40">
        <v>41843</v>
      </c>
      <c r="C53" s="41" t="s">
        <v>23</v>
      </c>
      <c r="D53" s="42">
        <v>3948</v>
      </c>
      <c r="E53" s="41" t="s">
        <v>11</v>
      </c>
      <c r="F53" s="43">
        <v>715</v>
      </c>
      <c r="G53" s="44"/>
      <c r="H53" s="49" t="s">
        <v>76</v>
      </c>
      <c r="I53" s="45" t="s">
        <v>186</v>
      </c>
      <c r="J53" s="45" t="s">
        <v>187</v>
      </c>
      <c r="K53" s="45" t="s">
        <v>189</v>
      </c>
    </row>
    <row r="54" spans="1:12" x14ac:dyDescent="0.25">
      <c r="A54" s="39">
        <v>401</v>
      </c>
      <c r="B54" s="40">
        <v>41843</v>
      </c>
      <c r="C54" s="41" t="s">
        <v>24</v>
      </c>
      <c r="D54" s="42">
        <v>3450</v>
      </c>
      <c r="E54" s="41" t="s">
        <v>11</v>
      </c>
      <c r="F54" s="43">
        <v>715</v>
      </c>
      <c r="G54" s="44"/>
      <c r="H54" s="49" t="s">
        <v>76</v>
      </c>
      <c r="I54" s="45" t="s">
        <v>73</v>
      </c>
      <c r="J54" s="45" t="s">
        <v>78</v>
      </c>
      <c r="K54" s="45" t="s">
        <v>190</v>
      </c>
    </row>
    <row r="55" spans="1:12" x14ac:dyDescent="0.25">
      <c r="A55" s="23">
        <v>413</v>
      </c>
      <c r="B55" s="10">
        <v>41844</v>
      </c>
      <c r="C55" s="11" t="s">
        <v>15</v>
      </c>
      <c r="D55" s="12">
        <v>3600</v>
      </c>
      <c r="E55" s="11" t="s">
        <v>11</v>
      </c>
      <c r="F55" s="32">
        <v>715</v>
      </c>
      <c r="G55" s="33"/>
      <c r="H55" s="34" t="s">
        <v>72</v>
      </c>
      <c r="I55" s="34" t="s">
        <v>73</v>
      </c>
      <c r="J55" s="34" t="s">
        <v>74</v>
      </c>
      <c r="K55" s="34" t="s">
        <v>75</v>
      </c>
      <c r="L55" s="34"/>
    </row>
    <row r="56" spans="1:12" x14ac:dyDescent="0.25">
      <c r="A56" s="23">
        <v>458</v>
      </c>
      <c r="B56" s="10">
        <v>41845</v>
      </c>
      <c r="C56" s="11" t="s">
        <v>14</v>
      </c>
      <c r="D56" s="12">
        <v>3250</v>
      </c>
      <c r="E56" s="11" t="s">
        <v>11</v>
      </c>
      <c r="F56" s="14">
        <v>715</v>
      </c>
      <c r="G56" s="24"/>
      <c r="H56" t="s">
        <v>76</v>
      </c>
      <c r="I56" t="s">
        <v>78</v>
      </c>
      <c r="J56" t="s">
        <v>269</v>
      </c>
      <c r="K56" t="s">
        <v>270</v>
      </c>
    </row>
    <row r="57" spans="1:12" x14ac:dyDescent="0.25">
      <c r="A57" s="23">
        <v>459</v>
      </c>
      <c r="B57" s="10">
        <v>41845</v>
      </c>
      <c r="C57" s="11" t="s">
        <v>10</v>
      </c>
      <c r="D57" s="12">
        <v>3250</v>
      </c>
      <c r="E57" s="11" t="s">
        <v>11</v>
      </c>
      <c r="F57" s="14">
        <v>715</v>
      </c>
      <c r="G57" s="24"/>
      <c r="H57" t="s">
        <v>76</v>
      </c>
      <c r="I57" t="s">
        <v>271</v>
      </c>
      <c r="J57" t="s">
        <v>234</v>
      </c>
      <c r="K57" t="s">
        <v>272</v>
      </c>
    </row>
    <row r="58" spans="1:12" x14ac:dyDescent="0.25">
      <c r="A58" s="23">
        <v>546</v>
      </c>
      <c r="B58" s="10">
        <v>41850</v>
      </c>
      <c r="C58" s="11" t="s">
        <v>16</v>
      </c>
      <c r="D58" s="12">
        <v>7222.5</v>
      </c>
      <c r="E58" s="11" t="s">
        <v>11</v>
      </c>
      <c r="F58" s="14">
        <v>715</v>
      </c>
      <c r="G58" s="24"/>
      <c r="H58" t="s">
        <v>224</v>
      </c>
      <c r="I58" t="s">
        <v>182</v>
      </c>
      <c r="J58" t="s">
        <v>208</v>
      </c>
      <c r="K58" t="s">
        <v>273</v>
      </c>
    </row>
    <row r="59" spans="1:12" x14ac:dyDescent="0.25">
      <c r="A59" s="23">
        <v>553</v>
      </c>
      <c r="B59" s="10">
        <v>41851</v>
      </c>
      <c r="C59" s="11" t="s">
        <v>65</v>
      </c>
      <c r="D59" s="12">
        <v>8298</v>
      </c>
      <c r="E59" s="11" t="s">
        <v>11</v>
      </c>
      <c r="F59" s="14">
        <v>715</v>
      </c>
      <c r="G59" s="24"/>
      <c r="H59" t="s">
        <v>76</v>
      </c>
      <c r="I59" t="s">
        <v>215</v>
      </c>
      <c r="J59" t="s">
        <v>216</v>
      </c>
      <c r="K59" t="s">
        <v>217</v>
      </c>
    </row>
    <row r="60" spans="1:12" x14ac:dyDescent="0.25">
      <c r="A60" s="23">
        <v>556</v>
      </c>
      <c r="B60" s="10">
        <v>41851</v>
      </c>
      <c r="C60" s="11" t="s">
        <v>66</v>
      </c>
      <c r="D60" s="12">
        <v>3600</v>
      </c>
      <c r="E60" s="11" t="s">
        <v>11</v>
      </c>
      <c r="F60" s="14">
        <v>715</v>
      </c>
      <c r="G60" s="24"/>
      <c r="H60" t="s">
        <v>76</v>
      </c>
      <c r="I60" t="s">
        <v>77</v>
      </c>
      <c r="J60" t="s">
        <v>78</v>
      </c>
      <c r="K60" t="s">
        <v>79</v>
      </c>
    </row>
    <row r="61" spans="1:12" x14ac:dyDescent="0.25">
      <c r="A61" s="23">
        <v>557</v>
      </c>
      <c r="B61" s="10">
        <v>41851</v>
      </c>
      <c r="C61" s="11" t="s">
        <v>67</v>
      </c>
      <c r="D61" s="12">
        <v>8820</v>
      </c>
      <c r="E61" s="11" t="s">
        <v>11</v>
      </c>
      <c r="F61" s="14">
        <v>715</v>
      </c>
      <c r="G61" s="30" t="s">
        <v>8</v>
      </c>
      <c r="H61" t="s">
        <v>313</v>
      </c>
      <c r="I61" t="s">
        <v>193</v>
      </c>
      <c r="J61" t="s">
        <v>314</v>
      </c>
      <c r="K61" t="s">
        <v>315</v>
      </c>
    </row>
    <row r="62" spans="1:12" ht="13.5" thickBot="1" x14ac:dyDescent="0.3">
      <c r="A62" s="25">
        <v>558</v>
      </c>
      <c r="B62" s="26">
        <v>41851</v>
      </c>
      <c r="C62" s="27" t="s">
        <v>17</v>
      </c>
      <c r="D62" s="28">
        <v>8820</v>
      </c>
      <c r="E62" s="27" t="s">
        <v>11</v>
      </c>
      <c r="F62" s="29">
        <v>715</v>
      </c>
      <c r="G62" s="31" t="s">
        <v>8</v>
      </c>
      <c r="H62" t="s">
        <v>313</v>
      </c>
      <c r="I62" t="s">
        <v>316</v>
      </c>
      <c r="J62" t="s">
        <v>208</v>
      </c>
      <c r="K62" t="s">
        <v>317</v>
      </c>
    </row>
    <row r="63" spans="1:12" x14ac:dyDescent="0.25">
      <c r="A63" s="9"/>
      <c r="B63" s="10"/>
      <c r="C63" s="15" t="s">
        <v>9</v>
      </c>
      <c r="D63" s="16">
        <f>SUM(D6:D62)</f>
        <v>218205.76</v>
      </c>
      <c r="E63" s="11"/>
      <c r="F63" s="13"/>
      <c r="G63" s="14"/>
      <c r="H63" s="4"/>
    </row>
  </sheetData>
  <sortState ref="A6:L62">
    <sortCondition ref="A6"/>
  </sortState>
  <mergeCells count="2">
    <mergeCell ref="A1:E1"/>
    <mergeCell ref="A2:E2"/>
  </mergeCells>
  <pageMargins left="0.98425196850393704" right="0.98425196850393704" top="0.19685039370078741" bottom="1.9685039370078741" header="0.51181102362204722" footer="0.51181102362204722"/>
  <pageSetup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0" zoomScale="115" zoomScaleNormal="115" workbookViewId="0">
      <selection activeCell="A41" sqref="A41:D41"/>
    </sheetView>
  </sheetViews>
  <sheetFormatPr baseColWidth="10" defaultRowHeight="12.75" x14ac:dyDescent="0.25"/>
  <cols>
    <col min="2" max="2" width="69.33203125" bestFit="1" customWidth="1"/>
    <col min="9" max="9" width="14.1640625" bestFit="1" customWidth="1"/>
    <col min="11" max="11" width="18.1640625" bestFit="1" customWidth="1"/>
  </cols>
  <sheetData>
    <row r="1" spans="1:11" x14ac:dyDescent="0.25">
      <c r="A1" s="10">
        <v>41852</v>
      </c>
      <c r="B1" s="11" t="s">
        <v>83</v>
      </c>
      <c r="C1" s="12">
        <v>3950</v>
      </c>
      <c r="D1" s="11" t="s">
        <v>11</v>
      </c>
      <c r="E1" s="13" t="s">
        <v>84</v>
      </c>
      <c r="F1" s="13">
        <v>715</v>
      </c>
      <c r="G1" s="34"/>
      <c r="H1" t="s">
        <v>68</v>
      </c>
      <c r="I1" t="s">
        <v>261</v>
      </c>
      <c r="J1" t="s">
        <v>262</v>
      </c>
      <c r="K1" t="s">
        <v>263</v>
      </c>
    </row>
    <row r="2" spans="1:11" x14ac:dyDescent="0.25">
      <c r="A2" s="10">
        <v>41852</v>
      </c>
      <c r="B2" s="11" t="s">
        <v>89</v>
      </c>
      <c r="C2" s="12">
        <v>6240</v>
      </c>
      <c r="D2" s="11" t="s">
        <v>11</v>
      </c>
      <c r="E2" s="13" t="s">
        <v>90</v>
      </c>
      <c r="F2" s="13">
        <v>715</v>
      </c>
      <c r="G2" s="34"/>
      <c r="H2" t="s">
        <v>224</v>
      </c>
      <c r="I2" t="s">
        <v>248</v>
      </c>
      <c r="J2" t="s">
        <v>208</v>
      </c>
      <c r="K2" t="s">
        <v>249</v>
      </c>
    </row>
    <row r="3" spans="1:11" x14ac:dyDescent="0.25">
      <c r="A3" s="10">
        <v>41855</v>
      </c>
      <c r="B3" s="11" t="s">
        <v>85</v>
      </c>
      <c r="C3" s="12">
        <v>3243</v>
      </c>
      <c r="D3" s="11" t="s">
        <v>11</v>
      </c>
      <c r="E3" s="13" t="s">
        <v>86</v>
      </c>
      <c r="F3" s="13">
        <v>715</v>
      </c>
      <c r="G3" s="34"/>
      <c r="H3" t="s">
        <v>68</v>
      </c>
      <c r="I3" t="s">
        <v>234</v>
      </c>
      <c r="J3" t="s">
        <v>340</v>
      </c>
      <c r="K3" t="s">
        <v>268</v>
      </c>
    </row>
    <row r="4" spans="1:11" x14ac:dyDescent="0.25">
      <c r="A4" s="10">
        <v>41855</v>
      </c>
      <c r="B4" s="11" t="s">
        <v>87</v>
      </c>
      <c r="C4" s="12">
        <v>3243</v>
      </c>
      <c r="D4" s="11" t="s">
        <v>11</v>
      </c>
      <c r="E4" s="13" t="s">
        <v>88</v>
      </c>
      <c r="F4" s="13">
        <v>715</v>
      </c>
      <c r="G4" s="34"/>
      <c r="H4" t="s">
        <v>68</v>
      </c>
      <c r="I4" t="s">
        <v>280</v>
      </c>
      <c r="J4" t="s">
        <v>281</v>
      </c>
      <c r="K4" t="s">
        <v>183</v>
      </c>
    </row>
    <row r="5" spans="1:11" x14ac:dyDescent="0.25">
      <c r="A5" s="10">
        <v>41855</v>
      </c>
      <c r="B5" s="11" t="s">
        <v>101</v>
      </c>
      <c r="C5" s="12">
        <v>2765</v>
      </c>
      <c r="D5" s="11" t="s">
        <v>11</v>
      </c>
      <c r="E5" s="13" t="s">
        <v>102</v>
      </c>
      <c r="F5" s="13">
        <v>715</v>
      </c>
      <c r="G5" s="34"/>
      <c r="H5" t="s">
        <v>224</v>
      </c>
      <c r="I5" t="s">
        <v>230</v>
      </c>
      <c r="J5" t="s">
        <v>233</v>
      </c>
      <c r="K5" t="s">
        <v>232</v>
      </c>
    </row>
    <row r="6" spans="1:11" x14ac:dyDescent="0.25">
      <c r="A6" s="10">
        <v>41855</v>
      </c>
      <c r="B6" s="11" t="s">
        <v>103</v>
      </c>
      <c r="C6" s="12">
        <v>2765</v>
      </c>
      <c r="D6" s="11" t="s">
        <v>11</v>
      </c>
      <c r="E6" s="13" t="s">
        <v>104</v>
      </c>
      <c r="F6" s="13">
        <v>715</v>
      </c>
      <c r="G6" s="34"/>
      <c r="H6" t="s">
        <v>224</v>
      </c>
      <c r="I6" t="s">
        <v>230</v>
      </c>
      <c r="J6" t="s">
        <v>233</v>
      </c>
      <c r="K6" t="s">
        <v>232</v>
      </c>
    </row>
    <row r="7" spans="1:11" x14ac:dyDescent="0.25">
      <c r="A7" s="10">
        <v>41855</v>
      </c>
      <c r="B7" s="11" t="s">
        <v>105</v>
      </c>
      <c r="C7" s="12">
        <v>3450</v>
      </c>
      <c r="D7" s="11" t="s">
        <v>11</v>
      </c>
      <c r="E7" s="13" t="s">
        <v>106</v>
      </c>
      <c r="F7" s="13">
        <v>715</v>
      </c>
      <c r="G7" s="34"/>
      <c r="H7" t="s">
        <v>224</v>
      </c>
      <c r="I7" t="s">
        <v>240</v>
      </c>
      <c r="J7" t="s">
        <v>241</v>
      </c>
      <c r="K7" t="s">
        <v>242</v>
      </c>
    </row>
    <row r="8" spans="1:11" x14ac:dyDescent="0.25">
      <c r="A8" s="10">
        <v>41855</v>
      </c>
      <c r="B8" s="11" t="s">
        <v>143</v>
      </c>
      <c r="C8" s="12">
        <v>3243</v>
      </c>
      <c r="D8" s="11" t="s">
        <v>11</v>
      </c>
      <c r="E8" s="36"/>
      <c r="F8" s="13">
        <v>715</v>
      </c>
      <c r="G8" s="34"/>
      <c r="H8" t="s">
        <v>76</v>
      </c>
      <c r="I8" t="s">
        <v>201</v>
      </c>
      <c r="J8" t="s">
        <v>204</v>
      </c>
      <c r="K8" t="s">
        <v>203</v>
      </c>
    </row>
    <row r="9" spans="1:11" x14ac:dyDescent="0.25">
      <c r="A9" s="10">
        <v>41855</v>
      </c>
      <c r="B9" s="11" t="s">
        <v>144</v>
      </c>
      <c r="C9" s="12">
        <v>3948</v>
      </c>
      <c r="D9" s="11" t="s">
        <v>11</v>
      </c>
      <c r="E9" s="37"/>
      <c r="F9" s="13">
        <v>715</v>
      </c>
      <c r="G9" s="34"/>
      <c r="H9" t="s">
        <v>224</v>
      </c>
      <c r="I9" t="s">
        <v>234</v>
      </c>
      <c r="J9" t="s">
        <v>235</v>
      </c>
      <c r="K9" t="s">
        <v>236</v>
      </c>
    </row>
    <row r="10" spans="1:11" x14ac:dyDescent="0.25">
      <c r="A10" s="10">
        <v>41855</v>
      </c>
      <c r="B10" s="11" t="s">
        <v>145</v>
      </c>
      <c r="C10" s="12">
        <v>4117.5</v>
      </c>
      <c r="D10" s="11" t="s">
        <v>11</v>
      </c>
      <c r="E10" s="36"/>
      <c r="F10" s="13">
        <v>715</v>
      </c>
      <c r="G10" s="34"/>
      <c r="H10" t="s">
        <v>76</v>
      </c>
      <c r="I10" t="s">
        <v>221</v>
      </c>
      <c r="J10" t="s">
        <v>222</v>
      </c>
      <c r="K10" t="s">
        <v>303</v>
      </c>
    </row>
    <row r="11" spans="1:11" x14ac:dyDescent="0.25">
      <c r="A11" s="10">
        <v>41856</v>
      </c>
      <c r="B11" s="11" t="s">
        <v>93</v>
      </c>
      <c r="C11" s="12">
        <v>3760</v>
      </c>
      <c r="D11" s="11" t="s">
        <v>11</v>
      </c>
      <c r="E11" s="13" t="s">
        <v>94</v>
      </c>
      <c r="F11" s="13">
        <v>715</v>
      </c>
      <c r="G11" s="34" t="s">
        <v>8</v>
      </c>
      <c r="H11" t="s">
        <v>76</v>
      </c>
      <c r="I11" t="s">
        <v>218</v>
      </c>
      <c r="J11" t="s">
        <v>219</v>
      </c>
      <c r="K11" t="s">
        <v>220</v>
      </c>
    </row>
    <row r="12" spans="1:11" x14ac:dyDescent="0.25">
      <c r="A12" s="10">
        <v>41856</v>
      </c>
      <c r="B12" s="11" t="s">
        <v>95</v>
      </c>
      <c r="C12" s="12">
        <v>3760</v>
      </c>
      <c r="D12" s="11" t="s">
        <v>11</v>
      </c>
      <c r="E12" s="13" t="s">
        <v>96</v>
      </c>
      <c r="F12" s="13">
        <v>715</v>
      </c>
      <c r="G12" s="34"/>
      <c r="H12" t="s">
        <v>76</v>
      </c>
      <c r="I12" t="s">
        <v>213</v>
      </c>
      <c r="J12" t="s">
        <v>214</v>
      </c>
    </row>
    <row r="13" spans="1:11" x14ac:dyDescent="0.25">
      <c r="A13" s="10">
        <v>41856</v>
      </c>
      <c r="B13" s="11" t="s">
        <v>97</v>
      </c>
      <c r="C13" s="12">
        <v>3243</v>
      </c>
      <c r="D13" s="11" t="s">
        <v>11</v>
      </c>
      <c r="E13" s="13" t="s">
        <v>98</v>
      </c>
      <c r="F13" s="13">
        <v>715</v>
      </c>
      <c r="G13" s="34"/>
      <c r="H13" t="s">
        <v>68</v>
      </c>
      <c r="I13" t="s">
        <v>256</v>
      </c>
      <c r="J13" t="s">
        <v>182</v>
      </c>
      <c r="K13" t="s">
        <v>257</v>
      </c>
    </row>
    <row r="14" spans="1:11" x14ac:dyDescent="0.25">
      <c r="A14" s="10">
        <v>41856</v>
      </c>
      <c r="B14" s="11" t="s">
        <v>107</v>
      </c>
      <c r="C14" s="12">
        <v>6486</v>
      </c>
      <c r="D14" s="11" t="s">
        <v>11</v>
      </c>
      <c r="E14" s="13" t="s">
        <v>108</v>
      </c>
      <c r="F14" s="13">
        <v>715</v>
      </c>
      <c r="G14" s="34"/>
      <c r="H14" t="s">
        <v>318</v>
      </c>
      <c r="I14" t="s">
        <v>319</v>
      </c>
    </row>
    <row r="15" spans="1:11" x14ac:dyDescent="0.25">
      <c r="A15" s="10">
        <v>41856</v>
      </c>
      <c r="B15" s="11" t="s">
        <v>146</v>
      </c>
      <c r="C15" s="12">
        <v>3243</v>
      </c>
      <c r="D15" s="11" t="s">
        <v>11</v>
      </c>
      <c r="E15" s="37"/>
      <c r="F15" s="13">
        <v>715</v>
      </c>
      <c r="G15" s="34"/>
      <c r="H15" t="s">
        <v>224</v>
      </c>
      <c r="I15" t="s">
        <v>259</v>
      </c>
      <c r="J15" t="s">
        <v>301</v>
      </c>
      <c r="K15" t="s">
        <v>302</v>
      </c>
    </row>
    <row r="16" spans="1:11" x14ac:dyDescent="0.25">
      <c r="A16" s="10">
        <v>41856</v>
      </c>
      <c r="B16" s="11" t="s">
        <v>147</v>
      </c>
      <c r="C16" s="12">
        <v>3250</v>
      </c>
      <c r="D16" s="11" t="s">
        <v>11</v>
      </c>
      <c r="E16" s="36"/>
      <c r="F16" s="13">
        <v>715</v>
      </c>
      <c r="G16" s="34"/>
      <c r="H16" t="s">
        <v>224</v>
      </c>
      <c r="I16" t="s">
        <v>274</v>
      </c>
      <c r="J16" t="s">
        <v>275</v>
      </c>
      <c r="K16" t="s">
        <v>282</v>
      </c>
    </row>
    <row r="17" spans="1:12" x14ac:dyDescent="0.25">
      <c r="A17" s="10">
        <v>41856</v>
      </c>
      <c r="B17" s="11" t="s">
        <v>148</v>
      </c>
      <c r="C17" s="12">
        <v>3450</v>
      </c>
      <c r="D17" s="11" t="s">
        <v>11</v>
      </c>
      <c r="E17" s="36"/>
      <c r="F17" s="13">
        <v>715</v>
      </c>
      <c r="G17" s="34"/>
      <c r="H17" t="s">
        <v>224</v>
      </c>
      <c r="I17" t="s">
        <v>191</v>
      </c>
      <c r="J17" t="s">
        <v>228</v>
      </c>
      <c r="K17" t="s">
        <v>229</v>
      </c>
      <c r="L17" t="s">
        <v>185</v>
      </c>
    </row>
    <row r="18" spans="1:12" x14ac:dyDescent="0.25">
      <c r="A18" s="10">
        <v>41856</v>
      </c>
      <c r="B18" s="11" t="s">
        <v>149</v>
      </c>
      <c r="C18" s="12">
        <v>3240</v>
      </c>
      <c r="D18" s="11" t="s">
        <v>11</v>
      </c>
      <c r="E18" s="36"/>
      <c r="F18" s="13">
        <v>715</v>
      </c>
      <c r="G18" s="34"/>
      <c r="H18" t="s">
        <v>76</v>
      </c>
      <c r="I18" t="s">
        <v>193</v>
      </c>
      <c r="J18" t="s">
        <v>194</v>
      </c>
      <c r="K18" t="s">
        <v>195</v>
      </c>
    </row>
    <row r="19" spans="1:12" x14ac:dyDescent="0.25">
      <c r="A19" s="10">
        <v>41856</v>
      </c>
      <c r="B19" s="11" t="s">
        <v>150</v>
      </c>
      <c r="C19" s="12">
        <v>3243</v>
      </c>
      <c r="D19" s="11" t="s">
        <v>11</v>
      </c>
      <c r="E19" s="36"/>
      <c r="F19" s="13">
        <v>715</v>
      </c>
      <c r="G19" s="34"/>
      <c r="H19" t="s">
        <v>76</v>
      </c>
      <c r="I19" t="s">
        <v>448</v>
      </c>
      <c r="J19" t="s">
        <v>278</v>
      </c>
      <c r="K19" t="s">
        <v>279</v>
      </c>
    </row>
    <row r="20" spans="1:12" x14ac:dyDescent="0.25">
      <c r="A20" s="10">
        <v>41856</v>
      </c>
      <c r="B20" s="11" t="s">
        <v>151</v>
      </c>
      <c r="C20" s="12">
        <v>3240</v>
      </c>
      <c r="D20" s="11" t="s">
        <v>11</v>
      </c>
      <c r="E20" s="36"/>
      <c r="F20" s="13">
        <v>715</v>
      </c>
      <c r="G20" s="34"/>
      <c r="H20" t="s">
        <v>76</v>
      </c>
      <c r="I20" t="s">
        <v>205</v>
      </c>
      <c r="J20" t="s">
        <v>206</v>
      </c>
      <c r="K20" t="s">
        <v>207</v>
      </c>
    </row>
    <row r="21" spans="1:12" x14ac:dyDescent="0.25">
      <c r="A21" s="10">
        <v>41856</v>
      </c>
      <c r="B21" s="11" t="s">
        <v>152</v>
      </c>
      <c r="C21" s="12">
        <v>3240</v>
      </c>
      <c r="D21" s="11" t="s">
        <v>11</v>
      </c>
      <c r="E21" s="36"/>
      <c r="F21" s="13">
        <v>715</v>
      </c>
      <c r="G21" s="34"/>
      <c r="H21" s="34" t="s">
        <v>76</v>
      </c>
      <c r="I21" t="s">
        <v>181</v>
      </c>
      <c r="J21" t="s">
        <v>182</v>
      </c>
      <c r="K21" t="s">
        <v>183</v>
      </c>
    </row>
    <row r="22" spans="1:12" x14ac:dyDescent="0.25">
      <c r="A22" s="10">
        <v>41856</v>
      </c>
      <c r="B22" s="11" t="s">
        <v>153</v>
      </c>
      <c r="C22" s="12">
        <v>3240</v>
      </c>
      <c r="D22" s="11" t="s">
        <v>11</v>
      </c>
      <c r="E22" s="36"/>
      <c r="F22" s="13">
        <v>715</v>
      </c>
      <c r="G22" s="34"/>
      <c r="H22" s="34" t="s">
        <v>76</v>
      </c>
      <c r="I22" t="s">
        <v>80</v>
      </c>
      <c r="J22" t="s">
        <v>81</v>
      </c>
      <c r="K22" t="s">
        <v>82</v>
      </c>
    </row>
    <row r="23" spans="1:12" x14ac:dyDescent="0.25">
      <c r="A23" s="10">
        <v>41856</v>
      </c>
      <c r="B23" s="11" t="s">
        <v>154</v>
      </c>
      <c r="C23" s="12">
        <v>3360</v>
      </c>
      <c r="D23" s="11" t="s">
        <v>11</v>
      </c>
      <c r="E23" s="36"/>
      <c r="F23" s="13">
        <v>715</v>
      </c>
      <c r="G23" s="34"/>
      <c r="H23" t="s">
        <v>76</v>
      </c>
      <c r="I23" t="s">
        <v>211</v>
      </c>
      <c r="J23" t="s">
        <v>182</v>
      </c>
      <c r="K23" t="s">
        <v>212</v>
      </c>
    </row>
    <row r="24" spans="1:12" x14ac:dyDescent="0.25">
      <c r="A24" s="10">
        <v>41857</v>
      </c>
      <c r="B24" s="11" t="s">
        <v>91</v>
      </c>
      <c r="C24" s="12">
        <v>3243</v>
      </c>
      <c r="D24" s="11" t="s">
        <v>11</v>
      </c>
      <c r="E24" s="13" t="s">
        <v>92</v>
      </c>
      <c r="F24" s="13">
        <v>715</v>
      </c>
      <c r="G24" s="34"/>
      <c r="H24" t="s">
        <v>224</v>
      </c>
      <c r="I24" t="s">
        <v>226</v>
      </c>
      <c r="J24" t="s">
        <v>227</v>
      </c>
      <c r="K24" t="s">
        <v>225</v>
      </c>
    </row>
    <row r="25" spans="1:12" x14ac:dyDescent="0.25">
      <c r="A25" s="10">
        <v>41857</v>
      </c>
      <c r="B25" s="11" t="s">
        <v>99</v>
      </c>
      <c r="C25" s="12">
        <v>3950</v>
      </c>
      <c r="D25" s="11" t="s">
        <v>11</v>
      </c>
      <c r="E25" s="13" t="s">
        <v>100</v>
      </c>
      <c r="F25" s="13">
        <v>715</v>
      </c>
      <c r="G25" s="34"/>
      <c r="H25" t="s">
        <v>224</v>
      </c>
      <c r="I25" t="s">
        <v>283</v>
      </c>
      <c r="J25" t="s">
        <v>286</v>
      </c>
      <c r="K25" t="s">
        <v>285</v>
      </c>
    </row>
    <row r="26" spans="1:12" x14ac:dyDescent="0.25">
      <c r="A26" s="10">
        <v>41857</v>
      </c>
      <c r="B26" s="11" t="s">
        <v>121</v>
      </c>
      <c r="C26" s="12">
        <v>3243</v>
      </c>
      <c r="D26" s="11" t="s">
        <v>11</v>
      </c>
      <c r="E26" s="13" t="s">
        <v>122</v>
      </c>
      <c r="F26" s="13">
        <v>715</v>
      </c>
      <c r="G26" s="34"/>
      <c r="H26" t="s">
        <v>224</v>
      </c>
      <c r="I26" t="s">
        <v>78</v>
      </c>
      <c r="J26" t="s">
        <v>246</v>
      </c>
      <c r="K26" t="s">
        <v>247</v>
      </c>
    </row>
    <row r="27" spans="1:12" x14ac:dyDescent="0.25">
      <c r="A27" s="10">
        <v>41859</v>
      </c>
      <c r="B27" s="11" t="s">
        <v>109</v>
      </c>
      <c r="C27" s="12">
        <v>800</v>
      </c>
      <c r="D27" s="11" t="s">
        <v>11</v>
      </c>
      <c r="E27" s="13" t="s">
        <v>110</v>
      </c>
      <c r="F27" s="13">
        <v>715</v>
      </c>
      <c r="G27" s="34" t="s">
        <v>8</v>
      </c>
      <c r="H27" s="34" t="s">
        <v>313</v>
      </c>
      <c r="I27" t="s">
        <v>256</v>
      </c>
      <c r="J27" t="s">
        <v>320</v>
      </c>
      <c r="K27" t="s">
        <v>321</v>
      </c>
    </row>
    <row r="28" spans="1:12" x14ac:dyDescent="0.25">
      <c r="A28" s="10">
        <v>41859</v>
      </c>
      <c r="B28" s="11" t="s">
        <v>119</v>
      </c>
      <c r="C28" s="12">
        <v>8820</v>
      </c>
      <c r="D28" s="11" t="s">
        <v>11</v>
      </c>
      <c r="E28" s="13" t="s">
        <v>120</v>
      </c>
      <c r="F28" s="13">
        <v>715</v>
      </c>
      <c r="G28" s="34" t="s">
        <v>8</v>
      </c>
      <c r="H28" t="s">
        <v>311</v>
      </c>
      <c r="I28" t="s">
        <v>323</v>
      </c>
      <c r="J28" t="s">
        <v>324</v>
      </c>
      <c r="K28" t="s">
        <v>325</v>
      </c>
    </row>
    <row r="29" spans="1:12" x14ac:dyDescent="0.25">
      <c r="A29" s="10">
        <v>41859</v>
      </c>
      <c r="B29" s="11" t="s">
        <v>123</v>
      </c>
      <c r="C29" s="12">
        <v>8820</v>
      </c>
      <c r="D29" s="11" t="s">
        <v>11</v>
      </c>
      <c r="E29" s="13" t="s">
        <v>124</v>
      </c>
      <c r="F29" s="13">
        <v>715</v>
      </c>
      <c r="G29" s="34" t="s">
        <v>8</v>
      </c>
      <c r="H29" t="s">
        <v>313</v>
      </c>
      <c r="I29" t="s">
        <v>326</v>
      </c>
      <c r="J29" t="s">
        <v>241</v>
      </c>
      <c r="K29" t="s">
        <v>327</v>
      </c>
    </row>
    <row r="30" spans="1:12" x14ac:dyDescent="0.25">
      <c r="A30" s="10">
        <v>41862</v>
      </c>
      <c r="B30" s="46" t="s">
        <v>111</v>
      </c>
      <c r="C30" s="12">
        <v>800</v>
      </c>
      <c r="D30" s="11" t="s">
        <v>11</v>
      </c>
      <c r="E30" s="13" t="s">
        <v>112</v>
      </c>
      <c r="F30" s="13">
        <v>715</v>
      </c>
      <c r="G30" s="34" t="s">
        <v>8</v>
      </c>
      <c r="H30" t="s">
        <v>76</v>
      </c>
      <c r="I30" t="s">
        <v>304</v>
      </c>
      <c r="J30" t="s">
        <v>262</v>
      </c>
      <c r="K30" t="s">
        <v>305</v>
      </c>
    </row>
    <row r="31" spans="1:12" ht="25.5" x14ac:dyDescent="0.25">
      <c r="A31" s="10">
        <v>41862</v>
      </c>
      <c r="B31" s="11" t="s">
        <v>115</v>
      </c>
      <c r="C31" s="12">
        <v>6900</v>
      </c>
      <c r="D31" s="11" t="s">
        <v>11</v>
      </c>
      <c r="E31" s="13" t="s">
        <v>116</v>
      </c>
      <c r="F31" s="13">
        <v>715</v>
      </c>
      <c r="G31" s="34" t="s">
        <v>8</v>
      </c>
      <c r="H31" s="34" t="s">
        <v>76</v>
      </c>
      <c r="I31" s="38" t="s">
        <v>199</v>
      </c>
      <c r="J31" s="38" t="s">
        <v>200</v>
      </c>
      <c r="K31" t="s">
        <v>184</v>
      </c>
    </row>
    <row r="32" spans="1:12" x14ac:dyDescent="0.25">
      <c r="A32" s="10">
        <v>41862</v>
      </c>
      <c r="B32" s="11" t="s">
        <v>117</v>
      </c>
      <c r="C32" s="12">
        <v>7222.5</v>
      </c>
      <c r="D32" s="11" t="s">
        <v>11</v>
      </c>
      <c r="E32" s="13" t="s">
        <v>118</v>
      </c>
      <c r="F32" s="13">
        <v>715</v>
      </c>
      <c r="G32" s="34"/>
      <c r="H32" t="s">
        <v>224</v>
      </c>
      <c r="I32" t="s">
        <v>264</v>
      </c>
      <c r="J32" t="s">
        <v>265</v>
      </c>
      <c r="K32" t="s">
        <v>266</v>
      </c>
    </row>
    <row r="33" spans="1:11" x14ac:dyDescent="0.25">
      <c r="A33" s="10">
        <v>41862</v>
      </c>
      <c r="B33" s="11" t="s">
        <v>155</v>
      </c>
      <c r="C33" s="12">
        <v>3450</v>
      </c>
      <c r="D33" s="11" t="s">
        <v>11</v>
      </c>
      <c r="E33" s="36"/>
      <c r="F33" s="13">
        <v>715</v>
      </c>
      <c r="G33" s="34"/>
      <c r="H33" t="s">
        <v>76</v>
      </c>
      <c r="I33" t="s">
        <v>191</v>
      </c>
      <c r="J33" t="s">
        <v>78</v>
      </c>
      <c r="K33" t="s">
        <v>190</v>
      </c>
    </row>
    <row r="34" spans="1:11" x14ac:dyDescent="0.25">
      <c r="A34" s="10">
        <v>41863</v>
      </c>
      <c r="B34" s="11" t="s">
        <v>156</v>
      </c>
      <c r="C34" s="12">
        <v>1600</v>
      </c>
      <c r="D34" s="11" t="s">
        <v>11</v>
      </c>
      <c r="E34" s="36"/>
      <c r="F34" s="13">
        <v>715</v>
      </c>
      <c r="G34" s="34"/>
      <c r="H34" t="s">
        <v>437</v>
      </c>
      <c r="I34" t="s">
        <v>438</v>
      </c>
      <c r="J34" t="s">
        <v>439</v>
      </c>
      <c r="K34" t="s">
        <v>440</v>
      </c>
    </row>
    <row r="35" spans="1:11" x14ac:dyDescent="0.25">
      <c r="A35" s="10">
        <v>41863</v>
      </c>
      <c r="B35" s="11" t="s">
        <v>157</v>
      </c>
      <c r="C35" s="12">
        <v>1600</v>
      </c>
      <c r="D35" s="11" t="s">
        <v>11</v>
      </c>
      <c r="E35" s="36"/>
      <c r="F35" s="13">
        <v>715</v>
      </c>
      <c r="G35" s="34"/>
      <c r="H35" t="s">
        <v>437</v>
      </c>
      <c r="I35" t="s">
        <v>444</v>
      </c>
      <c r="J35" t="s">
        <v>241</v>
      </c>
      <c r="K35" t="s">
        <v>445</v>
      </c>
    </row>
    <row r="36" spans="1:11" x14ac:dyDescent="0.25">
      <c r="A36" s="10">
        <v>41864</v>
      </c>
      <c r="B36" s="11" t="s">
        <v>113</v>
      </c>
      <c r="C36" s="12">
        <v>800</v>
      </c>
      <c r="D36" s="11" t="s">
        <v>11</v>
      </c>
      <c r="E36" s="13" t="s">
        <v>114</v>
      </c>
      <c r="F36" s="13">
        <v>715</v>
      </c>
      <c r="G36" s="34" t="s">
        <v>8</v>
      </c>
      <c r="H36" t="s">
        <v>311</v>
      </c>
      <c r="I36" t="s">
        <v>309</v>
      </c>
      <c r="J36" t="s">
        <v>310</v>
      </c>
      <c r="K36" t="s">
        <v>322</v>
      </c>
    </row>
    <row r="37" spans="1:11" x14ac:dyDescent="0.25">
      <c r="A37" s="10">
        <v>41864</v>
      </c>
      <c r="B37" s="11" t="s">
        <v>158</v>
      </c>
      <c r="C37" s="12">
        <v>1600</v>
      </c>
      <c r="D37" s="11" t="s">
        <v>11</v>
      </c>
      <c r="E37" s="36"/>
      <c r="F37" s="13">
        <v>715</v>
      </c>
      <c r="G37" s="34"/>
    </row>
    <row r="38" spans="1:11" x14ac:dyDescent="0.25">
      <c r="A38" s="10">
        <v>41865</v>
      </c>
      <c r="B38" s="11" t="s">
        <v>159</v>
      </c>
      <c r="C38" s="12">
        <v>1600</v>
      </c>
      <c r="D38" s="11" t="s">
        <v>11</v>
      </c>
      <c r="E38" s="36"/>
      <c r="F38" s="13">
        <v>715</v>
      </c>
      <c r="G38" s="34"/>
      <c r="H38" t="s">
        <v>437</v>
      </c>
      <c r="I38" t="s">
        <v>256</v>
      </c>
      <c r="J38" t="s">
        <v>451</v>
      </c>
      <c r="K38" t="s">
        <v>452</v>
      </c>
    </row>
    <row r="39" spans="1:11" x14ac:dyDescent="0.25">
      <c r="A39" s="10">
        <v>41866</v>
      </c>
      <c r="B39" s="11" t="s">
        <v>125</v>
      </c>
      <c r="C39" s="12">
        <v>3600</v>
      </c>
      <c r="D39" s="11" t="s">
        <v>11</v>
      </c>
      <c r="E39" s="13" t="s">
        <v>126</v>
      </c>
      <c r="F39" s="13">
        <v>715</v>
      </c>
      <c r="G39" s="34"/>
      <c r="H39" t="s">
        <v>76</v>
      </c>
      <c r="I39" t="s">
        <v>208</v>
      </c>
      <c r="J39" t="s">
        <v>210</v>
      </c>
      <c r="K39" t="s">
        <v>209</v>
      </c>
    </row>
    <row r="40" spans="1:11" x14ac:dyDescent="0.25">
      <c r="A40" s="10">
        <v>41866</v>
      </c>
      <c r="B40" s="11" t="s">
        <v>131</v>
      </c>
      <c r="C40" s="12">
        <v>3450</v>
      </c>
      <c r="D40" s="11" t="s">
        <v>11</v>
      </c>
      <c r="E40" s="13" t="s">
        <v>132</v>
      </c>
      <c r="F40" s="13">
        <v>715</v>
      </c>
      <c r="G40" s="34"/>
      <c r="H40" t="s">
        <v>224</v>
      </c>
      <c r="I40" t="s">
        <v>243</v>
      </c>
      <c r="J40" t="s">
        <v>244</v>
      </c>
      <c r="K40" t="s">
        <v>245</v>
      </c>
    </row>
    <row r="41" spans="1:11" x14ac:dyDescent="0.25">
      <c r="A41" s="10">
        <v>41866</v>
      </c>
      <c r="B41" s="11" t="s">
        <v>160</v>
      </c>
      <c r="C41" s="12">
        <v>3450</v>
      </c>
      <c r="D41" s="11" t="s">
        <v>11</v>
      </c>
      <c r="E41" s="37"/>
      <c r="F41" s="13">
        <v>715</v>
      </c>
      <c r="G41" s="34"/>
      <c r="H41" t="s">
        <v>68</v>
      </c>
      <c r="I41" t="s">
        <v>258</v>
      </c>
      <c r="J41" t="s">
        <v>259</v>
      </c>
      <c r="K41" t="s">
        <v>260</v>
      </c>
    </row>
    <row r="42" spans="1:11" x14ac:dyDescent="0.25">
      <c r="A42" s="10">
        <v>41869</v>
      </c>
      <c r="B42" s="11" t="s">
        <v>129</v>
      </c>
      <c r="C42" s="12">
        <v>800</v>
      </c>
      <c r="D42" s="11" t="s">
        <v>11</v>
      </c>
      <c r="E42" s="13" t="s">
        <v>130</v>
      </c>
      <c r="F42" s="13">
        <v>715</v>
      </c>
      <c r="G42" s="34" t="s">
        <v>8</v>
      </c>
      <c r="H42" t="s">
        <v>308</v>
      </c>
      <c r="I42" t="s">
        <v>328</v>
      </c>
      <c r="J42" t="s">
        <v>234</v>
      </c>
      <c r="K42" t="s">
        <v>329</v>
      </c>
    </row>
    <row r="43" spans="1:11" x14ac:dyDescent="0.25">
      <c r="A43" s="10">
        <v>41869</v>
      </c>
      <c r="B43" s="11" t="s">
        <v>161</v>
      </c>
      <c r="C43" s="12">
        <v>1600</v>
      </c>
      <c r="D43" s="11" t="s">
        <v>11</v>
      </c>
      <c r="E43" s="36"/>
      <c r="F43" s="13">
        <v>715</v>
      </c>
      <c r="G43" s="34"/>
      <c r="H43" t="s">
        <v>437</v>
      </c>
      <c r="I43" t="s">
        <v>449</v>
      </c>
      <c r="J43" t="s">
        <v>450</v>
      </c>
      <c r="K43" t="s">
        <v>272</v>
      </c>
    </row>
    <row r="44" spans="1:11" x14ac:dyDescent="0.25">
      <c r="A44" s="10">
        <v>41870</v>
      </c>
      <c r="B44" s="11" t="s">
        <v>133</v>
      </c>
      <c r="C44" s="12">
        <v>3450</v>
      </c>
      <c r="D44" s="11" t="s">
        <v>11</v>
      </c>
      <c r="E44" s="13" t="s">
        <v>134</v>
      </c>
      <c r="F44" s="13">
        <v>715</v>
      </c>
      <c r="G44" s="34" t="s">
        <v>224</v>
      </c>
      <c r="H44" t="s">
        <v>335</v>
      </c>
      <c r="I44" t="s">
        <v>330</v>
      </c>
      <c r="J44" t="s">
        <v>336</v>
      </c>
    </row>
    <row r="45" spans="1:11" x14ac:dyDescent="0.25">
      <c r="A45" s="10">
        <v>41871</v>
      </c>
      <c r="B45" s="11" t="s">
        <v>162</v>
      </c>
      <c r="C45" s="12">
        <v>1600</v>
      </c>
      <c r="D45" s="11" t="s">
        <v>11</v>
      </c>
      <c r="E45" s="36"/>
      <c r="F45" s="13">
        <v>715</v>
      </c>
      <c r="G45" s="34" t="s">
        <v>437</v>
      </c>
      <c r="H45" t="s">
        <v>441</v>
      </c>
      <c r="I45" t="s">
        <v>442</v>
      </c>
      <c r="J45" t="s">
        <v>443</v>
      </c>
    </row>
    <row r="46" spans="1:11" x14ac:dyDescent="0.25">
      <c r="A46" s="10">
        <v>41871</v>
      </c>
      <c r="B46" s="11" t="s">
        <v>163</v>
      </c>
      <c r="C46" s="12">
        <v>1600</v>
      </c>
      <c r="D46" s="11" t="s">
        <v>11</v>
      </c>
      <c r="E46" s="36"/>
      <c r="F46" s="13">
        <v>715</v>
      </c>
      <c r="G46" s="34"/>
    </row>
    <row r="47" spans="1:11" x14ac:dyDescent="0.25">
      <c r="A47" s="10">
        <v>41872</v>
      </c>
      <c r="B47" s="11" t="s">
        <v>127</v>
      </c>
      <c r="C47" s="12">
        <v>8820</v>
      </c>
      <c r="D47" s="11" t="s">
        <v>11</v>
      </c>
      <c r="E47" s="13" t="s">
        <v>128</v>
      </c>
      <c r="F47" s="13">
        <v>715</v>
      </c>
      <c r="G47" s="34" t="s">
        <v>8</v>
      </c>
      <c r="H47" t="s">
        <v>313</v>
      </c>
      <c r="I47" t="s">
        <v>244</v>
      </c>
      <c r="J47" t="s">
        <v>312</v>
      </c>
      <c r="K47" t="s">
        <v>282</v>
      </c>
    </row>
    <row r="48" spans="1:11" x14ac:dyDescent="0.25">
      <c r="A48" s="10">
        <v>41872</v>
      </c>
      <c r="B48" s="11" t="s">
        <v>164</v>
      </c>
      <c r="C48" s="12">
        <v>1600</v>
      </c>
      <c r="D48" s="11" t="s">
        <v>11</v>
      </c>
      <c r="E48" s="36"/>
      <c r="F48" s="13">
        <v>715</v>
      </c>
      <c r="G48" s="34"/>
    </row>
    <row r="49" spans="1:11" x14ac:dyDescent="0.25">
      <c r="A49" s="10">
        <v>41872</v>
      </c>
      <c r="B49" s="11" t="s">
        <v>165</v>
      </c>
      <c r="C49" s="12">
        <v>5050</v>
      </c>
      <c r="D49" s="11" t="s">
        <v>11</v>
      </c>
      <c r="E49" s="37"/>
      <c r="F49" s="13">
        <v>715</v>
      </c>
      <c r="G49" s="34" t="s">
        <v>437</v>
      </c>
      <c r="H49" t="s">
        <v>405</v>
      </c>
      <c r="I49" t="s">
        <v>330</v>
      </c>
      <c r="J49" t="s">
        <v>406</v>
      </c>
    </row>
    <row r="50" spans="1:11" x14ac:dyDescent="0.25">
      <c r="A50" s="10">
        <v>41872</v>
      </c>
      <c r="B50" s="11" t="s">
        <v>166</v>
      </c>
      <c r="C50" s="12">
        <v>1600</v>
      </c>
      <c r="D50" s="11" t="s">
        <v>11</v>
      </c>
      <c r="E50" s="37"/>
      <c r="F50" s="13">
        <v>715</v>
      </c>
      <c r="G50" s="34"/>
    </row>
    <row r="51" spans="1:11" x14ac:dyDescent="0.25">
      <c r="A51" s="10">
        <v>41872</v>
      </c>
      <c r="B51" s="11" t="s">
        <v>167</v>
      </c>
      <c r="C51" s="12">
        <v>1475</v>
      </c>
      <c r="D51" s="11" t="s">
        <v>11</v>
      </c>
      <c r="E51" s="36"/>
      <c r="F51" s="13">
        <v>715</v>
      </c>
      <c r="G51" s="34"/>
      <c r="H51" t="s">
        <v>467</v>
      </c>
      <c r="I51" t="s">
        <v>468</v>
      </c>
    </row>
    <row r="52" spans="1:11" x14ac:dyDescent="0.25">
      <c r="A52" s="10">
        <v>41872</v>
      </c>
      <c r="B52" s="11" t="s">
        <v>168</v>
      </c>
      <c r="C52" s="12">
        <v>1600</v>
      </c>
      <c r="D52" s="11" t="s">
        <v>11</v>
      </c>
      <c r="E52" s="36"/>
      <c r="F52" s="13">
        <v>715</v>
      </c>
      <c r="G52" s="34"/>
    </row>
    <row r="53" spans="1:11" x14ac:dyDescent="0.25">
      <c r="A53" s="10">
        <v>41872</v>
      </c>
      <c r="B53" s="11" t="s">
        <v>169</v>
      </c>
      <c r="C53" s="12">
        <v>1600</v>
      </c>
      <c r="D53" s="11" t="s">
        <v>11</v>
      </c>
      <c r="E53" s="37"/>
      <c r="F53" s="13">
        <v>715</v>
      </c>
      <c r="G53" s="34"/>
      <c r="H53" t="s">
        <v>437</v>
      </c>
      <c r="I53" t="s">
        <v>453</v>
      </c>
      <c r="J53" t="s">
        <v>454</v>
      </c>
      <c r="K53" t="s">
        <v>331</v>
      </c>
    </row>
    <row r="54" spans="1:11" x14ac:dyDescent="0.25">
      <c r="A54" s="10">
        <v>41873</v>
      </c>
      <c r="B54" s="11" t="s">
        <v>170</v>
      </c>
      <c r="C54" s="12">
        <v>1600</v>
      </c>
      <c r="D54" s="11" t="s">
        <v>11</v>
      </c>
      <c r="E54" s="36"/>
      <c r="F54" s="13">
        <v>715</v>
      </c>
      <c r="G54" s="34"/>
    </row>
    <row r="55" spans="1:11" x14ac:dyDescent="0.25">
      <c r="A55" s="10">
        <v>41873</v>
      </c>
      <c r="B55" s="11" t="s">
        <v>171</v>
      </c>
      <c r="C55" s="12">
        <v>1600</v>
      </c>
      <c r="D55" s="11" t="s">
        <v>11</v>
      </c>
      <c r="E55" s="36"/>
      <c r="F55" s="13">
        <v>715</v>
      </c>
      <c r="G55" s="34"/>
    </row>
    <row r="56" spans="1:11" x14ac:dyDescent="0.25">
      <c r="A56" s="10">
        <v>41873</v>
      </c>
      <c r="B56" s="11" t="s">
        <v>172</v>
      </c>
      <c r="C56" s="12">
        <v>3772.5</v>
      </c>
      <c r="D56" s="11" t="s">
        <v>11</v>
      </c>
      <c r="E56" s="36"/>
      <c r="F56" s="13">
        <v>715</v>
      </c>
      <c r="G56" s="34"/>
      <c r="H56" t="s">
        <v>68</v>
      </c>
      <c r="I56" t="s">
        <v>255</v>
      </c>
      <c r="J56" t="s">
        <v>253</v>
      </c>
      <c r="K56" t="s">
        <v>254</v>
      </c>
    </row>
    <row r="57" spans="1:11" x14ac:dyDescent="0.25">
      <c r="A57" s="10">
        <v>41873</v>
      </c>
      <c r="B57" s="11" t="s">
        <v>173</v>
      </c>
      <c r="C57" s="12">
        <v>1600</v>
      </c>
      <c r="D57" s="11" t="s">
        <v>11</v>
      </c>
      <c r="E57" s="36"/>
      <c r="F57" s="13">
        <v>715</v>
      </c>
      <c r="G57" s="34"/>
      <c r="H57" t="s">
        <v>437</v>
      </c>
      <c r="I57" t="s">
        <v>461</v>
      </c>
      <c r="J57" t="s">
        <v>462</v>
      </c>
      <c r="K57" t="s">
        <v>463</v>
      </c>
    </row>
    <row r="58" spans="1:11" x14ac:dyDescent="0.25">
      <c r="A58" s="10">
        <v>41873</v>
      </c>
      <c r="B58" s="11" t="s">
        <v>174</v>
      </c>
      <c r="C58" s="12">
        <v>1600</v>
      </c>
      <c r="D58" s="11" t="s">
        <v>11</v>
      </c>
      <c r="E58" s="36"/>
      <c r="F58" s="13">
        <v>715</v>
      </c>
      <c r="G58" s="34"/>
      <c r="H58" t="s">
        <v>437</v>
      </c>
      <c r="I58" t="s">
        <v>455</v>
      </c>
      <c r="J58" t="s">
        <v>456</v>
      </c>
      <c r="K58" t="s">
        <v>457</v>
      </c>
    </row>
    <row r="59" spans="1:11" x14ac:dyDescent="0.25">
      <c r="A59" s="10">
        <v>41876</v>
      </c>
      <c r="B59" s="11" t="s">
        <v>141</v>
      </c>
      <c r="C59" s="12">
        <v>1475</v>
      </c>
      <c r="D59" s="11" t="s">
        <v>11</v>
      </c>
      <c r="E59" s="13" t="s">
        <v>142</v>
      </c>
      <c r="F59" s="13">
        <v>715</v>
      </c>
      <c r="G59" s="34"/>
      <c r="H59" t="s">
        <v>311</v>
      </c>
      <c r="I59" t="s">
        <v>235</v>
      </c>
      <c r="J59" t="s">
        <v>338</v>
      </c>
      <c r="K59" t="s">
        <v>339</v>
      </c>
    </row>
    <row r="60" spans="1:11" x14ac:dyDescent="0.25">
      <c r="A60" s="10">
        <v>41876</v>
      </c>
      <c r="B60" s="11" t="s">
        <v>175</v>
      </c>
      <c r="C60" s="12">
        <v>1600</v>
      </c>
      <c r="D60" s="11" t="s">
        <v>11</v>
      </c>
      <c r="E60" s="36"/>
      <c r="F60" s="13">
        <v>715</v>
      </c>
      <c r="G60" s="34"/>
      <c r="H60" t="s">
        <v>437</v>
      </c>
      <c r="I60" t="s">
        <v>458</v>
      </c>
      <c r="J60" t="s">
        <v>459</v>
      </c>
      <c r="K60" t="s">
        <v>460</v>
      </c>
    </row>
    <row r="61" spans="1:11" x14ac:dyDescent="0.25">
      <c r="A61" s="10">
        <v>41876</v>
      </c>
      <c r="B61" s="11" t="s">
        <v>176</v>
      </c>
      <c r="C61" s="12">
        <v>3200</v>
      </c>
      <c r="D61" s="11" t="s">
        <v>11</v>
      </c>
      <c r="E61" s="37"/>
      <c r="F61" s="13">
        <v>715</v>
      </c>
      <c r="G61" s="34"/>
    </row>
    <row r="62" spans="1:11" x14ac:dyDescent="0.25">
      <c r="A62" s="10">
        <v>41877</v>
      </c>
      <c r="B62" s="11" t="s">
        <v>137</v>
      </c>
      <c r="C62" s="12">
        <v>6000</v>
      </c>
      <c r="D62" s="11" t="s">
        <v>11</v>
      </c>
      <c r="E62" s="13" t="s">
        <v>138</v>
      </c>
      <c r="F62" s="13">
        <v>715</v>
      </c>
      <c r="G62" s="34" t="s">
        <v>8</v>
      </c>
      <c r="H62" t="s">
        <v>311</v>
      </c>
      <c r="I62" t="s">
        <v>330</v>
      </c>
      <c r="J62" t="s">
        <v>244</v>
      </c>
      <c r="K62" t="s">
        <v>331</v>
      </c>
    </row>
    <row r="63" spans="1:11" x14ac:dyDescent="0.25">
      <c r="A63" s="10">
        <v>41877</v>
      </c>
      <c r="B63" s="11" t="s">
        <v>139</v>
      </c>
      <c r="C63" s="12">
        <v>8820</v>
      </c>
      <c r="D63" s="11" t="s">
        <v>11</v>
      </c>
      <c r="E63" s="13" t="s">
        <v>140</v>
      </c>
      <c r="F63" s="13">
        <v>715</v>
      </c>
      <c r="G63" s="34" t="s">
        <v>8</v>
      </c>
      <c r="H63" t="s">
        <v>308</v>
      </c>
      <c r="I63" t="s">
        <v>218</v>
      </c>
      <c r="J63" t="s">
        <v>306</v>
      </c>
      <c r="K63" t="s">
        <v>307</v>
      </c>
    </row>
    <row r="64" spans="1:11" x14ac:dyDescent="0.25">
      <c r="A64" s="10">
        <v>41877</v>
      </c>
      <c r="B64" s="11" t="s">
        <v>177</v>
      </c>
      <c r="C64" s="12">
        <v>3600</v>
      </c>
      <c r="D64" s="11" t="s">
        <v>11</v>
      </c>
      <c r="E64" s="36"/>
      <c r="F64" s="13">
        <v>715</v>
      </c>
      <c r="G64" s="34"/>
      <c r="H64" t="s">
        <v>224</v>
      </c>
      <c r="I64" t="s">
        <v>182</v>
      </c>
      <c r="J64" t="s">
        <v>208</v>
      </c>
      <c r="K64" t="s">
        <v>273</v>
      </c>
    </row>
    <row r="65" spans="1:11" x14ac:dyDescent="0.25">
      <c r="A65" s="10">
        <v>41878</v>
      </c>
      <c r="B65" s="11" t="s">
        <v>135</v>
      </c>
      <c r="C65" s="12">
        <v>8820</v>
      </c>
      <c r="D65" s="11" t="s">
        <v>11</v>
      </c>
      <c r="E65" s="13" t="s">
        <v>136</v>
      </c>
      <c r="F65" s="13">
        <v>715</v>
      </c>
      <c r="G65" s="34" t="s">
        <v>8</v>
      </c>
      <c r="H65" t="s">
        <v>311</v>
      </c>
      <c r="I65" t="s">
        <v>332</v>
      </c>
      <c r="J65" t="s">
        <v>333</v>
      </c>
      <c r="K65" t="s">
        <v>334</v>
      </c>
    </row>
    <row r="66" spans="1:11" x14ac:dyDescent="0.25">
      <c r="A66" s="10">
        <v>41878</v>
      </c>
      <c r="B66" s="11" t="s">
        <v>178</v>
      </c>
      <c r="C66" s="12">
        <v>3948</v>
      </c>
      <c r="D66" s="11" t="s">
        <v>11</v>
      </c>
      <c r="E66" s="36"/>
      <c r="F66" s="13">
        <v>715</v>
      </c>
      <c r="G66" s="34"/>
      <c r="H66" t="s">
        <v>76</v>
      </c>
      <c r="I66" t="s">
        <v>215</v>
      </c>
      <c r="J66" t="s">
        <v>216</v>
      </c>
      <c r="K66" t="s">
        <v>217</v>
      </c>
    </row>
    <row r="67" spans="1:11" x14ac:dyDescent="0.25">
      <c r="A67" s="10">
        <v>41878</v>
      </c>
      <c r="B67" s="11" t="s">
        <v>179</v>
      </c>
      <c r="C67" s="12">
        <v>3200</v>
      </c>
      <c r="D67" s="11" t="s">
        <v>11</v>
      </c>
      <c r="E67" s="36"/>
      <c r="F67" s="13">
        <v>715</v>
      </c>
      <c r="G67" s="34"/>
    </row>
    <row r="68" spans="1:11" x14ac:dyDescent="0.25">
      <c r="A68" s="10"/>
      <c r="B68" s="15" t="s">
        <v>180</v>
      </c>
      <c r="C68" s="16">
        <f>SUM(C1:C67)</f>
        <v>230298.5</v>
      </c>
      <c r="D68" s="11"/>
      <c r="E68" s="13"/>
      <c r="F68" s="13"/>
      <c r="G68" s="34"/>
    </row>
  </sheetData>
  <sortState ref="A1:K67">
    <sortCondition ref="A1:A67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49" workbookViewId="0">
      <selection activeCell="J56" sqref="J56"/>
    </sheetView>
  </sheetViews>
  <sheetFormatPr baseColWidth="10" defaultColWidth="4.83203125" defaultRowHeight="12.75" x14ac:dyDescent="0.25"/>
  <cols>
    <col min="1" max="1" width="5" bestFit="1" customWidth="1"/>
    <col min="2" max="2" width="10.1640625" bestFit="1" customWidth="1"/>
    <col min="3" max="3" width="67.5" bestFit="1" customWidth="1"/>
    <col min="4" max="4" width="13.33203125" bestFit="1" customWidth="1"/>
    <col min="5" max="5" width="13.83203125" bestFit="1" customWidth="1"/>
    <col min="6" max="6" width="5.33203125" bestFit="1" customWidth="1"/>
    <col min="7" max="7" width="11.1640625" bestFit="1" customWidth="1"/>
    <col min="9" max="9" width="15.83203125" bestFit="1" customWidth="1"/>
    <col min="10" max="10" width="12.5" bestFit="1" customWidth="1"/>
    <col min="11" max="11" width="14.1640625" bestFit="1" customWidth="1"/>
    <col min="12" max="12" width="23.33203125" bestFit="1" customWidth="1"/>
  </cols>
  <sheetData>
    <row r="1" spans="1:12" x14ac:dyDescent="0.25">
      <c r="A1" s="386" t="s">
        <v>0</v>
      </c>
      <c r="B1" s="386"/>
      <c r="C1" s="386"/>
      <c r="D1" s="386"/>
      <c r="E1" s="386"/>
      <c r="F1" s="1"/>
      <c r="G1" s="2"/>
    </row>
    <row r="2" spans="1:12" x14ac:dyDescent="0.25">
      <c r="A2" s="386" t="s">
        <v>341</v>
      </c>
      <c r="B2" s="386"/>
      <c r="C2" s="386"/>
      <c r="D2" s="386"/>
      <c r="E2" s="386"/>
      <c r="F2" s="3"/>
      <c r="G2" s="2"/>
    </row>
    <row r="3" spans="1:12" x14ac:dyDescent="0.25">
      <c r="A3" s="4"/>
      <c r="B3" s="4"/>
      <c r="C3" s="5"/>
      <c r="D3" s="4"/>
      <c r="E3" s="5"/>
      <c r="F3" s="4"/>
      <c r="G3" s="5"/>
    </row>
    <row r="4" spans="1:12" x14ac:dyDescent="0.25">
      <c r="A4" s="4"/>
      <c r="B4" s="4"/>
      <c r="C4" s="5"/>
      <c r="D4" s="4"/>
      <c r="E4" s="5"/>
      <c r="F4" s="4"/>
      <c r="G4" s="5"/>
    </row>
    <row r="5" spans="1:12" x14ac:dyDescent="0.25">
      <c r="A5" s="9">
        <v>8</v>
      </c>
      <c r="B5" s="10">
        <v>41883</v>
      </c>
      <c r="C5" s="11" t="s">
        <v>358</v>
      </c>
      <c r="D5" s="12">
        <v>3772.5</v>
      </c>
      <c r="E5" s="11" t="s">
        <v>11</v>
      </c>
      <c r="F5" s="13">
        <v>715</v>
      </c>
      <c r="G5" s="51"/>
      <c r="I5" t="s">
        <v>276</v>
      </c>
      <c r="J5" s="45" t="s">
        <v>221</v>
      </c>
      <c r="K5" t="s">
        <v>222</v>
      </c>
      <c r="L5" t="s">
        <v>413</v>
      </c>
    </row>
    <row r="6" spans="1:12" x14ac:dyDescent="0.25">
      <c r="A6" s="9">
        <v>10</v>
      </c>
      <c r="B6" s="10">
        <v>41883</v>
      </c>
      <c r="C6" s="11" t="s">
        <v>342</v>
      </c>
      <c r="D6" s="12">
        <v>3243</v>
      </c>
      <c r="E6" s="11" t="s">
        <v>11</v>
      </c>
      <c r="F6" s="13">
        <v>715</v>
      </c>
      <c r="G6" s="51"/>
      <c r="I6" t="s">
        <v>400</v>
      </c>
      <c r="J6" s="45" t="s">
        <v>246</v>
      </c>
      <c r="K6" t="s">
        <v>182</v>
      </c>
      <c r="L6" t="s">
        <v>257</v>
      </c>
    </row>
    <row r="7" spans="1:12" x14ac:dyDescent="0.25">
      <c r="A7" s="9">
        <v>26</v>
      </c>
      <c r="B7" s="10">
        <v>41884</v>
      </c>
      <c r="C7" s="11" t="s">
        <v>346</v>
      </c>
      <c r="D7" s="12">
        <v>3200</v>
      </c>
      <c r="E7" s="11" t="s">
        <v>11</v>
      </c>
      <c r="F7" s="13">
        <v>715</v>
      </c>
      <c r="G7" s="51"/>
      <c r="I7" t="s">
        <v>437</v>
      </c>
      <c r="J7" s="59" t="s">
        <v>403</v>
      </c>
      <c r="K7" t="s">
        <v>404</v>
      </c>
      <c r="L7" t="s">
        <v>302</v>
      </c>
    </row>
    <row r="8" spans="1:12" x14ac:dyDescent="0.25">
      <c r="A8" s="9">
        <v>42</v>
      </c>
      <c r="B8" s="10">
        <v>41884</v>
      </c>
      <c r="C8" s="11" t="s">
        <v>378</v>
      </c>
      <c r="D8" s="12">
        <v>3243</v>
      </c>
      <c r="E8" s="11" t="s">
        <v>11</v>
      </c>
      <c r="F8" s="13">
        <v>715</v>
      </c>
      <c r="G8" s="51"/>
      <c r="I8" t="s">
        <v>224</v>
      </c>
      <c r="J8" s="45" t="s">
        <v>226</v>
      </c>
      <c r="K8" t="s">
        <v>227</v>
      </c>
      <c r="L8" t="s">
        <v>225</v>
      </c>
    </row>
    <row r="9" spans="1:12" x14ac:dyDescent="0.25">
      <c r="A9" s="9">
        <v>63</v>
      </c>
      <c r="B9" s="10">
        <v>41885</v>
      </c>
      <c r="C9" s="11" t="s">
        <v>349</v>
      </c>
      <c r="D9" s="12">
        <v>8820</v>
      </c>
      <c r="E9" s="11" t="s">
        <v>11</v>
      </c>
      <c r="F9" s="13">
        <v>715</v>
      </c>
      <c r="G9" s="52" t="s">
        <v>8</v>
      </c>
      <c r="I9" t="s">
        <v>410</v>
      </c>
      <c r="J9" s="59" t="s">
        <v>191</v>
      </c>
      <c r="K9" t="s">
        <v>411</v>
      </c>
      <c r="L9" t="s">
        <v>412</v>
      </c>
    </row>
    <row r="10" spans="1:12" x14ac:dyDescent="0.25">
      <c r="A10" s="9">
        <v>64</v>
      </c>
      <c r="B10" s="10">
        <v>41885</v>
      </c>
      <c r="C10" s="11" t="s">
        <v>348</v>
      </c>
      <c r="D10" s="12">
        <v>8820</v>
      </c>
      <c r="E10" s="11" t="s">
        <v>11</v>
      </c>
      <c r="F10" s="13">
        <v>715</v>
      </c>
      <c r="G10" s="52" t="s">
        <v>8</v>
      </c>
      <c r="I10" t="s">
        <v>401</v>
      </c>
      <c r="J10" s="59" t="s">
        <v>407</v>
      </c>
      <c r="K10" t="s">
        <v>408</v>
      </c>
      <c r="L10" t="s">
        <v>409</v>
      </c>
    </row>
    <row r="11" spans="1:12" x14ac:dyDescent="0.25">
      <c r="A11" s="9">
        <v>70</v>
      </c>
      <c r="B11" s="10">
        <v>41885</v>
      </c>
      <c r="C11" s="11" t="s">
        <v>345</v>
      </c>
      <c r="D11" s="12">
        <v>3243</v>
      </c>
      <c r="E11" s="11" t="s">
        <v>11</v>
      </c>
      <c r="F11" s="13">
        <v>715</v>
      </c>
      <c r="G11" s="51"/>
      <c r="I11" t="s">
        <v>400</v>
      </c>
      <c r="J11" s="45" t="s">
        <v>280</v>
      </c>
      <c r="K11" t="s">
        <v>281</v>
      </c>
      <c r="L11" t="s">
        <v>183</v>
      </c>
    </row>
    <row r="12" spans="1:12" x14ac:dyDescent="0.25">
      <c r="A12" s="9">
        <v>74</v>
      </c>
      <c r="B12" s="10">
        <v>41885</v>
      </c>
      <c r="C12" s="11" t="s">
        <v>365</v>
      </c>
      <c r="D12" s="12">
        <v>3243</v>
      </c>
      <c r="E12" s="11" t="s">
        <v>11</v>
      </c>
      <c r="F12" s="13">
        <v>715</v>
      </c>
      <c r="G12" s="52"/>
      <c r="I12" t="s">
        <v>224</v>
      </c>
      <c r="J12" s="45" t="s">
        <v>259</v>
      </c>
      <c r="K12" t="s">
        <v>301</v>
      </c>
      <c r="L12" t="s">
        <v>302</v>
      </c>
    </row>
    <row r="13" spans="1:12" x14ac:dyDescent="0.25">
      <c r="A13" s="9">
        <v>77</v>
      </c>
      <c r="B13" s="10">
        <v>41885</v>
      </c>
      <c r="C13" s="11" t="s">
        <v>343</v>
      </c>
      <c r="D13" s="12">
        <v>3250</v>
      </c>
      <c r="E13" s="11" t="s">
        <v>11</v>
      </c>
      <c r="F13" s="13">
        <v>715</v>
      </c>
      <c r="G13" s="51"/>
      <c r="I13" t="s">
        <v>276</v>
      </c>
      <c r="J13" s="45" t="s">
        <v>78</v>
      </c>
      <c r="K13" t="s">
        <v>269</v>
      </c>
      <c r="L13" t="s">
        <v>270</v>
      </c>
    </row>
    <row r="14" spans="1:12" x14ac:dyDescent="0.25">
      <c r="A14" s="9">
        <v>78</v>
      </c>
      <c r="B14" s="10">
        <v>41885</v>
      </c>
      <c r="C14" s="11" t="s">
        <v>344</v>
      </c>
      <c r="D14" s="12">
        <v>3250</v>
      </c>
      <c r="E14" s="11" t="s">
        <v>11</v>
      </c>
      <c r="F14" s="13">
        <v>715</v>
      </c>
      <c r="G14" s="51"/>
      <c r="I14" t="s">
        <v>276</v>
      </c>
      <c r="J14" s="45" t="s">
        <v>271</v>
      </c>
      <c r="K14" t="s">
        <v>234</v>
      </c>
      <c r="L14" t="s">
        <v>272</v>
      </c>
    </row>
    <row r="15" spans="1:12" x14ac:dyDescent="0.25">
      <c r="A15" s="9">
        <v>79</v>
      </c>
      <c r="B15" s="10">
        <v>41886</v>
      </c>
      <c r="C15" s="11" t="s">
        <v>363</v>
      </c>
      <c r="D15" s="12">
        <v>3243</v>
      </c>
      <c r="E15" s="11" t="s">
        <v>11</v>
      </c>
      <c r="F15" s="13">
        <v>715</v>
      </c>
      <c r="G15" s="51"/>
      <c r="I15" t="s">
        <v>224</v>
      </c>
      <c r="J15" s="45" t="s">
        <v>283</v>
      </c>
      <c r="K15" t="s">
        <v>286</v>
      </c>
      <c r="L15" t="s">
        <v>285</v>
      </c>
    </row>
    <row r="16" spans="1:12" x14ac:dyDescent="0.25">
      <c r="A16" s="9">
        <v>84</v>
      </c>
      <c r="B16" s="10">
        <v>41886</v>
      </c>
      <c r="C16" s="11" t="s">
        <v>379</v>
      </c>
      <c r="D16" s="12">
        <v>3243</v>
      </c>
      <c r="E16" s="11" t="s">
        <v>11</v>
      </c>
      <c r="F16" s="13">
        <v>715</v>
      </c>
      <c r="G16" s="52"/>
      <c r="I16" t="s">
        <v>276</v>
      </c>
      <c r="J16" s="45" t="s">
        <v>201</v>
      </c>
      <c r="K16" t="s">
        <v>202</v>
      </c>
      <c r="L16" t="s">
        <v>203</v>
      </c>
    </row>
    <row r="17" spans="1:12" x14ac:dyDescent="0.25">
      <c r="A17" s="9">
        <v>85</v>
      </c>
      <c r="B17" s="10">
        <v>41886</v>
      </c>
      <c r="C17" s="11" t="s">
        <v>351</v>
      </c>
      <c r="D17" s="12">
        <v>8820</v>
      </c>
      <c r="E17" s="11" t="s">
        <v>11</v>
      </c>
      <c r="F17" s="13">
        <v>715</v>
      </c>
      <c r="G17" s="52" t="s">
        <v>8</v>
      </c>
      <c r="I17" t="s">
        <v>401</v>
      </c>
      <c r="J17" s="59" t="s">
        <v>402</v>
      </c>
      <c r="K17" t="s">
        <v>193</v>
      </c>
      <c r="L17" t="s">
        <v>79</v>
      </c>
    </row>
    <row r="18" spans="1:12" x14ac:dyDescent="0.25">
      <c r="A18" s="9">
        <v>89</v>
      </c>
      <c r="B18" s="10">
        <v>41886</v>
      </c>
      <c r="C18" s="11" t="s">
        <v>357</v>
      </c>
      <c r="D18" s="12">
        <v>3450</v>
      </c>
      <c r="E18" s="11" t="s">
        <v>11</v>
      </c>
      <c r="F18" s="13">
        <v>715</v>
      </c>
      <c r="G18" s="52"/>
      <c r="I18" t="s">
        <v>224</v>
      </c>
      <c r="J18" s="45" t="s">
        <v>240</v>
      </c>
      <c r="K18" t="s">
        <v>238</v>
      </c>
      <c r="L18" t="s">
        <v>242</v>
      </c>
    </row>
    <row r="19" spans="1:12" x14ac:dyDescent="0.25">
      <c r="A19" s="9">
        <v>95</v>
      </c>
      <c r="B19" s="10">
        <v>41886</v>
      </c>
      <c r="C19" s="11" t="s">
        <v>350</v>
      </c>
      <c r="D19" s="12">
        <v>8820</v>
      </c>
      <c r="E19" s="11" t="s">
        <v>11</v>
      </c>
      <c r="F19" s="13">
        <v>715</v>
      </c>
      <c r="G19" s="52" t="s">
        <v>8</v>
      </c>
      <c r="I19" t="s">
        <v>410</v>
      </c>
      <c r="J19" s="59" t="s">
        <v>416</v>
      </c>
      <c r="K19" t="s">
        <v>417</v>
      </c>
      <c r="L19" t="s">
        <v>418</v>
      </c>
    </row>
    <row r="20" spans="1:12" x14ac:dyDescent="0.25">
      <c r="A20" s="9">
        <v>96</v>
      </c>
      <c r="B20" s="10">
        <v>41886</v>
      </c>
      <c r="C20" s="11" t="s">
        <v>360</v>
      </c>
      <c r="D20" s="12">
        <v>8820</v>
      </c>
      <c r="E20" s="11" t="s">
        <v>11</v>
      </c>
      <c r="F20" s="13">
        <v>715</v>
      </c>
      <c r="G20" s="52" t="s">
        <v>8</v>
      </c>
      <c r="I20" t="s">
        <v>419</v>
      </c>
      <c r="J20" s="59" t="s">
        <v>416</v>
      </c>
      <c r="K20" t="s">
        <v>420</v>
      </c>
      <c r="L20" t="s">
        <v>421</v>
      </c>
    </row>
    <row r="21" spans="1:12" x14ac:dyDescent="0.25">
      <c r="A21" s="9">
        <v>98</v>
      </c>
      <c r="B21" s="10">
        <v>41886</v>
      </c>
      <c r="C21" s="11" t="s">
        <v>380</v>
      </c>
      <c r="D21" s="12">
        <v>3450</v>
      </c>
      <c r="E21" s="11" t="s">
        <v>11</v>
      </c>
      <c r="F21" s="13">
        <v>715</v>
      </c>
      <c r="G21" s="52"/>
      <c r="I21" s="53" t="s">
        <v>224</v>
      </c>
      <c r="J21" s="58" t="s">
        <v>191</v>
      </c>
      <c r="K21" s="54" t="s">
        <v>228</v>
      </c>
      <c r="L21" s="54" t="s">
        <v>229</v>
      </c>
    </row>
    <row r="22" spans="1:12" x14ac:dyDescent="0.25">
      <c r="A22" s="9">
        <v>99</v>
      </c>
      <c r="B22" s="10">
        <v>41886</v>
      </c>
      <c r="C22" s="11" t="s">
        <v>364</v>
      </c>
      <c r="D22" s="12">
        <v>3250</v>
      </c>
      <c r="E22" s="11" t="s">
        <v>11</v>
      </c>
      <c r="F22" s="13">
        <v>715</v>
      </c>
      <c r="G22" s="51"/>
      <c r="I22" t="s">
        <v>224</v>
      </c>
      <c r="J22" s="45" t="s">
        <v>274</v>
      </c>
      <c r="K22" t="s">
        <v>275</v>
      </c>
      <c r="L22" t="s">
        <v>282</v>
      </c>
    </row>
    <row r="23" spans="1:12" x14ac:dyDescent="0.25">
      <c r="A23" s="9">
        <v>108</v>
      </c>
      <c r="B23" s="10">
        <v>41886</v>
      </c>
      <c r="C23" s="11" t="s">
        <v>381</v>
      </c>
      <c r="D23" s="12">
        <v>3240</v>
      </c>
      <c r="E23" s="11" t="s">
        <v>11</v>
      </c>
      <c r="F23" s="13">
        <v>715</v>
      </c>
      <c r="G23" s="52"/>
      <c r="I23" t="s">
        <v>276</v>
      </c>
      <c r="J23" s="58" t="s">
        <v>309</v>
      </c>
      <c r="K23" s="55" t="s">
        <v>194</v>
      </c>
      <c r="L23" s="54" t="s">
        <v>195</v>
      </c>
    </row>
    <row r="24" spans="1:12" x14ac:dyDescent="0.25">
      <c r="A24" s="9">
        <v>114</v>
      </c>
      <c r="B24" s="10">
        <v>41887</v>
      </c>
      <c r="C24" s="11" t="s">
        <v>347</v>
      </c>
      <c r="D24" s="12">
        <v>3950</v>
      </c>
      <c r="E24" s="11" t="s">
        <v>11</v>
      </c>
      <c r="F24" s="13">
        <v>715</v>
      </c>
      <c r="G24" s="52"/>
    </row>
    <row r="25" spans="1:12" x14ac:dyDescent="0.25">
      <c r="A25" s="9">
        <v>127</v>
      </c>
      <c r="B25" s="10">
        <v>41887</v>
      </c>
      <c r="C25" s="11" t="s">
        <v>382</v>
      </c>
      <c r="D25" s="12">
        <v>3240</v>
      </c>
      <c r="E25" s="11" t="s">
        <v>11</v>
      </c>
      <c r="F25" s="13">
        <v>715</v>
      </c>
      <c r="G25" s="51"/>
      <c r="I25" t="s">
        <v>276</v>
      </c>
      <c r="J25" s="58" t="s">
        <v>432</v>
      </c>
      <c r="K25" s="56" t="s">
        <v>81</v>
      </c>
      <c r="L25" s="56" t="s">
        <v>431</v>
      </c>
    </row>
    <row r="26" spans="1:12" x14ac:dyDescent="0.25">
      <c r="A26" s="9">
        <v>133</v>
      </c>
      <c r="B26" s="10">
        <v>41887</v>
      </c>
      <c r="C26" s="11" t="s">
        <v>354</v>
      </c>
      <c r="D26" s="12">
        <v>3948</v>
      </c>
      <c r="E26" s="11" t="s">
        <v>11</v>
      </c>
      <c r="F26" s="13">
        <v>715</v>
      </c>
      <c r="G26" s="51"/>
      <c r="I26" t="s">
        <v>224</v>
      </c>
      <c r="J26" s="45" t="s">
        <v>234</v>
      </c>
      <c r="K26" t="s">
        <v>235</v>
      </c>
      <c r="L26" t="s">
        <v>236</v>
      </c>
    </row>
    <row r="27" spans="1:12" x14ac:dyDescent="0.25">
      <c r="A27" s="9">
        <v>134</v>
      </c>
      <c r="B27" s="10">
        <v>41887</v>
      </c>
      <c r="C27" s="11" t="s">
        <v>352</v>
      </c>
      <c r="D27" s="12">
        <v>3243</v>
      </c>
      <c r="E27" s="11" t="s">
        <v>11</v>
      </c>
      <c r="F27" s="13">
        <v>715</v>
      </c>
      <c r="G27" s="51"/>
      <c r="I27" t="s">
        <v>400</v>
      </c>
      <c r="J27" s="45" t="s">
        <v>234</v>
      </c>
      <c r="K27" t="s">
        <v>267</v>
      </c>
      <c r="L27" t="s">
        <v>268</v>
      </c>
    </row>
    <row r="28" spans="1:12" x14ac:dyDescent="0.25">
      <c r="A28" s="9">
        <v>139</v>
      </c>
      <c r="B28" s="10">
        <v>41887</v>
      </c>
      <c r="C28" s="11" t="s">
        <v>383</v>
      </c>
      <c r="D28" s="12">
        <v>3360</v>
      </c>
      <c r="E28" s="11" t="s">
        <v>11</v>
      </c>
      <c r="F28" s="13">
        <v>715</v>
      </c>
      <c r="G28" s="51"/>
      <c r="I28" t="s">
        <v>276</v>
      </c>
      <c r="J28" s="58" t="s">
        <v>433</v>
      </c>
      <c r="K28" s="57" t="s">
        <v>250</v>
      </c>
      <c r="L28" s="54" t="s">
        <v>434</v>
      </c>
    </row>
    <row r="29" spans="1:12" x14ac:dyDescent="0.25">
      <c r="A29" s="9">
        <v>142</v>
      </c>
      <c r="B29" s="10">
        <v>41887</v>
      </c>
      <c r="C29" s="11" t="s">
        <v>361</v>
      </c>
      <c r="D29" s="12">
        <v>6900</v>
      </c>
      <c r="E29" s="11" t="s">
        <v>11</v>
      </c>
      <c r="F29" s="13">
        <v>715</v>
      </c>
      <c r="G29" s="51"/>
      <c r="I29" t="s">
        <v>276</v>
      </c>
      <c r="J29" s="53" t="s">
        <v>69</v>
      </c>
      <c r="K29" s="53" t="s">
        <v>70</v>
      </c>
      <c r="L29" s="53" t="s">
        <v>71</v>
      </c>
    </row>
    <row r="30" spans="1:12" x14ac:dyDescent="0.25">
      <c r="A30" s="9">
        <v>146</v>
      </c>
      <c r="B30" s="10">
        <v>41887</v>
      </c>
      <c r="C30" s="11" t="s">
        <v>384</v>
      </c>
      <c r="D30" s="12">
        <v>3243</v>
      </c>
      <c r="E30" s="11" t="s">
        <v>11</v>
      </c>
      <c r="F30" s="13">
        <v>715</v>
      </c>
      <c r="G30" s="51"/>
      <c r="I30" t="s">
        <v>224</v>
      </c>
      <c r="J30" s="45" t="s">
        <v>208</v>
      </c>
      <c r="K30" t="s">
        <v>330</v>
      </c>
      <c r="L30" t="s">
        <v>336</v>
      </c>
    </row>
    <row r="31" spans="1:12" x14ac:dyDescent="0.25">
      <c r="A31" s="9">
        <v>160</v>
      </c>
      <c r="B31" s="10">
        <v>41890</v>
      </c>
      <c r="C31" s="11" t="s">
        <v>355</v>
      </c>
      <c r="D31" s="12">
        <v>3760</v>
      </c>
      <c r="E31" s="11" t="s">
        <v>11</v>
      </c>
      <c r="F31" s="13">
        <v>715</v>
      </c>
      <c r="G31" s="52"/>
      <c r="I31" t="s">
        <v>276</v>
      </c>
      <c r="J31" s="45" t="s">
        <v>218</v>
      </c>
      <c r="K31" t="s">
        <v>219</v>
      </c>
      <c r="L31" t="s">
        <v>220</v>
      </c>
    </row>
    <row r="32" spans="1:12" x14ac:dyDescent="0.25">
      <c r="A32" s="9">
        <v>161</v>
      </c>
      <c r="B32" s="10">
        <v>41890</v>
      </c>
      <c r="C32" s="11" t="s">
        <v>356</v>
      </c>
      <c r="D32" s="12">
        <v>3948</v>
      </c>
      <c r="E32" s="11" t="s">
        <v>11</v>
      </c>
      <c r="F32" s="13">
        <v>715</v>
      </c>
      <c r="G32" s="51"/>
      <c r="I32" t="s">
        <v>400</v>
      </c>
      <c r="J32" s="45" t="s">
        <v>261</v>
      </c>
      <c r="K32" t="s">
        <v>262</v>
      </c>
      <c r="L32" t="s">
        <v>263</v>
      </c>
    </row>
    <row r="33" spans="1:12" x14ac:dyDescent="0.25">
      <c r="A33" s="9">
        <v>162</v>
      </c>
      <c r="B33" s="10">
        <v>41890</v>
      </c>
      <c r="C33" s="11" t="s">
        <v>353</v>
      </c>
      <c r="D33" s="12">
        <v>3772.5</v>
      </c>
      <c r="E33" s="11" t="s">
        <v>11</v>
      </c>
      <c r="F33" s="13">
        <v>715</v>
      </c>
      <c r="G33" s="52"/>
      <c r="I33" t="s">
        <v>400</v>
      </c>
      <c r="J33" s="45" t="s">
        <v>252</v>
      </c>
      <c r="K33" t="s">
        <v>253</v>
      </c>
      <c r="L33" t="s">
        <v>254</v>
      </c>
    </row>
    <row r="34" spans="1:12" x14ac:dyDescent="0.25">
      <c r="A34" s="9">
        <v>186</v>
      </c>
      <c r="B34" s="10">
        <v>41890</v>
      </c>
      <c r="C34" s="11" t="s">
        <v>385</v>
      </c>
      <c r="D34" s="12">
        <v>3760</v>
      </c>
      <c r="E34" s="11" t="s">
        <v>11</v>
      </c>
      <c r="F34" s="13">
        <v>715</v>
      </c>
      <c r="G34" s="51"/>
      <c r="I34" t="s">
        <v>276</v>
      </c>
      <c r="J34" s="45" t="s">
        <v>213</v>
      </c>
      <c r="K34" t="s">
        <v>214</v>
      </c>
    </row>
    <row r="35" spans="1:12" x14ac:dyDescent="0.25">
      <c r="A35" s="9">
        <v>198</v>
      </c>
      <c r="B35" s="10">
        <v>41891</v>
      </c>
      <c r="C35" s="11" t="s">
        <v>386</v>
      </c>
      <c r="D35" s="12">
        <v>3200</v>
      </c>
      <c r="E35" s="11" t="s">
        <v>11</v>
      </c>
      <c r="F35" s="13">
        <v>715</v>
      </c>
      <c r="G35" s="51"/>
    </row>
    <row r="36" spans="1:12" x14ac:dyDescent="0.25">
      <c r="A36" s="9">
        <v>224</v>
      </c>
      <c r="B36" s="10">
        <v>41892</v>
      </c>
      <c r="C36" s="11" t="s">
        <v>359</v>
      </c>
      <c r="D36" s="12">
        <v>8820</v>
      </c>
      <c r="E36" s="11" t="s">
        <v>11</v>
      </c>
      <c r="F36" s="13">
        <v>715</v>
      </c>
      <c r="G36" s="52" t="s">
        <v>8</v>
      </c>
      <c r="I36" t="s">
        <v>401</v>
      </c>
      <c r="J36" s="59" t="s">
        <v>414</v>
      </c>
      <c r="K36" t="s">
        <v>194</v>
      </c>
      <c r="L36" t="s">
        <v>415</v>
      </c>
    </row>
    <row r="37" spans="1:12" x14ac:dyDescent="0.25">
      <c r="A37" s="9">
        <v>383</v>
      </c>
      <c r="B37" s="10">
        <v>41897</v>
      </c>
      <c r="C37" s="11" t="s">
        <v>366</v>
      </c>
      <c r="D37" s="12">
        <v>3450</v>
      </c>
      <c r="E37" s="11" t="s">
        <v>11</v>
      </c>
      <c r="F37" s="13">
        <v>715</v>
      </c>
      <c r="G37" s="52"/>
      <c r="I37" t="s">
        <v>276</v>
      </c>
      <c r="J37" s="45" t="s">
        <v>230</v>
      </c>
      <c r="K37" t="s">
        <v>78</v>
      </c>
      <c r="L37" t="s">
        <v>190</v>
      </c>
    </row>
    <row r="38" spans="1:12" x14ac:dyDescent="0.25">
      <c r="A38" s="9">
        <v>390</v>
      </c>
      <c r="B38" s="10">
        <v>41897</v>
      </c>
      <c r="C38" s="11" t="s">
        <v>387</v>
      </c>
      <c r="D38" s="12">
        <v>3450</v>
      </c>
      <c r="E38" s="11" t="s">
        <v>11</v>
      </c>
      <c r="F38" s="13">
        <v>715</v>
      </c>
      <c r="G38" s="51"/>
      <c r="I38" t="s">
        <v>276</v>
      </c>
      <c r="J38" s="45" t="s">
        <v>181</v>
      </c>
      <c r="K38" t="s">
        <v>182</v>
      </c>
      <c r="L38" t="s">
        <v>183</v>
      </c>
    </row>
    <row r="39" spans="1:12" x14ac:dyDescent="0.25">
      <c r="A39" s="9">
        <v>447</v>
      </c>
      <c r="B39" s="10">
        <v>41899</v>
      </c>
      <c r="C39" s="11" t="s">
        <v>388</v>
      </c>
      <c r="D39" s="12">
        <v>3450</v>
      </c>
      <c r="E39" s="11" t="s">
        <v>11</v>
      </c>
      <c r="F39" s="13">
        <v>715</v>
      </c>
      <c r="G39" s="51"/>
      <c r="I39" t="s">
        <v>276</v>
      </c>
      <c r="J39" s="58" t="s">
        <v>435</v>
      </c>
      <c r="K39" s="57" t="s">
        <v>436</v>
      </c>
      <c r="L39" s="54" t="s">
        <v>207</v>
      </c>
    </row>
    <row r="40" spans="1:12" x14ac:dyDescent="0.25">
      <c r="A40" s="9">
        <v>453</v>
      </c>
      <c r="B40" s="10">
        <v>41900</v>
      </c>
      <c r="C40" s="11" t="s">
        <v>362</v>
      </c>
      <c r="D40" s="12">
        <v>3450</v>
      </c>
      <c r="E40" s="11" t="s">
        <v>11</v>
      </c>
      <c r="F40" s="13">
        <v>715</v>
      </c>
      <c r="G40" s="51"/>
      <c r="I40" t="s">
        <v>400</v>
      </c>
      <c r="J40" s="45" t="s">
        <v>258</v>
      </c>
      <c r="K40" t="s">
        <v>259</v>
      </c>
      <c r="L40" t="s">
        <v>260</v>
      </c>
    </row>
    <row r="41" spans="1:12" x14ac:dyDescent="0.25">
      <c r="A41" s="9">
        <v>474</v>
      </c>
      <c r="B41" s="10">
        <v>41900</v>
      </c>
      <c r="C41" s="41" t="s">
        <v>389</v>
      </c>
      <c r="D41" s="12">
        <v>7161</v>
      </c>
      <c r="E41" s="11" t="s">
        <v>11</v>
      </c>
      <c r="F41" s="13">
        <v>715</v>
      </c>
      <c r="G41" s="52"/>
    </row>
    <row r="42" spans="1:12" x14ac:dyDescent="0.25">
      <c r="A42" s="9">
        <v>483</v>
      </c>
      <c r="B42" s="10">
        <v>41900</v>
      </c>
      <c r="C42" s="11" t="s">
        <v>373</v>
      </c>
      <c r="D42" s="12">
        <v>3600</v>
      </c>
      <c r="E42" s="11" t="s">
        <v>11</v>
      </c>
      <c r="F42" s="13">
        <v>715</v>
      </c>
      <c r="G42" s="51"/>
      <c r="I42" t="s">
        <v>276</v>
      </c>
      <c r="J42" s="45" t="s">
        <v>208</v>
      </c>
      <c r="K42" t="s">
        <v>210</v>
      </c>
      <c r="L42" t="s">
        <v>209</v>
      </c>
    </row>
    <row r="43" spans="1:12" x14ac:dyDescent="0.25">
      <c r="A43" s="9">
        <v>503</v>
      </c>
      <c r="B43" s="10">
        <v>41900</v>
      </c>
      <c r="C43" s="11" t="s">
        <v>390</v>
      </c>
      <c r="D43" s="12">
        <v>3200</v>
      </c>
      <c r="E43" s="11" t="s">
        <v>11</v>
      </c>
      <c r="F43" s="13">
        <v>715</v>
      </c>
      <c r="G43" s="51"/>
      <c r="I43" t="s">
        <v>487</v>
      </c>
    </row>
    <row r="44" spans="1:12" x14ac:dyDescent="0.25">
      <c r="A44" s="9">
        <v>505</v>
      </c>
      <c r="B44" s="10">
        <v>41900</v>
      </c>
      <c r="C44" s="11" t="s">
        <v>391</v>
      </c>
      <c r="D44" s="12">
        <v>3200</v>
      </c>
      <c r="E44" s="11" t="s">
        <v>11</v>
      </c>
      <c r="F44" s="13">
        <v>715</v>
      </c>
      <c r="G44" s="51"/>
    </row>
    <row r="45" spans="1:12" x14ac:dyDescent="0.25">
      <c r="A45" s="9">
        <v>545</v>
      </c>
      <c r="B45" s="10">
        <v>41901</v>
      </c>
      <c r="C45" s="11" t="s">
        <v>376</v>
      </c>
      <c r="D45" s="12">
        <v>6900</v>
      </c>
      <c r="E45" s="11" t="s">
        <v>11</v>
      </c>
      <c r="F45" s="13">
        <v>715</v>
      </c>
      <c r="G45" s="52"/>
      <c r="I45" t="s">
        <v>422</v>
      </c>
      <c r="J45" s="45" t="s">
        <v>234</v>
      </c>
      <c r="K45" t="s">
        <v>423</v>
      </c>
      <c r="L45" t="s">
        <v>424</v>
      </c>
    </row>
    <row r="46" spans="1:12" x14ac:dyDescent="0.25">
      <c r="A46" s="9">
        <v>49</v>
      </c>
      <c r="B46" s="10">
        <v>41904</v>
      </c>
      <c r="C46" s="11" t="s">
        <v>397</v>
      </c>
      <c r="D46" s="12">
        <v>700</v>
      </c>
      <c r="E46" s="11" t="s">
        <v>11</v>
      </c>
      <c r="F46" s="13">
        <v>170</v>
      </c>
      <c r="G46" s="52" t="s">
        <v>8</v>
      </c>
      <c r="J46" t="s">
        <v>464</v>
      </c>
    </row>
    <row r="47" spans="1:12" x14ac:dyDescent="0.25">
      <c r="A47" s="9">
        <v>50</v>
      </c>
      <c r="B47" s="10">
        <v>41905</v>
      </c>
      <c r="C47" s="11" t="s">
        <v>368</v>
      </c>
      <c r="D47" s="12">
        <v>700</v>
      </c>
      <c r="E47" s="11" t="s">
        <v>11</v>
      </c>
      <c r="F47" s="13">
        <v>170</v>
      </c>
      <c r="G47" s="52" t="s">
        <v>8</v>
      </c>
      <c r="I47" t="s">
        <v>410</v>
      </c>
      <c r="J47" s="59" t="s">
        <v>191</v>
      </c>
      <c r="K47" t="s">
        <v>411</v>
      </c>
      <c r="L47" t="s">
        <v>412</v>
      </c>
    </row>
    <row r="48" spans="1:12" x14ac:dyDescent="0.25">
      <c r="A48" s="9">
        <v>51</v>
      </c>
      <c r="B48" s="10">
        <v>41905</v>
      </c>
      <c r="C48" s="11" t="s">
        <v>374</v>
      </c>
      <c r="D48" s="12">
        <v>700</v>
      </c>
      <c r="E48" s="11" t="s">
        <v>11</v>
      </c>
      <c r="F48" s="13">
        <v>170</v>
      </c>
      <c r="G48" s="52" t="s">
        <v>8</v>
      </c>
      <c r="I48" t="s">
        <v>401</v>
      </c>
      <c r="J48" s="59" t="s">
        <v>407</v>
      </c>
      <c r="K48" t="s">
        <v>408</v>
      </c>
      <c r="L48" t="s">
        <v>409</v>
      </c>
    </row>
    <row r="49" spans="1:13" x14ac:dyDescent="0.25">
      <c r="A49" s="9">
        <v>53</v>
      </c>
      <c r="B49" s="10">
        <v>41905</v>
      </c>
      <c r="C49" s="11" t="s">
        <v>367</v>
      </c>
      <c r="D49" s="12">
        <v>700</v>
      </c>
      <c r="E49" s="11" t="s">
        <v>11</v>
      </c>
      <c r="F49" s="13">
        <v>170</v>
      </c>
      <c r="G49" s="52" t="s">
        <v>8</v>
      </c>
      <c r="I49" t="s">
        <v>410</v>
      </c>
      <c r="J49" s="59" t="s">
        <v>218</v>
      </c>
      <c r="K49" t="s">
        <v>306</v>
      </c>
      <c r="L49" t="s">
        <v>307</v>
      </c>
    </row>
    <row r="50" spans="1:13" x14ac:dyDescent="0.25">
      <c r="A50" s="9">
        <v>54</v>
      </c>
      <c r="B50" s="10">
        <v>41905</v>
      </c>
      <c r="C50" s="11" t="s">
        <v>371</v>
      </c>
      <c r="D50" s="12">
        <v>700</v>
      </c>
      <c r="E50" s="11" t="s">
        <v>11</v>
      </c>
      <c r="F50" s="13">
        <v>170</v>
      </c>
      <c r="G50" s="52" t="s">
        <v>8</v>
      </c>
      <c r="I50" t="s">
        <v>419</v>
      </c>
      <c r="J50" s="59" t="s">
        <v>416</v>
      </c>
      <c r="K50" t="s">
        <v>420</v>
      </c>
      <c r="L50" t="s">
        <v>421</v>
      </c>
    </row>
    <row r="51" spans="1:13" x14ac:dyDescent="0.25">
      <c r="A51" s="9">
        <v>55</v>
      </c>
      <c r="B51" s="10">
        <v>41905</v>
      </c>
      <c r="C51" s="11" t="s">
        <v>372</v>
      </c>
      <c r="D51" s="12">
        <v>700</v>
      </c>
      <c r="E51" s="11" t="s">
        <v>11</v>
      </c>
      <c r="F51" s="13">
        <v>170</v>
      </c>
      <c r="G51" s="52" t="s">
        <v>8</v>
      </c>
      <c r="I51" t="s">
        <v>419</v>
      </c>
      <c r="J51" s="59" t="s">
        <v>416</v>
      </c>
      <c r="K51" t="s">
        <v>417</v>
      </c>
      <c r="L51" t="s">
        <v>418</v>
      </c>
    </row>
    <row r="52" spans="1:13" x14ac:dyDescent="0.25">
      <c r="A52" s="9">
        <v>56</v>
      </c>
      <c r="B52" s="10">
        <v>41905</v>
      </c>
      <c r="C52" s="11" t="s">
        <v>398</v>
      </c>
      <c r="D52" s="12">
        <v>700</v>
      </c>
      <c r="E52" s="11" t="s">
        <v>11</v>
      </c>
      <c r="F52" s="13">
        <v>170</v>
      </c>
      <c r="G52" s="52" t="s">
        <v>8</v>
      </c>
      <c r="J52" s="59" t="s">
        <v>465</v>
      </c>
    </row>
    <row r="53" spans="1:13" x14ac:dyDescent="0.25">
      <c r="A53" s="9">
        <v>57</v>
      </c>
      <c r="B53" s="10">
        <v>41905</v>
      </c>
      <c r="C53" s="11" t="s">
        <v>370</v>
      </c>
      <c r="D53" s="12">
        <v>700</v>
      </c>
      <c r="E53" s="11" t="s">
        <v>11</v>
      </c>
      <c r="F53" s="13">
        <v>170</v>
      </c>
      <c r="G53" s="52" t="s">
        <v>8</v>
      </c>
      <c r="I53" t="s">
        <v>401</v>
      </c>
      <c r="J53" s="59" t="s">
        <v>238</v>
      </c>
      <c r="K53" t="s">
        <v>327</v>
      </c>
      <c r="L53" t="s">
        <v>326</v>
      </c>
    </row>
    <row r="54" spans="1:13" x14ac:dyDescent="0.25">
      <c r="A54" s="9">
        <v>58</v>
      </c>
      <c r="B54" s="10">
        <v>41905</v>
      </c>
      <c r="C54" s="11" t="s">
        <v>369</v>
      </c>
      <c r="D54" s="12">
        <v>2100</v>
      </c>
      <c r="E54" s="11" t="s">
        <v>11</v>
      </c>
      <c r="F54" s="13">
        <v>170</v>
      </c>
      <c r="G54" s="52" t="s">
        <v>8</v>
      </c>
      <c r="I54" t="s">
        <v>401</v>
      </c>
      <c r="J54" s="59" t="s">
        <v>425</v>
      </c>
      <c r="K54" t="s">
        <v>426</v>
      </c>
      <c r="L54" t="s">
        <v>316</v>
      </c>
    </row>
    <row r="55" spans="1:13" x14ac:dyDescent="0.25">
      <c r="A55" s="9">
        <v>593</v>
      </c>
      <c r="B55" s="10">
        <v>41905</v>
      </c>
      <c r="C55" s="11" t="s">
        <v>392</v>
      </c>
      <c r="D55" s="12">
        <v>2950</v>
      </c>
      <c r="E55" s="11" t="s">
        <v>11</v>
      </c>
      <c r="F55" s="13">
        <v>715</v>
      </c>
      <c r="G55" s="51"/>
    </row>
    <row r="56" spans="1:13" x14ac:dyDescent="0.25">
      <c r="A56" s="9">
        <v>60</v>
      </c>
      <c r="B56" s="10">
        <v>41906</v>
      </c>
      <c r="C56" s="11" t="s">
        <v>399</v>
      </c>
      <c r="D56" s="12">
        <v>700</v>
      </c>
      <c r="E56" s="11" t="s">
        <v>11</v>
      </c>
      <c r="F56" s="13">
        <v>170</v>
      </c>
      <c r="G56" s="52" t="s">
        <v>8</v>
      </c>
      <c r="J56" s="59" t="s">
        <v>466</v>
      </c>
    </row>
    <row r="57" spans="1:13" x14ac:dyDescent="0.25">
      <c r="A57" s="9">
        <v>682</v>
      </c>
      <c r="B57" s="10">
        <v>41908</v>
      </c>
      <c r="C57" s="11" t="s">
        <v>375</v>
      </c>
      <c r="D57" s="12">
        <v>10350</v>
      </c>
      <c r="E57" s="11" t="s">
        <v>11</v>
      </c>
      <c r="F57" s="13">
        <v>715</v>
      </c>
      <c r="G57" s="52"/>
      <c r="I57" t="s">
        <v>401</v>
      </c>
      <c r="J57" t="s">
        <v>427</v>
      </c>
      <c r="K57" t="s">
        <v>428</v>
      </c>
      <c r="L57" t="s">
        <v>429</v>
      </c>
    </row>
    <row r="58" spans="1:13" x14ac:dyDescent="0.25">
      <c r="A58" s="9">
        <v>695</v>
      </c>
      <c r="B58" s="10">
        <v>41908</v>
      </c>
      <c r="C58" s="11" t="s">
        <v>393</v>
      </c>
      <c r="D58" s="12">
        <v>2950</v>
      </c>
      <c r="E58" s="11" t="s">
        <v>11</v>
      </c>
      <c r="F58" s="13">
        <v>715</v>
      </c>
      <c r="G58" s="51"/>
      <c r="I58" t="s">
        <v>437</v>
      </c>
      <c r="J58" t="s">
        <v>235</v>
      </c>
      <c r="K58" t="s">
        <v>446</v>
      </c>
      <c r="L58" t="s">
        <v>447</v>
      </c>
    </row>
    <row r="59" spans="1:13" x14ac:dyDescent="0.25">
      <c r="A59" s="9">
        <v>698</v>
      </c>
      <c r="B59" s="10">
        <v>41911</v>
      </c>
      <c r="C59" s="11" t="s">
        <v>394</v>
      </c>
      <c r="D59" s="12">
        <v>3600</v>
      </c>
      <c r="E59" s="11" t="s">
        <v>11</v>
      </c>
      <c r="F59" s="13">
        <v>715</v>
      </c>
      <c r="G59" s="51"/>
      <c r="I59" t="s">
        <v>276</v>
      </c>
      <c r="J59" s="58" t="s">
        <v>77</v>
      </c>
      <c r="K59" s="57" t="s">
        <v>192</v>
      </c>
      <c r="L59" s="54" t="s">
        <v>79</v>
      </c>
    </row>
    <row r="60" spans="1:13" x14ac:dyDescent="0.25">
      <c r="A60" s="9">
        <v>719</v>
      </c>
      <c r="B60" s="10">
        <v>41911</v>
      </c>
      <c r="C60" s="11" t="s">
        <v>377</v>
      </c>
      <c r="D60" s="12">
        <v>7332.5</v>
      </c>
      <c r="E60" s="11" t="s">
        <v>11</v>
      </c>
      <c r="F60" s="13">
        <v>715</v>
      </c>
      <c r="G60" s="51"/>
      <c r="I60" t="s">
        <v>400</v>
      </c>
      <c r="J60" s="45" t="s">
        <v>298</v>
      </c>
      <c r="K60" t="s">
        <v>299</v>
      </c>
      <c r="L60" t="s">
        <v>300</v>
      </c>
    </row>
    <row r="61" spans="1:13" x14ac:dyDescent="0.25">
      <c r="A61" s="9">
        <v>748</v>
      </c>
      <c r="B61" s="10">
        <v>41912</v>
      </c>
      <c r="C61" s="11" t="s">
        <v>395</v>
      </c>
      <c r="D61" s="12">
        <v>2550</v>
      </c>
      <c r="E61" s="11" t="s">
        <v>11</v>
      </c>
      <c r="F61" s="13">
        <v>715</v>
      </c>
      <c r="G61" s="51"/>
      <c r="I61" t="s">
        <v>401</v>
      </c>
      <c r="J61" t="s">
        <v>427</v>
      </c>
      <c r="K61" t="s">
        <v>428</v>
      </c>
      <c r="L61" t="s">
        <v>429</v>
      </c>
    </row>
    <row r="62" spans="1:13" x14ac:dyDescent="0.25">
      <c r="A62" s="9">
        <v>760</v>
      </c>
      <c r="B62" s="10">
        <v>41912</v>
      </c>
      <c r="C62" s="11" t="s">
        <v>396</v>
      </c>
      <c r="D62" s="12">
        <v>3250</v>
      </c>
      <c r="E62" s="11" t="s">
        <v>11</v>
      </c>
      <c r="F62" s="13">
        <v>715</v>
      </c>
      <c r="G62" s="51"/>
      <c r="I62" t="s">
        <v>276</v>
      </c>
      <c r="J62" s="45" t="s">
        <v>271</v>
      </c>
      <c r="K62" t="s">
        <v>234</v>
      </c>
      <c r="L62" t="s">
        <v>272</v>
      </c>
      <c r="M62" t="s">
        <v>430</v>
      </c>
    </row>
    <row r="63" spans="1:13" x14ac:dyDescent="0.25">
      <c r="A63" s="6" t="s">
        <v>2</v>
      </c>
      <c r="B63" s="6" t="s">
        <v>3</v>
      </c>
      <c r="C63" s="6" t="s">
        <v>4</v>
      </c>
      <c r="D63" s="7" t="s">
        <v>5</v>
      </c>
      <c r="E63" s="8" t="s">
        <v>6</v>
      </c>
      <c r="F63" s="6" t="s">
        <v>7</v>
      </c>
      <c r="G63" s="6" t="s">
        <v>8</v>
      </c>
    </row>
    <row r="64" spans="1:13" x14ac:dyDescent="0.25">
      <c r="A64" s="9"/>
      <c r="B64" s="10"/>
      <c r="C64" s="15" t="s">
        <v>9</v>
      </c>
      <c r="D64" s="16">
        <f>SUM(D6:D63)</f>
        <v>221036</v>
      </c>
      <c r="E64" s="11"/>
      <c r="F64" s="13"/>
      <c r="G64" s="13"/>
      <c r="H64" s="51"/>
    </row>
    <row r="65" spans="1:8" x14ac:dyDescent="0.25">
      <c r="A65" s="9"/>
      <c r="B65" s="10"/>
      <c r="C65" s="15" t="s">
        <v>490</v>
      </c>
      <c r="D65" s="16"/>
      <c r="E65" s="11"/>
      <c r="F65" s="13"/>
      <c r="G65" s="13"/>
      <c r="H65" s="51"/>
    </row>
    <row r="66" spans="1:8" x14ac:dyDescent="0.25">
      <c r="B66" s="77">
        <v>41887</v>
      </c>
      <c r="C66" s="11" t="s">
        <v>492</v>
      </c>
      <c r="D66" s="12">
        <v>3243</v>
      </c>
    </row>
    <row r="67" spans="1:8" x14ac:dyDescent="0.25">
      <c r="B67" s="77">
        <v>41880</v>
      </c>
      <c r="C67" s="11" t="s">
        <v>494</v>
      </c>
      <c r="D67" s="12">
        <v>3200</v>
      </c>
    </row>
    <row r="68" spans="1:8" x14ac:dyDescent="0.25">
      <c r="B68" s="77">
        <v>41824</v>
      </c>
      <c r="C68" s="11" t="s">
        <v>496</v>
      </c>
      <c r="D68" s="12">
        <v>7015.5</v>
      </c>
    </row>
    <row r="69" spans="1:8" x14ac:dyDescent="0.25">
      <c r="B69" s="77">
        <v>41824</v>
      </c>
      <c r="C69" s="11" t="s">
        <v>493</v>
      </c>
      <c r="D69" s="12">
        <v>3360</v>
      </c>
    </row>
    <row r="70" spans="1:8" x14ac:dyDescent="0.25">
      <c r="B70" s="77">
        <v>41873</v>
      </c>
      <c r="C70" s="11" t="s">
        <v>495</v>
      </c>
      <c r="D70" s="12">
        <v>1600</v>
      </c>
    </row>
    <row r="71" spans="1:8" x14ac:dyDescent="0.25">
      <c r="C71" s="11" t="s">
        <v>489</v>
      </c>
      <c r="D71" s="74">
        <f>SUM(D66:D70)</f>
        <v>18418.5</v>
      </c>
    </row>
    <row r="72" spans="1:8" x14ac:dyDescent="0.25">
      <c r="C72" s="46" t="s">
        <v>491</v>
      </c>
      <c r="D72" s="75">
        <f>D64+D71</f>
        <v>239454.5</v>
      </c>
    </row>
    <row r="73" spans="1:8" x14ac:dyDescent="0.25">
      <c r="C73" s="11" t="s">
        <v>482</v>
      </c>
      <c r="D73" s="75">
        <f>D9+D10+D17+D19+D20+D36+D46+D47+D48+D49+D50+D51+D52+D53+D54+D56</f>
        <v>61320</v>
      </c>
    </row>
  </sheetData>
  <sortState ref="A5:L64">
    <sortCondition ref="B5:B64"/>
  </sortState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"/>
  <sheetViews>
    <sheetView workbookViewId="0">
      <selection activeCell="C28" sqref="C28"/>
    </sheetView>
  </sheetViews>
  <sheetFormatPr baseColWidth="10" defaultRowHeight="12.75" x14ac:dyDescent="0.25"/>
  <cols>
    <col min="1" max="1" width="3.6640625" style="34" customWidth="1"/>
    <col min="2" max="2" width="12" style="34"/>
    <col min="3" max="3" width="37.6640625" style="34" bestFit="1" customWidth="1"/>
    <col min="4" max="4" width="14.5" style="61" bestFit="1" customWidth="1"/>
    <col min="5" max="5" width="35.1640625" style="63" customWidth="1"/>
    <col min="6" max="6" width="7.33203125" style="63" customWidth="1"/>
    <col min="7" max="7" width="32.5" style="34" customWidth="1"/>
    <col min="8" max="8" width="9.33203125" style="34" customWidth="1"/>
    <col min="9" max="256" width="12" style="34"/>
    <col min="257" max="257" width="3.6640625" style="34" customWidth="1"/>
    <col min="258" max="258" width="12" style="34"/>
    <col min="259" max="259" width="37.6640625" style="34" bestFit="1" customWidth="1"/>
    <col min="260" max="260" width="14.5" style="34" bestFit="1" customWidth="1"/>
    <col min="261" max="261" width="35.1640625" style="34" customWidth="1"/>
    <col min="262" max="262" width="7.33203125" style="34" customWidth="1"/>
    <col min="263" max="263" width="32.5" style="34" customWidth="1"/>
    <col min="264" max="264" width="9.33203125" style="34" customWidth="1"/>
    <col min="265" max="512" width="12" style="34"/>
    <col min="513" max="513" width="3.6640625" style="34" customWidth="1"/>
    <col min="514" max="514" width="12" style="34"/>
    <col min="515" max="515" width="37.6640625" style="34" bestFit="1" customWidth="1"/>
    <col min="516" max="516" width="14.5" style="34" bestFit="1" customWidth="1"/>
    <col min="517" max="517" width="35.1640625" style="34" customWidth="1"/>
    <col min="518" max="518" width="7.33203125" style="34" customWidth="1"/>
    <col min="519" max="519" width="32.5" style="34" customWidth="1"/>
    <col min="520" max="520" width="9.33203125" style="34" customWidth="1"/>
    <col min="521" max="768" width="12" style="34"/>
    <col min="769" max="769" width="3.6640625" style="34" customWidth="1"/>
    <col min="770" max="770" width="12" style="34"/>
    <col min="771" max="771" width="37.6640625" style="34" bestFit="1" customWidth="1"/>
    <col min="772" max="772" width="14.5" style="34" bestFit="1" customWidth="1"/>
    <col min="773" max="773" width="35.1640625" style="34" customWidth="1"/>
    <col min="774" max="774" width="7.33203125" style="34" customWidth="1"/>
    <col min="775" max="775" width="32.5" style="34" customWidth="1"/>
    <col min="776" max="776" width="9.33203125" style="34" customWidth="1"/>
    <col min="777" max="1024" width="12" style="34"/>
    <col min="1025" max="1025" width="3.6640625" style="34" customWidth="1"/>
    <col min="1026" max="1026" width="12" style="34"/>
    <col min="1027" max="1027" width="37.6640625" style="34" bestFit="1" customWidth="1"/>
    <col min="1028" max="1028" width="14.5" style="34" bestFit="1" customWidth="1"/>
    <col min="1029" max="1029" width="35.1640625" style="34" customWidth="1"/>
    <col min="1030" max="1030" width="7.33203125" style="34" customWidth="1"/>
    <col min="1031" max="1031" width="32.5" style="34" customWidth="1"/>
    <col min="1032" max="1032" width="9.33203125" style="34" customWidth="1"/>
    <col min="1033" max="1280" width="12" style="34"/>
    <col min="1281" max="1281" width="3.6640625" style="34" customWidth="1"/>
    <col min="1282" max="1282" width="12" style="34"/>
    <col min="1283" max="1283" width="37.6640625" style="34" bestFit="1" customWidth="1"/>
    <col min="1284" max="1284" width="14.5" style="34" bestFit="1" customWidth="1"/>
    <col min="1285" max="1285" width="35.1640625" style="34" customWidth="1"/>
    <col min="1286" max="1286" width="7.33203125" style="34" customWidth="1"/>
    <col min="1287" max="1287" width="32.5" style="34" customWidth="1"/>
    <col min="1288" max="1288" width="9.33203125" style="34" customWidth="1"/>
    <col min="1289" max="1536" width="12" style="34"/>
    <col min="1537" max="1537" width="3.6640625" style="34" customWidth="1"/>
    <col min="1538" max="1538" width="12" style="34"/>
    <col min="1539" max="1539" width="37.6640625" style="34" bestFit="1" customWidth="1"/>
    <col min="1540" max="1540" width="14.5" style="34" bestFit="1" customWidth="1"/>
    <col min="1541" max="1541" width="35.1640625" style="34" customWidth="1"/>
    <col min="1542" max="1542" width="7.33203125" style="34" customWidth="1"/>
    <col min="1543" max="1543" width="32.5" style="34" customWidth="1"/>
    <col min="1544" max="1544" width="9.33203125" style="34" customWidth="1"/>
    <col min="1545" max="1792" width="12" style="34"/>
    <col min="1793" max="1793" width="3.6640625" style="34" customWidth="1"/>
    <col min="1794" max="1794" width="12" style="34"/>
    <col min="1795" max="1795" width="37.6640625" style="34" bestFit="1" customWidth="1"/>
    <col min="1796" max="1796" width="14.5" style="34" bestFit="1" customWidth="1"/>
    <col min="1797" max="1797" width="35.1640625" style="34" customWidth="1"/>
    <col min="1798" max="1798" width="7.33203125" style="34" customWidth="1"/>
    <col min="1799" max="1799" width="32.5" style="34" customWidth="1"/>
    <col min="1800" max="1800" width="9.33203125" style="34" customWidth="1"/>
    <col min="1801" max="2048" width="12" style="34"/>
    <col min="2049" max="2049" width="3.6640625" style="34" customWidth="1"/>
    <col min="2050" max="2050" width="12" style="34"/>
    <col min="2051" max="2051" width="37.6640625" style="34" bestFit="1" customWidth="1"/>
    <col min="2052" max="2052" width="14.5" style="34" bestFit="1" customWidth="1"/>
    <col min="2053" max="2053" width="35.1640625" style="34" customWidth="1"/>
    <col min="2054" max="2054" width="7.33203125" style="34" customWidth="1"/>
    <col min="2055" max="2055" width="32.5" style="34" customWidth="1"/>
    <col min="2056" max="2056" width="9.33203125" style="34" customWidth="1"/>
    <col min="2057" max="2304" width="12" style="34"/>
    <col min="2305" max="2305" width="3.6640625" style="34" customWidth="1"/>
    <col min="2306" max="2306" width="12" style="34"/>
    <col min="2307" max="2307" width="37.6640625" style="34" bestFit="1" customWidth="1"/>
    <col min="2308" max="2308" width="14.5" style="34" bestFit="1" customWidth="1"/>
    <col min="2309" max="2309" width="35.1640625" style="34" customWidth="1"/>
    <col min="2310" max="2310" width="7.33203125" style="34" customWidth="1"/>
    <col min="2311" max="2311" width="32.5" style="34" customWidth="1"/>
    <col min="2312" max="2312" width="9.33203125" style="34" customWidth="1"/>
    <col min="2313" max="2560" width="12" style="34"/>
    <col min="2561" max="2561" width="3.6640625" style="34" customWidth="1"/>
    <col min="2562" max="2562" width="12" style="34"/>
    <col min="2563" max="2563" width="37.6640625" style="34" bestFit="1" customWidth="1"/>
    <col min="2564" max="2564" width="14.5" style="34" bestFit="1" customWidth="1"/>
    <col min="2565" max="2565" width="35.1640625" style="34" customWidth="1"/>
    <col min="2566" max="2566" width="7.33203125" style="34" customWidth="1"/>
    <col min="2567" max="2567" width="32.5" style="34" customWidth="1"/>
    <col min="2568" max="2568" width="9.33203125" style="34" customWidth="1"/>
    <col min="2569" max="2816" width="12" style="34"/>
    <col min="2817" max="2817" width="3.6640625" style="34" customWidth="1"/>
    <col min="2818" max="2818" width="12" style="34"/>
    <col min="2819" max="2819" width="37.6640625" style="34" bestFit="1" customWidth="1"/>
    <col min="2820" max="2820" width="14.5" style="34" bestFit="1" customWidth="1"/>
    <col min="2821" max="2821" width="35.1640625" style="34" customWidth="1"/>
    <col min="2822" max="2822" width="7.33203125" style="34" customWidth="1"/>
    <col min="2823" max="2823" width="32.5" style="34" customWidth="1"/>
    <col min="2824" max="2824" width="9.33203125" style="34" customWidth="1"/>
    <col min="2825" max="3072" width="12" style="34"/>
    <col min="3073" max="3073" width="3.6640625" style="34" customWidth="1"/>
    <col min="3074" max="3074" width="12" style="34"/>
    <col min="3075" max="3075" width="37.6640625" style="34" bestFit="1" customWidth="1"/>
    <col min="3076" max="3076" width="14.5" style="34" bestFit="1" customWidth="1"/>
    <col min="3077" max="3077" width="35.1640625" style="34" customWidth="1"/>
    <col min="3078" max="3078" width="7.33203125" style="34" customWidth="1"/>
    <col min="3079" max="3079" width="32.5" style="34" customWidth="1"/>
    <col min="3080" max="3080" width="9.33203125" style="34" customWidth="1"/>
    <col min="3081" max="3328" width="12" style="34"/>
    <col min="3329" max="3329" width="3.6640625" style="34" customWidth="1"/>
    <col min="3330" max="3330" width="12" style="34"/>
    <col min="3331" max="3331" width="37.6640625" style="34" bestFit="1" customWidth="1"/>
    <col min="3332" max="3332" width="14.5" style="34" bestFit="1" customWidth="1"/>
    <col min="3333" max="3333" width="35.1640625" style="34" customWidth="1"/>
    <col min="3334" max="3334" width="7.33203125" style="34" customWidth="1"/>
    <col min="3335" max="3335" width="32.5" style="34" customWidth="1"/>
    <col min="3336" max="3336" width="9.33203125" style="34" customWidth="1"/>
    <col min="3337" max="3584" width="12" style="34"/>
    <col min="3585" max="3585" width="3.6640625" style="34" customWidth="1"/>
    <col min="3586" max="3586" width="12" style="34"/>
    <col min="3587" max="3587" width="37.6640625" style="34" bestFit="1" customWidth="1"/>
    <col min="3588" max="3588" width="14.5" style="34" bestFit="1" customWidth="1"/>
    <col min="3589" max="3589" width="35.1640625" style="34" customWidth="1"/>
    <col min="3590" max="3590" width="7.33203125" style="34" customWidth="1"/>
    <col min="3591" max="3591" width="32.5" style="34" customWidth="1"/>
    <col min="3592" max="3592" width="9.33203125" style="34" customWidth="1"/>
    <col min="3593" max="3840" width="12" style="34"/>
    <col min="3841" max="3841" width="3.6640625" style="34" customWidth="1"/>
    <col min="3842" max="3842" width="12" style="34"/>
    <col min="3843" max="3843" width="37.6640625" style="34" bestFit="1" customWidth="1"/>
    <col min="3844" max="3844" width="14.5" style="34" bestFit="1" customWidth="1"/>
    <col min="3845" max="3845" width="35.1640625" style="34" customWidth="1"/>
    <col min="3846" max="3846" width="7.33203125" style="34" customWidth="1"/>
    <col min="3847" max="3847" width="32.5" style="34" customWidth="1"/>
    <col min="3848" max="3848" width="9.33203125" style="34" customWidth="1"/>
    <col min="3849" max="4096" width="12" style="34"/>
    <col min="4097" max="4097" width="3.6640625" style="34" customWidth="1"/>
    <col min="4098" max="4098" width="12" style="34"/>
    <col min="4099" max="4099" width="37.6640625" style="34" bestFit="1" customWidth="1"/>
    <col min="4100" max="4100" width="14.5" style="34" bestFit="1" customWidth="1"/>
    <col min="4101" max="4101" width="35.1640625" style="34" customWidth="1"/>
    <col min="4102" max="4102" width="7.33203125" style="34" customWidth="1"/>
    <col min="4103" max="4103" width="32.5" style="34" customWidth="1"/>
    <col min="4104" max="4104" width="9.33203125" style="34" customWidth="1"/>
    <col min="4105" max="4352" width="12" style="34"/>
    <col min="4353" max="4353" width="3.6640625" style="34" customWidth="1"/>
    <col min="4354" max="4354" width="12" style="34"/>
    <col min="4355" max="4355" width="37.6640625" style="34" bestFit="1" customWidth="1"/>
    <col min="4356" max="4356" width="14.5" style="34" bestFit="1" customWidth="1"/>
    <col min="4357" max="4357" width="35.1640625" style="34" customWidth="1"/>
    <col min="4358" max="4358" width="7.33203125" style="34" customWidth="1"/>
    <col min="4359" max="4359" width="32.5" style="34" customWidth="1"/>
    <col min="4360" max="4360" width="9.33203125" style="34" customWidth="1"/>
    <col min="4361" max="4608" width="12" style="34"/>
    <col min="4609" max="4609" width="3.6640625" style="34" customWidth="1"/>
    <col min="4610" max="4610" width="12" style="34"/>
    <col min="4611" max="4611" width="37.6640625" style="34" bestFit="1" customWidth="1"/>
    <col min="4612" max="4612" width="14.5" style="34" bestFit="1" customWidth="1"/>
    <col min="4613" max="4613" width="35.1640625" style="34" customWidth="1"/>
    <col min="4614" max="4614" width="7.33203125" style="34" customWidth="1"/>
    <col min="4615" max="4615" width="32.5" style="34" customWidth="1"/>
    <col min="4616" max="4616" width="9.33203125" style="34" customWidth="1"/>
    <col min="4617" max="4864" width="12" style="34"/>
    <col min="4865" max="4865" width="3.6640625" style="34" customWidth="1"/>
    <col min="4866" max="4866" width="12" style="34"/>
    <col min="4867" max="4867" width="37.6640625" style="34" bestFit="1" customWidth="1"/>
    <col min="4868" max="4868" width="14.5" style="34" bestFit="1" customWidth="1"/>
    <col min="4869" max="4869" width="35.1640625" style="34" customWidth="1"/>
    <col min="4870" max="4870" width="7.33203125" style="34" customWidth="1"/>
    <col min="4871" max="4871" width="32.5" style="34" customWidth="1"/>
    <col min="4872" max="4872" width="9.33203125" style="34" customWidth="1"/>
    <col min="4873" max="5120" width="12" style="34"/>
    <col min="5121" max="5121" width="3.6640625" style="34" customWidth="1"/>
    <col min="5122" max="5122" width="12" style="34"/>
    <col min="5123" max="5123" width="37.6640625" style="34" bestFit="1" customWidth="1"/>
    <col min="5124" max="5124" width="14.5" style="34" bestFit="1" customWidth="1"/>
    <col min="5125" max="5125" width="35.1640625" style="34" customWidth="1"/>
    <col min="5126" max="5126" width="7.33203125" style="34" customWidth="1"/>
    <col min="5127" max="5127" width="32.5" style="34" customWidth="1"/>
    <col min="5128" max="5128" width="9.33203125" style="34" customWidth="1"/>
    <col min="5129" max="5376" width="12" style="34"/>
    <col min="5377" max="5377" width="3.6640625" style="34" customWidth="1"/>
    <col min="5378" max="5378" width="12" style="34"/>
    <col min="5379" max="5379" width="37.6640625" style="34" bestFit="1" customWidth="1"/>
    <col min="5380" max="5380" width="14.5" style="34" bestFit="1" customWidth="1"/>
    <col min="5381" max="5381" width="35.1640625" style="34" customWidth="1"/>
    <col min="5382" max="5382" width="7.33203125" style="34" customWidth="1"/>
    <col min="5383" max="5383" width="32.5" style="34" customWidth="1"/>
    <col min="5384" max="5384" width="9.33203125" style="34" customWidth="1"/>
    <col min="5385" max="5632" width="12" style="34"/>
    <col min="5633" max="5633" width="3.6640625" style="34" customWidth="1"/>
    <col min="5634" max="5634" width="12" style="34"/>
    <col min="5635" max="5635" width="37.6640625" style="34" bestFit="1" customWidth="1"/>
    <col min="5636" max="5636" width="14.5" style="34" bestFit="1" customWidth="1"/>
    <col min="5637" max="5637" width="35.1640625" style="34" customWidth="1"/>
    <col min="5638" max="5638" width="7.33203125" style="34" customWidth="1"/>
    <col min="5639" max="5639" width="32.5" style="34" customWidth="1"/>
    <col min="5640" max="5640" width="9.33203125" style="34" customWidth="1"/>
    <col min="5641" max="5888" width="12" style="34"/>
    <col min="5889" max="5889" width="3.6640625" style="34" customWidth="1"/>
    <col min="5890" max="5890" width="12" style="34"/>
    <col min="5891" max="5891" width="37.6640625" style="34" bestFit="1" customWidth="1"/>
    <col min="5892" max="5892" width="14.5" style="34" bestFit="1" customWidth="1"/>
    <col min="5893" max="5893" width="35.1640625" style="34" customWidth="1"/>
    <col min="5894" max="5894" width="7.33203125" style="34" customWidth="1"/>
    <col min="5895" max="5895" width="32.5" style="34" customWidth="1"/>
    <col min="5896" max="5896" width="9.33203125" style="34" customWidth="1"/>
    <col min="5897" max="6144" width="12" style="34"/>
    <col min="6145" max="6145" width="3.6640625" style="34" customWidth="1"/>
    <col min="6146" max="6146" width="12" style="34"/>
    <col min="6147" max="6147" width="37.6640625" style="34" bestFit="1" customWidth="1"/>
    <col min="6148" max="6148" width="14.5" style="34" bestFit="1" customWidth="1"/>
    <col min="6149" max="6149" width="35.1640625" style="34" customWidth="1"/>
    <col min="6150" max="6150" width="7.33203125" style="34" customWidth="1"/>
    <col min="6151" max="6151" width="32.5" style="34" customWidth="1"/>
    <col min="6152" max="6152" width="9.33203125" style="34" customWidth="1"/>
    <col min="6153" max="6400" width="12" style="34"/>
    <col min="6401" max="6401" width="3.6640625" style="34" customWidth="1"/>
    <col min="6402" max="6402" width="12" style="34"/>
    <col min="6403" max="6403" width="37.6640625" style="34" bestFit="1" customWidth="1"/>
    <col min="6404" max="6404" width="14.5" style="34" bestFit="1" customWidth="1"/>
    <col min="6405" max="6405" width="35.1640625" style="34" customWidth="1"/>
    <col min="6406" max="6406" width="7.33203125" style="34" customWidth="1"/>
    <col min="6407" max="6407" width="32.5" style="34" customWidth="1"/>
    <col min="6408" max="6408" width="9.33203125" style="34" customWidth="1"/>
    <col min="6409" max="6656" width="12" style="34"/>
    <col min="6657" max="6657" width="3.6640625" style="34" customWidth="1"/>
    <col min="6658" max="6658" width="12" style="34"/>
    <col min="6659" max="6659" width="37.6640625" style="34" bestFit="1" customWidth="1"/>
    <col min="6660" max="6660" width="14.5" style="34" bestFit="1" customWidth="1"/>
    <col min="6661" max="6661" width="35.1640625" style="34" customWidth="1"/>
    <col min="6662" max="6662" width="7.33203125" style="34" customWidth="1"/>
    <col min="6663" max="6663" width="32.5" style="34" customWidth="1"/>
    <col min="6664" max="6664" width="9.33203125" style="34" customWidth="1"/>
    <col min="6665" max="6912" width="12" style="34"/>
    <col min="6913" max="6913" width="3.6640625" style="34" customWidth="1"/>
    <col min="6914" max="6914" width="12" style="34"/>
    <col min="6915" max="6915" width="37.6640625" style="34" bestFit="1" customWidth="1"/>
    <col min="6916" max="6916" width="14.5" style="34" bestFit="1" customWidth="1"/>
    <col min="6917" max="6917" width="35.1640625" style="34" customWidth="1"/>
    <col min="6918" max="6918" width="7.33203125" style="34" customWidth="1"/>
    <col min="6919" max="6919" width="32.5" style="34" customWidth="1"/>
    <col min="6920" max="6920" width="9.33203125" style="34" customWidth="1"/>
    <col min="6921" max="7168" width="12" style="34"/>
    <col min="7169" max="7169" width="3.6640625" style="34" customWidth="1"/>
    <col min="7170" max="7170" width="12" style="34"/>
    <col min="7171" max="7171" width="37.6640625" style="34" bestFit="1" customWidth="1"/>
    <col min="7172" max="7172" width="14.5" style="34" bestFit="1" customWidth="1"/>
    <col min="7173" max="7173" width="35.1640625" style="34" customWidth="1"/>
    <col min="7174" max="7174" width="7.33203125" style="34" customWidth="1"/>
    <col min="7175" max="7175" width="32.5" style="34" customWidth="1"/>
    <col min="7176" max="7176" width="9.33203125" style="34" customWidth="1"/>
    <col min="7177" max="7424" width="12" style="34"/>
    <col min="7425" max="7425" width="3.6640625" style="34" customWidth="1"/>
    <col min="7426" max="7426" width="12" style="34"/>
    <col min="7427" max="7427" width="37.6640625" style="34" bestFit="1" customWidth="1"/>
    <col min="7428" max="7428" width="14.5" style="34" bestFit="1" customWidth="1"/>
    <col min="7429" max="7429" width="35.1640625" style="34" customWidth="1"/>
    <col min="7430" max="7430" width="7.33203125" style="34" customWidth="1"/>
    <col min="7431" max="7431" width="32.5" style="34" customWidth="1"/>
    <col min="7432" max="7432" width="9.33203125" style="34" customWidth="1"/>
    <col min="7433" max="7680" width="12" style="34"/>
    <col min="7681" max="7681" width="3.6640625" style="34" customWidth="1"/>
    <col min="7682" max="7682" width="12" style="34"/>
    <col min="7683" max="7683" width="37.6640625" style="34" bestFit="1" customWidth="1"/>
    <col min="7684" max="7684" width="14.5" style="34" bestFit="1" customWidth="1"/>
    <col min="7685" max="7685" width="35.1640625" style="34" customWidth="1"/>
    <col min="7686" max="7686" width="7.33203125" style="34" customWidth="1"/>
    <col min="7687" max="7687" width="32.5" style="34" customWidth="1"/>
    <col min="7688" max="7688" width="9.33203125" style="34" customWidth="1"/>
    <col min="7689" max="7936" width="12" style="34"/>
    <col min="7937" max="7937" width="3.6640625" style="34" customWidth="1"/>
    <col min="7938" max="7938" width="12" style="34"/>
    <col min="7939" max="7939" width="37.6640625" style="34" bestFit="1" customWidth="1"/>
    <col min="7940" max="7940" width="14.5" style="34" bestFit="1" customWidth="1"/>
    <col min="7941" max="7941" width="35.1640625" style="34" customWidth="1"/>
    <col min="7942" max="7942" width="7.33203125" style="34" customWidth="1"/>
    <col min="7943" max="7943" width="32.5" style="34" customWidth="1"/>
    <col min="7944" max="7944" width="9.33203125" style="34" customWidth="1"/>
    <col min="7945" max="8192" width="12" style="34"/>
    <col min="8193" max="8193" width="3.6640625" style="34" customWidth="1"/>
    <col min="8194" max="8194" width="12" style="34"/>
    <col min="8195" max="8195" width="37.6640625" style="34" bestFit="1" customWidth="1"/>
    <col min="8196" max="8196" width="14.5" style="34" bestFit="1" customWidth="1"/>
    <col min="8197" max="8197" width="35.1640625" style="34" customWidth="1"/>
    <col min="8198" max="8198" width="7.33203125" style="34" customWidth="1"/>
    <col min="8199" max="8199" width="32.5" style="34" customWidth="1"/>
    <col min="8200" max="8200" width="9.33203125" style="34" customWidth="1"/>
    <col min="8201" max="8448" width="12" style="34"/>
    <col min="8449" max="8449" width="3.6640625" style="34" customWidth="1"/>
    <col min="8450" max="8450" width="12" style="34"/>
    <col min="8451" max="8451" width="37.6640625" style="34" bestFit="1" customWidth="1"/>
    <col min="8452" max="8452" width="14.5" style="34" bestFit="1" customWidth="1"/>
    <col min="8453" max="8453" width="35.1640625" style="34" customWidth="1"/>
    <col min="8454" max="8454" width="7.33203125" style="34" customWidth="1"/>
    <col min="8455" max="8455" width="32.5" style="34" customWidth="1"/>
    <col min="8456" max="8456" width="9.33203125" style="34" customWidth="1"/>
    <col min="8457" max="8704" width="12" style="34"/>
    <col min="8705" max="8705" width="3.6640625" style="34" customWidth="1"/>
    <col min="8706" max="8706" width="12" style="34"/>
    <col min="8707" max="8707" width="37.6640625" style="34" bestFit="1" customWidth="1"/>
    <col min="8708" max="8708" width="14.5" style="34" bestFit="1" customWidth="1"/>
    <col min="8709" max="8709" width="35.1640625" style="34" customWidth="1"/>
    <col min="8710" max="8710" width="7.33203125" style="34" customWidth="1"/>
    <col min="8711" max="8711" width="32.5" style="34" customWidth="1"/>
    <col min="8712" max="8712" width="9.33203125" style="34" customWidth="1"/>
    <col min="8713" max="8960" width="12" style="34"/>
    <col min="8961" max="8961" width="3.6640625" style="34" customWidth="1"/>
    <col min="8962" max="8962" width="12" style="34"/>
    <col min="8963" max="8963" width="37.6640625" style="34" bestFit="1" customWidth="1"/>
    <col min="8964" max="8964" width="14.5" style="34" bestFit="1" customWidth="1"/>
    <col min="8965" max="8965" width="35.1640625" style="34" customWidth="1"/>
    <col min="8966" max="8966" width="7.33203125" style="34" customWidth="1"/>
    <col min="8967" max="8967" width="32.5" style="34" customWidth="1"/>
    <col min="8968" max="8968" width="9.33203125" style="34" customWidth="1"/>
    <col min="8969" max="9216" width="12" style="34"/>
    <col min="9217" max="9217" width="3.6640625" style="34" customWidth="1"/>
    <col min="9218" max="9218" width="12" style="34"/>
    <col min="9219" max="9219" width="37.6640625" style="34" bestFit="1" customWidth="1"/>
    <col min="9220" max="9220" width="14.5" style="34" bestFit="1" customWidth="1"/>
    <col min="9221" max="9221" width="35.1640625" style="34" customWidth="1"/>
    <col min="9222" max="9222" width="7.33203125" style="34" customWidth="1"/>
    <col min="9223" max="9223" width="32.5" style="34" customWidth="1"/>
    <col min="9224" max="9224" width="9.33203125" style="34" customWidth="1"/>
    <col min="9225" max="9472" width="12" style="34"/>
    <col min="9473" max="9473" width="3.6640625" style="34" customWidth="1"/>
    <col min="9474" max="9474" width="12" style="34"/>
    <col min="9475" max="9475" width="37.6640625" style="34" bestFit="1" customWidth="1"/>
    <col min="9476" max="9476" width="14.5" style="34" bestFit="1" customWidth="1"/>
    <col min="9477" max="9477" width="35.1640625" style="34" customWidth="1"/>
    <col min="9478" max="9478" width="7.33203125" style="34" customWidth="1"/>
    <col min="9479" max="9479" width="32.5" style="34" customWidth="1"/>
    <col min="9480" max="9480" width="9.33203125" style="34" customWidth="1"/>
    <col min="9481" max="9728" width="12" style="34"/>
    <col min="9729" max="9729" width="3.6640625" style="34" customWidth="1"/>
    <col min="9730" max="9730" width="12" style="34"/>
    <col min="9731" max="9731" width="37.6640625" style="34" bestFit="1" customWidth="1"/>
    <col min="9732" max="9732" width="14.5" style="34" bestFit="1" customWidth="1"/>
    <col min="9733" max="9733" width="35.1640625" style="34" customWidth="1"/>
    <col min="9734" max="9734" width="7.33203125" style="34" customWidth="1"/>
    <col min="9735" max="9735" width="32.5" style="34" customWidth="1"/>
    <col min="9736" max="9736" width="9.33203125" style="34" customWidth="1"/>
    <col min="9737" max="9984" width="12" style="34"/>
    <col min="9985" max="9985" width="3.6640625" style="34" customWidth="1"/>
    <col min="9986" max="9986" width="12" style="34"/>
    <col min="9987" max="9987" width="37.6640625" style="34" bestFit="1" customWidth="1"/>
    <col min="9988" max="9988" width="14.5" style="34" bestFit="1" customWidth="1"/>
    <col min="9989" max="9989" width="35.1640625" style="34" customWidth="1"/>
    <col min="9990" max="9990" width="7.33203125" style="34" customWidth="1"/>
    <col min="9991" max="9991" width="32.5" style="34" customWidth="1"/>
    <col min="9992" max="9992" width="9.33203125" style="34" customWidth="1"/>
    <col min="9993" max="10240" width="12" style="34"/>
    <col min="10241" max="10241" width="3.6640625" style="34" customWidth="1"/>
    <col min="10242" max="10242" width="12" style="34"/>
    <col min="10243" max="10243" width="37.6640625" style="34" bestFit="1" customWidth="1"/>
    <col min="10244" max="10244" width="14.5" style="34" bestFit="1" customWidth="1"/>
    <col min="10245" max="10245" width="35.1640625" style="34" customWidth="1"/>
    <col min="10246" max="10246" width="7.33203125" style="34" customWidth="1"/>
    <col min="10247" max="10247" width="32.5" style="34" customWidth="1"/>
    <col min="10248" max="10248" width="9.33203125" style="34" customWidth="1"/>
    <col min="10249" max="10496" width="12" style="34"/>
    <col min="10497" max="10497" width="3.6640625" style="34" customWidth="1"/>
    <col min="10498" max="10498" width="12" style="34"/>
    <col min="10499" max="10499" width="37.6640625" style="34" bestFit="1" customWidth="1"/>
    <col min="10500" max="10500" width="14.5" style="34" bestFit="1" customWidth="1"/>
    <col min="10501" max="10501" width="35.1640625" style="34" customWidth="1"/>
    <col min="10502" max="10502" width="7.33203125" style="34" customWidth="1"/>
    <col min="10503" max="10503" width="32.5" style="34" customWidth="1"/>
    <col min="10504" max="10504" width="9.33203125" style="34" customWidth="1"/>
    <col min="10505" max="10752" width="12" style="34"/>
    <col min="10753" max="10753" width="3.6640625" style="34" customWidth="1"/>
    <col min="10754" max="10754" width="12" style="34"/>
    <col min="10755" max="10755" width="37.6640625" style="34" bestFit="1" customWidth="1"/>
    <col min="10756" max="10756" width="14.5" style="34" bestFit="1" customWidth="1"/>
    <col min="10757" max="10757" width="35.1640625" style="34" customWidth="1"/>
    <col min="10758" max="10758" width="7.33203125" style="34" customWidth="1"/>
    <col min="10759" max="10759" width="32.5" style="34" customWidth="1"/>
    <col min="10760" max="10760" width="9.33203125" style="34" customWidth="1"/>
    <col min="10761" max="11008" width="12" style="34"/>
    <col min="11009" max="11009" width="3.6640625" style="34" customWidth="1"/>
    <col min="11010" max="11010" width="12" style="34"/>
    <col min="11011" max="11011" width="37.6640625" style="34" bestFit="1" customWidth="1"/>
    <col min="11012" max="11012" width="14.5" style="34" bestFit="1" customWidth="1"/>
    <col min="11013" max="11013" width="35.1640625" style="34" customWidth="1"/>
    <col min="11014" max="11014" width="7.33203125" style="34" customWidth="1"/>
    <col min="11015" max="11015" width="32.5" style="34" customWidth="1"/>
    <col min="11016" max="11016" width="9.33203125" style="34" customWidth="1"/>
    <col min="11017" max="11264" width="12" style="34"/>
    <col min="11265" max="11265" width="3.6640625" style="34" customWidth="1"/>
    <col min="11266" max="11266" width="12" style="34"/>
    <col min="11267" max="11267" width="37.6640625" style="34" bestFit="1" customWidth="1"/>
    <col min="11268" max="11268" width="14.5" style="34" bestFit="1" customWidth="1"/>
    <col min="11269" max="11269" width="35.1640625" style="34" customWidth="1"/>
    <col min="11270" max="11270" width="7.33203125" style="34" customWidth="1"/>
    <col min="11271" max="11271" width="32.5" style="34" customWidth="1"/>
    <col min="11272" max="11272" width="9.33203125" style="34" customWidth="1"/>
    <col min="11273" max="11520" width="12" style="34"/>
    <col min="11521" max="11521" width="3.6640625" style="34" customWidth="1"/>
    <col min="11522" max="11522" width="12" style="34"/>
    <col min="11523" max="11523" width="37.6640625" style="34" bestFit="1" customWidth="1"/>
    <col min="11524" max="11524" width="14.5" style="34" bestFit="1" customWidth="1"/>
    <col min="11525" max="11525" width="35.1640625" style="34" customWidth="1"/>
    <col min="11526" max="11526" width="7.33203125" style="34" customWidth="1"/>
    <col min="11527" max="11527" width="32.5" style="34" customWidth="1"/>
    <col min="11528" max="11528" width="9.33203125" style="34" customWidth="1"/>
    <col min="11529" max="11776" width="12" style="34"/>
    <col min="11777" max="11777" width="3.6640625" style="34" customWidth="1"/>
    <col min="11778" max="11778" width="12" style="34"/>
    <col min="11779" max="11779" width="37.6640625" style="34" bestFit="1" customWidth="1"/>
    <col min="11780" max="11780" width="14.5" style="34" bestFit="1" customWidth="1"/>
    <col min="11781" max="11781" width="35.1640625" style="34" customWidth="1"/>
    <col min="11782" max="11782" width="7.33203125" style="34" customWidth="1"/>
    <col min="11783" max="11783" width="32.5" style="34" customWidth="1"/>
    <col min="11784" max="11784" width="9.33203125" style="34" customWidth="1"/>
    <col min="11785" max="12032" width="12" style="34"/>
    <col min="12033" max="12033" width="3.6640625" style="34" customWidth="1"/>
    <col min="12034" max="12034" width="12" style="34"/>
    <col min="12035" max="12035" width="37.6640625" style="34" bestFit="1" customWidth="1"/>
    <col min="12036" max="12036" width="14.5" style="34" bestFit="1" customWidth="1"/>
    <col min="12037" max="12037" width="35.1640625" style="34" customWidth="1"/>
    <col min="12038" max="12038" width="7.33203125" style="34" customWidth="1"/>
    <col min="12039" max="12039" width="32.5" style="34" customWidth="1"/>
    <col min="12040" max="12040" width="9.33203125" style="34" customWidth="1"/>
    <col min="12041" max="12288" width="12" style="34"/>
    <col min="12289" max="12289" width="3.6640625" style="34" customWidth="1"/>
    <col min="12290" max="12290" width="12" style="34"/>
    <col min="12291" max="12291" width="37.6640625" style="34" bestFit="1" customWidth="1"/>
    <col min="12292" max="12292" width="14.5" style="34" bestFit="1" customWidth="1"/>
    <col min="12293" max="12293" width="35.1640625" style="34" customWidth="1"/>
    <col min="12294" max="12294" width="7.33203125" style="34" customWidth="1"/>
    <col min="12295" max="12295" width="32.5" style="34" customWidth="1"/>
    <col min="12296" max="12296" width="9.33203125" style="34" customWidth="1"/>
    <col min="12297" max="12544" width="12" style="34"/>
    <col min="12545" max="12545" width="3.6640625" style="34" customWidth="1"/>
    <col min="12546" max="12546" width="12" style="34"/>
    <col min="12547" max="12547" width="37.6640625" style="34" bestFit="1" customWidth="1"/>
    <col min="12548" max="12548" width="14.5" style="34" bestFit="1" customWidth="1"/>
    <col min="12549" max="12549" width="35.1640625" style="34" customWidth="1"/>
    <col min="12550" max="12550" width="7.33203125" style="34" customWidth="1"/>
    <col min="12551" max="12551" width="32.5" style="34" customWidth="1"/>
    <col min="12552" max="12552" width="9.33203125" style="34" customWidth="1"/>
    <col min="12553" max="12800" width="12" style="34"/>
    <col min="12801" max="12801" width="3.6640625" style="34" customWidth="1"/>
    <col min="12802" max="12802" width="12" style="34"/>
    <col min="12803" max="12803" width="37.6640625" style="34" bestFit="1" customWidth="1"/>
    <col min="12804" max="12804" width="14.5" style="34" bestFit="1" customWidth="1"/>
    <col min="12805" max="12805" width="35.1640625" style="34" customWidth="1"/>
    <col min="12806" max="12806" width="7.33203125" style="34" customWidth="1"/>
    <col min="12807" max="12807" width="32.5" style="34" customWidth="1"/>
    <col min="12808" max="12808" width="9.33203125" style="34" customWidth="1"/>
    <col min="12809" max="13056" width="12" style="34"/>
    <col min="13057" max="13057" width="3.6640625" style="34" customWidth="1"/>
    <col min="13058" max="13058" width="12" style="34"/>
    <col min="13059" max="13059" width="37.6640625" style="34" bestFit="1" customWidth="1"/>
    <col min="13060" max="13060" width="14.5" style="34" bestFit="1" customWidth="1"/>
    <col min="13061" max="13061" width="35.1640625" style="34" customWidth="1"/>
    <col min="13062" max="13062" width="7.33203125" style="34" customWidth="1"/>
    <col min="13063" max="13063" width="32.5" style="34" customWidth="1"/>
    <col min="13064" max="13064" width="9.33203125" style="34" customWidth="1"/>
    <col min="13065" max="13312" width="12" style="34"/>
    <col min="13313" max="13313" width="3.6640625" style="34" customWidth="1"/>
    <col min="13314" max="13314" width="12" style="34"/>
    <col min="13315" max="13315" width="37.6640625" style="34" bestFit="1" customWidth="1"/>
    <col min="13316" max="13316" width="14.5" style="34" bestFit="1" customWidth="1"/>
    <col min="13317" max="13317" width="35.1640625" style="34" customWidth="1"/>
    <col min="13318" max="13318" width="7.33203125" style="34" customWidth="1"/>
    <col min="13319" max="13319" width="32.5" style="34" customWidth="1"/>
    <col min="13320" max="13320" width="9.33203125" style="34" customWidth="1"/>
    <col min="13321" max="13568" width="12" style="34"/>
    <col min="13569" max="13569" width="3.6640625" style="34" customWidth="1"/>
    <col min="13570" max="13570" width="12" style="34"/>
    <col min="13571" max="13571" width="37.6640625" style="34" bestFit="1" customWidth="1"/>
    <col min="13572" max="13572" width="14.5" style="34" bestFit="1" customWidth="1"/>
    <col min="13573" max="13573" width="35.1640625" style="34" customWidth="1"/>
    <col min="13574" max="13574" width="7.33203125" style="34" customWidth="1"/>
    <col min="13575" max="13575" width="32.5" style="34" customWidth="1"/>
    <col min="13576" max="13576" width="9.33203125" style="34" customWidth="1"/>
    <col min="13577" max="13824" width="12" style="34"/>
    <col min="13825" max="13825" width="3.6640625" style="34" customWidth="1"/>
    <col min="13826" max="13826" width="12" style="34"/>
    <col min="13827" max="13827" width="37.6640625" style="34" bestFit="1" customWidth="1"/>
    <col min="13828" max="13828" width="14.5" style="34" bestFit="1" customWidth="1"/>
    <col min="13829" max="13829" width="35.1640625" style="34" customWidth="1"/>
    <col min="13830" max="13830" width="7.33203125" style="34" customWidth="1"/>
    <col min="13831" max="13831" width="32.5" style="34" customWidth="1"/>
    <col min="13832" max="13832" width="9.33203125" style="34" customWidth="1"/>
    <col min="13833" max="14080" width="12" style="34"/>
    <col min="14081" max="14081" width="3.6640625" style="34" customWidth="1"/>
    <col min="14082" max="14082" width="12" style="34"/>
    <col min="14083" max="14083" width="37.6640625" style="34" bestFit="1" customWidth="1"/>
    <col min="14084" max="14084" width="14.5" style="34" bestFit="1" customWidth="1"/>
    <col min="14085" max="14085" width="35.1640625" style="34" customWidth="1"/>
    <col min="14086" max="14086" width="7.33203125" style="34" customWidth="1"/>
    <col min="14087" max="14087" width="32.5" style="34" customWidth="1"/>
    <col min="14088" max="14088" width="9.33203125" style="34" customWidth="1"/>
    <col min="14089" max="14336" width="12" style="34"/>
    <col min="14337" max="14337" width="3.6640625" style="34" customWidth="1"/>
    <col min="14338" max="14338" width="12" style="34"/>
    <col min="14339" max="14339" width="37.6640625" style="34" bestFit="1" customWidth="1"/>
    <col min="14340" max="14340" width="14.5" style="34" bestFit="1" customWidth="1"/>
    <col min="14341" max="14341" width="35.1640625" style="34" customWidth="1"/>
    <col min="14342" max="14342" width="7.33203125" style="34" customWidth="1"/>
    <col min="14343" max="14343" width="32.5" style="34" customWidth="1"/>
    <col min="14344" max="14344" width="9.33203125" style="34" customWidth="1"/>
    <col min="14345" max="14592" width="12" style="34"/>
    <col min="14593" max="14593" width="3.6640625" style="34" customWidth="1"/>
    <col min="14594" max="14594" width="12" style="34"/>
    <col min="14595" max="14595" width="37.6640625" style="34" bestFit="1" customWidth="1"/>
    <col min="14596" max="14596" width="14.5" style="34" bestFit="1" customWidth="1"/>
    <col min="14597" max="14597" width="35.1640625" style="34" customWidth="1"/>
    <col min="14598" max="14598" width="7.33203125" style="34" customWidth="1"/>
    <col min="14599" max="14599" width="32.5" style="34" customWidth="1"/>
    <col min="14600" max="14600" width="9.33203125" style="34" customWidth="1"/>
    <col min="14601" max="14848" width="12" style="34"/>
    <col min="14849" max="14849" width="3.6640625" style="34" customWidth="1"/>
    <col min="14850" max="14850" width="12" style="34"/>
    <col min="14851" max="14851" width="37.6640625" style="34" bestFit="1" customWidth="1"/>
    <col min="14852" max="14852" width="14.5" style="34" bestFit="1" customWidth="1"/>
    <col min="14853" max="14853" width="35.1640625" style="34" customWidth="1"/>
    <col min="14854" max="14854" width="7.33203125" style="34" customWidth="1"/>
    <col min="14855" max="14855" width="32.5" style="34" customWidth="1"/>
    <col min="14856" max="14856" width="9.33203125" style="34" customWidth="1"/>
    <col min="14857" max="15104" width="12" style="34"/>
    <col min="15105" max="15105" width="3.6640625" style="34" customWidth="1"/>
    <col min="15106" max="15106" width="12" style="34"/>
    <col min="15107" max="15107" width="37.6640625" style="34" bestFit="1" customWidth="1"/>
    <col min="15108" max="15108" width="14.5" style="34" bestFit="1" customWidth="1"/>
    <col min="15109" max="15109" width="35.1640625" style="34" customWidth="1"/>
    <col min="15110" max="15110" width="7.33203125" style="34" customWidth="1"/>
    <col min="15111" max="15111" width="32.5" style="34" customWidth="1"/>
    <col min="15112" max="15112" width="9.33203125" style="34" customWidth="1"/>
    <col min="15113" max="15360" width="12" style="34"/>
    <col min="15361" max="15361" width="3.6640625" style="34" customWidth="1"/>
    <col min="15362" max="15362" width="12" style="34"/>
    <col min="15363" max="15363" width="37.6640625" style="34" bestFit="1" customWidth="1"/>
    <col min="15364" max="15364" width="14.5" style="34" bestFit="1" customWidth="1"/>
    <col min="15365" max="15365" width="35.1640625" style="34" customWidth="1"/>
    <col min="15366" max="15366" width="7.33203125" style="34" customWidth="1"/>
    <col min="15367" max="15367" width="32.5" style="34" customWidth="1"/>
    <col min="15368" max="15368" width="9.33203125" style="34" customWidth="1"/>
    <col min="15369" max="15616" width="12" style="34"/>
    <col min="15617" max="15617" width="3.6640625" style="34" customWidth="1"/>
    <col min="15618" max="15618" width="12" style="34"/>
    <col min="15619" max="15619" width="37.6640625" style="34" bestFit="1" customWidth="1"/>
    <col min="15620" max="15620" width="14.5" style="34" bestFit="1" customWidth="1"/>
    <col min="15621" max="15621" width="35.1640625" style="34" customWidth="1"/>
    <col min="15622" max="15622" width="7.33203125" style="34" customWidth="1"/>
    <col min="15623" max="15623" width="32.5" style="34" customWidth="1"/>
    <col min="15624" max="15624" width="9.33203125" style="34" customWidth="1"/>
    <col min="15625" max="15872" width="12" style="34"/>
    <col min="15873" max="15873" width="3.6640625" style="34" customWidth="1"/>
    <col min="15874" max="15874" width="12" style="34"/>
    <col min="15875" max="15875" width="37.6640625" style="34" bestFit="1" customWidth="1"/>
    <col min="15876" max="15876" width="14.5" style="34" bestFit="1" customWidth="1"/>
    <col min="15877" max="15877" width="35.1640625" style="34" customWidth="1"/>
    <col min="15878" max="15878" width="7.33203125" style="34" customWidth="1"/>
    <col min="15879" max="15879" width="32.5" style="34" customWidth="1"/>
    <col min="15880" max="15880" width="9.33203125" style="34" customWidth="1"/>
    <col min="15881" max="16128" width="12" style="34"/>
    <col min="16129" max="16129" width="3.6640625" style="34" customWidth="1"/>
    <col min="16130" max="16130" width="12" style="34"/>
    <col min="16131" max="16131" width="37.6640625" style="34" bestFit="1" customWidth="1"/>
    <col min="16132" max="16132" width="14.5" style="34" bestFit="1" customWidth="1"/>
    <col min="16133" max="16133" width="35.1640625" style="34" customWidth="1"/>
    <col min="16134" max="16134" width="7.33203125" style="34" customWidth="1"/>
    <col min="16135" max="16135" width="32.5" style="34" customWidth="1"/>
    <col min="16136" max="16136" width="9.33203125" style="34" customWidth="1"/>
    <col min="16137" max="16384" width="12" style="34"/>
  </cols>
  <sheetData>
    <row r="3" spans="3:10" ht="15" x14ac:dyDescent="0.3">
      <c r="C3" s="60"/>
      <c r="D3" s="60"/>
      <c r="E3" s="60"/>
      <c r="F3" s="60"/>
    </row>
    <row r="4" spans="3:10" ht="20.25" x14ac:dyDescent="0.35">
      <c r="C4" s="60"/>
      <c r="D4" s="387" t="s">
        <v>469</v>
      </c>
      <c r="E4" s="387"/>
      <c r="F4" s="387"/>
    </row>
    <row r="5" spans="3:10" ht="20.25" x14ac:dyDescent="0.35">
      <c r="C5" s="60"/>
      <c r="D5" s="387" t="s">
        <v>470</v>
      </c>
      <c r="E5" s="387"/>
      <c r="F5" s="387"/>
    </row>
    <row r="6" spans="3:10" ht="20.25" x14ac:dyDescent="0.35">
      <c r="C6" s="60"/>
      <c r="D6" s="388" t="s">
        <v>476</v>
      </c>
      <c r="E6" s="388"/>
      <c r="F6" s="388"/>
    </row>
    <row r="7" spans="3:10" x14ac:dyDescent="0.25">
      <c r="E7" s="62"/>
    </row>
    <row r="8" spans="3:10" x14ac:dyDescent="0.25">
      <c r="C8" s="64" t="s">
        <v>4</v>
      </c>
      <c r="D8" s="65" t="s">
        <v>471</v>
      </c>
      <c r="E8" s="63" t="s">
        <v>1325</v>
      </c>
      <c r="F8" s="34"/>
      <c r="G8" s="63"/>
      <c r="J8" s="76"/>
    </row>
    <row r="9" spans="3:10" x14ac:dyDescent="0.25">
      <c r="C9" s="34" t="s">
        <v>477</v>
      </c>
      <c r="D9" s="61">
        <v>10000</v>
      </c>
      <c r="E9" s="66" t="s">
        <v>484</v>
      </c>
      <c r="F9" s="67" t="s">
        <v>472</v>
      </c>
      <c r="G9" s="66"/>
      <c r="H9" s="67"/>
    </row>
    <row r="10" spans="3:10" x14ac:dyDescent="0.25">
      <c r="C10" s="34" t="s">
        <v>478</v>
      </c>
      <c r="D10" s="61">
        <v>19000</v>
      </c>
      <c r="E10" s="66" t="s">
        <v>485</v>
      </c>
      <c r="F10" s="67" t="s">
        <v>472</v>
      </c>
      <c r="G10" s="66"/>
      <c r="H10" s="67"/>
    </row>
    <row r="11" spans="3:10" x14ac:dyDescent="0.25">
      <c r="C11" s="34" t="s">
        <v>479</v>
      </c>
      <c r="D11" s="61">
        <v>19000</v>
      </c>
      <c r="E11" s="66" t="s">
        <v>486</v>
      </c>
      <c r="F11" s="67" t="s">
        <v>472</v>
      </c>
      <c r="G11" s="66"/>
      <c r="H11" s="67"/>
    </row>
    <row r="12" spans="3:10" x14ac:dyDescent="0.25">
      <c r="C12" s="68" t="s">
        <v>9</v>
      </c>
      <c r="D12" s="69">
        <f>SUM(D9:D11)</f>
        <v>48000</v>
      </c>
      <c r="E12" s="66"/>
    </row>
    <row r="15" spans="3:10" x14ac:dyDescent="0.25">
      <c r="G15" s="70"/>
    </row>
    <row r="16" spans="3:10" x14ac:dyDescent="0.25">
      <c r="C16" s="68" t="s">
        <v>5</v>
      </c>
    </row>
    <row r="17" spans="2:6" x14ac:dyDescent="0.25">
      <c r="C17" s="71" t="s">
        <v>1323</v>
      </c>
      <c r="D17" s="61">
        <f>SEPTIEMBRE!D64</f>
        <v>221036</v>
      </c>
      <c r="E17" s="61"/>
      <c r="F17" s="61"/>
    </row>
    <row r="18" spans="2:6" x14ac:dyDescent="0.25">
      <c r="B18" s="34" t="s">
        <v>480</v>
      </c>
      <c r="C18" s="71" t="s">
        <v>488</v>
      </c>
      <c r="D18" s="61">
        <f>SEPTIEMBRE!D71</f>
        <v>18418.5</v>
      </c>
      <c r="E18" s="61"/>
      <c r="F18" s="61"/>
    </row>
    <row r="19" spans="2:6" x14ac:dyDescent="0.25">
      <c r="B19" s="34" t="s">
        <v>483</v>
      </c>
      <c r="C19" s="71" t="s">
        <v>481</v>
      </c>
      <c r="D19" s="61">
        <f>SEPTIEMBRE!D73</f>
        <v>61320</v>
      </c>
      <c r="E19" s="66"/>
      <c r="F19" s="66"/>
    </row>
    <row r="20" spans="2:6" x14ac:dyDescent="0.25">
      <c r="C20" s="68" t="s">
        <v>9</v>
      </c>
      <c r="D20" s="72">
        <f>D17+D18-D19</f>
        <v>178134.5</v>
      </c>
    </row>
    <row r="22" spans="2:6" ht="16.5" x14ac:dyDescent="0.3">
      <c r="C22" s="68" t="s">
        <v>473</v>
      </c>
      <c r="D22" s="72">
        <f>D20-D12</f>
        <v>130134.5</v>
      </c>
      <c r="E22" s="73"/>
    </row>
    <row r="23" spans="2:6" x14ac:dyDescent="0.25">
      <c r="C23" s="34" t="s">
        <v>474</v>
      </c>
      <c r="D23" s="72">
        <f>+D22*0.16</f>
        <v>20821.52</v>
      </c>
      <c r="F23" s="66"/>
    </row>
    <row r="24" spans="2:6" x14ac:dyDescent="0.25">
      <c r="C24" s="34" t="s">
        <v>475</v>
      </c>
      <c r="D24" s="72">
        <f>+D22+D23</f>
        <v>150956.01999999999</v>
      </c>
    </row>
    <row r="25" spans="2:6" x14ac:dyDescent="0.25">
      <c r="F25" s="66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31" workbookViewId="0">
      <selection activeCell="C50" sqref="C50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8.5" bestFit="1" customWidth="1"/>
    <col min="5" max="5" width="13.83203125" bestFit="1" customWidth="1"/>
    <col min="6" max="6" width="5.33203125" bestFit="1" customWidth="1"/>
    <col min="7" max="8" width="11.1640625" bestFit="1" customWidth="1"/>
    <col min="10" max="10" width="16.83203125" customWidth="1"/>
    <col min="11" max="11" width="16.1640625" customWidth="1"/>
    <col min="12" max="12" width="17.6640625" customWidth="1"/>
  </cols>
  <sheetData>
    <row r="1" spans="1:13" s="4" customFormat="1" ht="11.1" customHeight="1" x14ac:dyDescent="0.25">
      <c r="A1" s="386" t="s">
        <v>0</v>
      </c>
      <c r="B1" s="386"/>
      <c r="C1" s="386"/>
      <c r="D1" s="386"/>
      <c r="E1" s="386"/>
      <c r="F1" s="78"/>
      <c r="G1" s="1"/>
      <c r="H1" s="2"/>
      <c r="I1" s="79"/>
      <c r="J1" s="80"/>
      <c r="K1" s="1"/>
      <c r="L1" s="81"/>
      <c r="M1" s="82"/>
    </row>
    <row r="2" spans="1:13" s="4" customFormat="1" ht="11.1" customHeight="1" x14ac:dyDescent="0.25">
      <c r="A2" s="386" t="s">
        <v>497</v>
      </c>
      <c r="B2" s="386"/>
      <c r="C2" s="386"/>
      <c r="D2" s="386"/>
      <c r="E2" s="386"/>
      <c r="F2" s="78"/>
      <c r="G2" s="3"/>
      <c r="H2" s="2"/>
      <c r="I2" s="79"/>
      <c r="J2" s="80"/>
      <c r="K2" s="1"/>
      <c r="L2" s="81"/>
      <c r="M2" s="82"/>
    </row>
    <row r="3" spans="1:13" s="4" customFormat="1" ht="11.1" customHeight="1" x14ac:dyDescent="0.25">
      <c r="C3" s="5"/>
      <c r="E3" s="5"/>
      <c r="H3" s="5"/>
      <c r="I3" s="5"/>
    </row>
    <row r="4" spans="1:13" s="4" customFormat="1" ht="11.1" customHeight="1" x14ac:dyDescent="0.25">
      <c r="C4" s="5"/>
      <c r="E4" s="5"/>
      <c r="H4" s="5"/>
      <c r="I4" s="5"/>
    </row>
    <row r="5" spans="1:13" s="4" customFormat="1" ht="11.1" customHeight="1" x14ac:dyDescent="0.25">
      <c r="A5" s="6" t="s">
        <v>2</v>
      </c>
      <c r="B5" s="6" t="s">
        <v>3</v>
      </c>
      <c r="C5" s="6" t="s">
        <v>4</v>
      </c>
      <c r="D5" s="7" t="s">
        <v>5</v>
      </c>
      <c r="E5" s="8" t="s">
        <v>6</v>
      </c>
      <c r="F5" s="6" t="s">
        <v>7</v>
      </c>
      <c r="G5" s="6" t="s">
        <v>8</v>
      </c>
      <c r="H5" s="83"/>
      <c r="I5" s="86"/>
      <c r="J5" s="85"/>
      <c r="K5" s="85"/>
      <c r="L5" s="85"/>
    </row>
    <row r="6" spans="1:13" ht="11.1" customHeight="1" x14ac:dyDescent="0.25">
      <c r="A6" s="9">
        <v>29</v>
      </c>
      <c r="B6" s="10">
        <v>41913</v>
      </c>
      <c r="C6" s="11" t="s">
        <v>498</v>
      </c>
      <c r="D6" s="42">
        <v>3450</v>
      </c>
      <c r="E6" s="11" t="s">
        <v>11</v>
      </c>
      <c r="F6" s="13">
        <v>715</v>
      </c>
      <c r="G6" s="51"/>
      <c r="I6" s="94" t="s">
        <v>224</v>
      </c>
      <c r="J6" s="85" t="s">
        <v>237</v>
      </c>
      <c r="K6" s="85" t="s">
        <v>238</v>
      </c>
      <c r="L6" s="85" t="s">
        <v>242</v>
      </c>
    </row>
    <row r="7" spans="1:13" ht="11.1" customHeight="1" x14ac:dyDescent="0.25">
      <c r="A7" s="9">
        <v>36</v>
      </c>
      <c r="B7" s="10">
        <v>41913</v>
      </c>
      <c r="C7" s="11" t="s">
        <v>499</v>
      </c>
      <c r="D7" s="231">
        <v>800</v>
      </c>
      <c r="E7" s="11" t="s">
        <v>11</v>
      </c>
      <c r="F7" s="13">
        <v>715</v>
      </c>
      <c r="G7" s="52" t="s">
        <v>8</v>
      </c>
      <c r="I7" t="s">
        <v>276</v>
      </c>
      <c r="J7" t="s">
        <v>562</v>
      </c>
      <c r="K7" t="s">
        <v>563</v>
      </c>
      <c r="L7" t="s">
        <v>71</v>
      </c>
    </row>
    <row r="8" spans="1:13" ht="11.1" customHeight="1" x14ac:dyDescent="0.25">
      <c r="A8" s="9">
        <v>44</v>
      </c>
      <c r="B8" s="10">
        <v>41914</v>
      </c>
      <c r="C8" s="11" t="s">
        <v>500</v>
      </c>
      <c r="D8" s="42">
        <v>3243</v>
      </c>
      <c r="E8" s="11" t="s">
        <v>11</v>
      </c>
      <c r="F8" s="13">
        <v>715</v>
      </c>
      <c r="G8" s="51"/>
      <c r="I8" t="s">
        <v>224</v>
      </c>
      <c r="J8" t="s">
        <v>226</v>
      </c>
      <c r="K8" t="s">
        <v>227</v>
      </c>
      <c r="L8" t="s">
        <v>225</v>
      </c>
    </row>
    <row r="9" spans="1:13" ht="11.1" customHeight="1" x14ac:dyDescent="0.25">
      <c r="A9" s="9">
        <v>49</v>
      </c>
      <c r="B9" s="10">
        <v>41914</v>
      </c>
      <c r="C9" s="11" t="s">
        <v>501</v>
      </c>
      <c r="D9" s="42">
        <v>3240</v>
      </c>
      <c r="E9" s="11" t="s">
        <v>11</v>
      </c>
      <c r="F9" s="13">
        <v>715</v>
      </c>
      <c r="G9" s="51"/>
      <c r="I9" s="87" t="s">
        <v>276</v>
      </c>
      <c r="J9" s="88" t="s">
        <v>571</v>
      </c>
      <c r="K9" s="89" t="s">
        <v>250</v>
      </c>
      <c r="L9" s="88" t="s">
        <v>572</v>
      </c>
    </row>
    <row r="10" spans="1:13" ht="11.1" customHeight="1" x14ac:dyDescent="0.25">
      <c r="A10" s="9">
        <v>51</v>
      </c>
      <c r="B10" s="10">
        <v>41914</v>
      </c>
      <c r="C10" s="11" t="s">
        <v>502</v>
      </c>
      <c r="D10" s="42">
        <v>2765</v>
      </c>
      <c r="E10" s="11" t="s">
        <v>11</v>
      </c>
      <c r="F10" s="13">
        <v>715</v>
      </c>
      <c r="G10" s="51"/>
      <c r="I10" t="s">
        <v>224</v>
      </c>
      <c r="J10" s="90" t="s">
        <v>191</v>
      </c>
      <c r="K10" s="90" t="s">
        <v>231</v>
      </c>
      <c r="L10" s="90" t="s">
        <v>232</v>
      </c>
    </row>
    <row r="11" spans="1:13" ht="11.1" customHeight="1" x14ac:dyDescent="0.25">
      <c r="A11" s="9">
        <v>52</v>
      </c>
      <c r="B11" s="10">
        <v>41914</v>
      </c>
      <c r="C11" s="11" t="s">
        <v>503</v>
      </c>
      <c r="D11" s="42">
        <v>2055</v>
      </c>
      <c r="E11" s="11" t="s">
        <v>11</v>
      </c>
      <c r="F11" s="13">
        <v>715</v>
      </c>
      <c r="G11" s="51"/>
      <c r="I11" t="s">
        <v>224</v>
      </c>
      <c r="J11" s="90" t="s">
        <v>461</v>
      </c>
      <c r="K11" s="90" t="s">
        <v>208</v>
      </c>
      <c r="L11" s="90" t="s">
        <v>249</v>
      </c>
    </row>
    <row r="12" spans="1:13" ht="11.1" customHeight="1" x14ac:dyDescent="0.25">
      <c r="A12" s="9">
        <v>56</v>
      </c>
      <c r="B12" s="10">
        <v>41914</v>
      </c>
      <c r="C12" s="11" t="s">
        <v>505</v>
      </c>
      <c r="D12" s="42">
        <v>3240</v>
      </c>
      <c r="E12" s="11" t="s">
        <v>11</v>
      </c>
      <c r="F12" s="13">
        <v>715</v>
      </c>
      <c r="G12" s="51"/>
      <c r="I12" t="s">
        <v>276</v>
      </c>
      <c r="J12" s="54" t="s">
        <v>435</v>
      </c>
      <c r="K12" s="57" t="s">
        <v>436</v>
      </c>
      <c r="L12" s="54" t="s">
        <v>207</v>
      </c>
    </row>
    <row r="13" spans="1:13" ht="11.1" customHeight="1" x14ac:dyDescent="0.25">
      <c r="A13" s="9">
        <v>72</v>
      </c>
      <c r="B13" s="10">
        <v>41915</v>
      </c>
      <c r="C13" s="11" t="s">
        <v>510</v>
      </c>
      <c r="D13" s="42">
        <v>3243</v>
      </c>
      <c r="E13" s="11" t="s">
        <v>11</v>
      </c>
      <c r="F13" s="13">
        <v>715</v>
      </c>
      <c r="G13" s="51"/>
      <c r="I13" t="s">
        <v>276</v>
      </c>
      <c r="J13" s="91" t="s">
        <v>573</v>
      </c>
      <c r="K13" s="92" t="s">
        <v>448</v>
      </c>
      <c r="L13" s="91" t="s">
        <v>278</v>
      </c>
    </row>
    <row r="14" spans="1:13" ht="11.1" customHeight="1" x14ac:dyDescent="0.25">
      <c r="A14" s="9">
        <v>73</v>
      </c>
      <c r="B14" s="10">
        <v>41915</v>
      </c>
      <c r="C14" s="11" t="s">
        <v>512</v>
      </c>
      <c r="D14" s="42">
        <v>3243</v>
      </c>
      <c r="E14" s="11" t="s">
        <v>11</v>
      </c>
      <c r="F14" s="13">
        <v>715</v>
      </c>
      <c r="G14" s="51"/>
      <c r="I14" t="s">
        <v>276</v>
      </c>
      <c r="J14" s="54" t="s">
        <v>575</v>
      </c>
      <c r="K14" s="55" t="s">
        <v>202</v>
      </c>
      <c r="L14" s="54" t="s">
        <v>203</v>
      </c>
    </row>
    <row r="15" spans="1:13" ht="11.1" customHeight="1" x14ac:dyDescent="0.25">
      <c r="A15" s="9">
        <v>74</v>
      </c>
      <c r="B15" s="10">
        <v>41915</v>
      </c>
      <c r="C15" s="11" t="s">
        <v>513</v>
      </c>
      <c r="D15" s="42">
        <v>3760</v>
      </c>
      <c r="E15" s="11" t="s">
        <v>11</v>
      </c>
      <c r="F15" s="13">
        <v>715</v>
      </c>
      <c r="G15" s="51"/>
      <c r="I15" t="s">
        <v>276</v>
      </c>
      <c r="J15" s="56" t="s">
        <v>218</v>
      </c>
      <c r="K15" s="57" t="s">
        <v>219</v>
      </c>
      <c r="L15" s="56" t="s">
        <v>220</v>
      </c>
    </row>
    <row r="16" spans="1:13" ht="11.1" customHeight="1" x14ac:dyDescent="0.25">
      <c r="A16" s="9">
        <v>79</v>
      </c>
      <c r="B16" s="10">
        <v>41915</v>
      </c>
      <c r="C16" s="11" t="s">
        <v>517</v>
      </c>
      <c r="D16" s="42">
        <v>3243</v>
      </c>
      <c r="E16" s="11" t="s">
        <v>11</v>
      </c>
      <c r="F16" s="13">
        <v>715</v>
      </c>
      <c r="G16" s="51"/>
      <c r="I16" t="s">
        <v>224</v>
      </c>
      <c r="J16" t="s">
        <v>259</v>
      </c>
      <c r="K16" t="s">
        <v>301</v>
      </c>
      <c r="L16" t="s">
        <v>302</v>
      </c>
    </row>
    <row r="17" spans="1:13" x14ac:dyDescent="0.25">
      <c r="A17" s="9">
        <v>87</v>
      </c>
      <c r="B17" s="10">
        <v>41915</v>
      </c>
      <c r="C17" s="11" t="s">
        <v>518</v>
      </c>
      <c r="D17" s="42">
        <v>3240</v>
      </c>
      <c r="E17" s="11" t="s">
        <v>11</v>
      </c>
      <c r="F17" s="13">
        <v>715</v>
      </c>
      <c r="G17" s="51"/>
      <c r="I17" t="s">
        <v>276</v>
      </c>
      <c r="J17" s="54" t="s">
        <v>309</v>
      </c>
      <c r="K17" s="55" t="s">
        <v>194</v>
      </c>
      <c r="L17" s="54" t="s">
        <v>195</v>
      </c>
    </row>
    <row r="18" spans="1:13" x14ac:dyDescent="0.25">
      <c r="A18" s="9">
        <v>88</v>
      </c>
      <c r="B18" s="10">
        <v>41915</v>
      </c>
      <c r="C18" s="11" t="s">
        <v>519</v>
      </c>
      <c r="D18" s="42">
        <v>3450</v>
      </c>
      <c r="E18" s="11" t="s">
        <v>11</v>
      </c>
      <c r="F18" s="13">
        <v>715</v>
      </c>
      <c r="G18" s="51"/>
      <c r="I18" t="s">
        <v>574</v>
      </c>
      <c r="J18" s="54" t="s">
        <v>191</v>
      </c>
      <c r="K18" s="54" t="s">
        <v>228</v>
      </c>
      <c r="L18" s="54" t="s">
        <v>229</v>
      </c>
    </row>
    <row r="19" spans="1:13" x14ac:dyDescent="0.25">
      <c r="A19" s="9">
        <v>90</v>
      </c>
      <c r="B19" s="10">
        <v>41915</v>
      </c>
      <c r="C19" s="11" t="s">
        <v>520</v>
      </c>
      <c r="D19" s="42">
        <v>3360</v>
      </c>
      <c r="E19" s="11" t="s">
        <v>11</v>
      </c>
      <c r="F19" s="13">
        <v>715</v>
      </c>
      <c r="G19" s="51"/>
      <c r="I19" t="s">
        <v>276</v>
      </c>
      <c r="J19" t="s">
        <v>211</v>
      </c>
      <c r="K19" t="s">
        <v>182</v>
      </c>
      <c r="L19" t="s">
        <v>212</v>
      </c>
      <c r="M19" s="74">
        <f>D7+D33+D37+D38+D39+D41+D42+D43+D44+D46+D47+D48+D49+D50+D52+D53+D54+D57+D60+D61+D62+D65+D66+D67+D68</f>
        <v>119860</v>
      </c>
    </row>
    <row r="20" spans="1:13" x14ac:dyDescent="0.25">
      <c r="A20" s="9">
        <v>91</v>
      </c>
      <c r="B20" s="10">
        <v>41915</v>
      </c>
      <c r="C20" s="11" t="s">
        <v>521</v>
      </c>
      <c r="D20" s="42">
        <v>6486</v>
      </c>
      <c r="E20" s="11" t="s">
        <v>11</v>
      </c>
      <c r="F20" s="13">
        <v>715</v>
      </c>
      <c r="G20" s="51"/>
      <c r="I20" t="s">
        <v>422</v>
      </c>
      <c r="J20" t="s">
        <v>564</v>
      </c>
      <c r="K20" t="s">
        <v>565</v>
      </c>
    </row>
    <row r="21" spans="1:13" x14ac:dyDescent="0.25">
      <c r="A21" s="9">
        <v>92</v>
      </c>
      <c r="B21" s="10">
        <v>41915</v>
      </c>
      <c r="C21" s="11" t="s">
        <v>522</v>
      </c>
      <c r="D21" s="42">
        <v>3243</v>
      </c>
      <c r="E21" s="11" t="s">
        <v>11</v>
      </c>
      <c r="F21" s="13">
        <v>715</v>
      </c>
      <c r="G21" s="51"/>
      <c r="I21" t="s">
        <v>400</v>
      </c>
      <c r="J21" t="s">
        <v>605</v>
      </c>
      <c r="K21" t="s">
        <v>77</v>
      </c>
      <c r="L21" t="s">
        <v>572</v>
      </c>
    </row>
    <row r="22" spans="1:13" x14ac:dyDescent="0.25">
      <c r="A22" s="9">
        <v>94</v>
      </c>
      <c r="B22" s="10">
        <v>41915</v>
      </c>
      <c r="C22" s="11" t="s">
        <v>523</v>
      </c>
      <c r="D22" s="42">
        <v>3450</v>
      </c>
      <c r="E22" s="11" t="s">
        <v>11</v>
      </c>
      <c r="F22" s="13">
        <v>715</v>
      </c>
      <c r="G22" s="52"/>
      <c r="I22" t="s">
        <v>224</v>
      </c>
      <c r="J22" t="s">
        <v>274</v>
      </c>
      <c r="K22" t="s">
        <v>275</v>
      </c>
      <c r="L22" t="s">
        <v>282</v>
      </c>
    </row>
    <row r="23" spans="1:13" x14ac:dyDescent="0.25">
      <c r="A23" s="9">
        <v>103</v>
      </c>
      <c r="B23" s="10">
        <v>41915</v>
      </c>
      <c r="C23" s="11" t="s">
        <v>524</v>
      </c>
      <c r="D23" s="42">
        <v>6486</v>
      </c>
      <c r="E23" s="11" t="s">
        <v>11</v>
      </c>
      <c r="F23" s="13">
        <v>715</v>
      </c>
      <c r="G23" s="51"/>
      <c r="I23" t="s">
        <v>276</v>
      </c>
      <c r="J23" t="s">
        <v>566</v>
      </c>
      <c r="K23" t="s">
        <v>567</v>
      </c>
    </row>
    <row r="24" spans="1:13" x14ac:dyDescent="0.25">
      <c r="A24" s="9">
        <v>114</v>
      </c>
      <c r="B24" s="10">
        <v>41918</v>
      </c>
      <c r="C24" s="11" t="s">
        <v>525</v>
      </c>
      <c r="D24" s="42">
        <v>3950</v>
      </c>
      <c r="E24" s="11" t="s">
        <v>11</v>
      </c>
      <c r="F24" s="13">
        <v>715</v>
      </c>
      <c r="G24" s="51"/>
      <c r="I24" t="s">
        <v>224</v>
      </c>
      <c r="J24" t="s">
        <v>283</v>
      </c>
      <c r="K24" t="s">
        <v>286</v>
      </c>
      <c r="L24" t="s">
        <v>285</v>
      </c>
    </row>
    <row r="25" spans="1:13" x14ac:dyDescent="0.25">
      <c r="A25" s="9">
        <v>119</v>
      </c>
      <c r="B25" s="10">
        <v>41918</v>
      </c>
      <c r="C25" s="11" t="s">
        <v>526</v>
      </c>
      <c r="D25" s="42">
        <v>3772.5</v>
      </c>
      <c r="E25" s="11" t="s">
        <v>11</v>
      </c>
      <c r="F25" s="13">
        <v>715</v>
      </c>
      <c r="G25" s="51"/>
      <c r="I25" t="s">
        <v>276</v>
      </c>
      <c r="J25" t="s">
        <v>221</v>
      </c>
      <c r="K25" t="s">
        <v>222</v>
      </c>
      <c r="L25" t="s">
        <v>223</v>
      </c>
    </row>
    <row r="26" spans="1:13" x14ac:dyDescent="0.25">
      <c r="A26" s="9">
        <v>122</v>
      </c>
      <c r="B26" s="10">
        <v>41918</v>
      </c>
      <c r="C26" s="11" t="s">
        <v>527</v>
      </c>
      <c r="D26" s="42">
        <v>3243</v>
      </c>
      <c r="E26" s="11" t="s">
        <v>11</v>
      </c>
      <c r="F26" s="13">
        <v>715</v>
      </c>
      <c r="G26" s="51"/>
      <c r="I26" t="s">
        <v>276</v>
      </c>
      <c r="J26" s="54" t="s">
        <v>230</v>
      </c>
      <c r="K26" s="55" t="s">
        <v>192</v>
      </c>
      <c r="L26" s="54" t="s">
        <v>190</v>
      </c>
    </row>
    <row r="27" spans="1:13" x14ac:dyDescent="0.25">
      <c r="A27" s="9">
        <v>124</v>
      </c>
      <c r="B27" s="10">
        <v>41918</v>
      </c>
      <c r="C27" s="11" t="s">
        <v>528</v>
      </c>
      <c r="D27" s="42">
        <v>3243</v>
      </c>
      <c r="E27" s="11" t="s">
        <v>11</v>
      </c>
      <c r="F27" s="13">
        <v>715</v>
      </c>
      <c r="G27" s="51"/>
      <c r="I27" t="s">
        <v>400</v>
      </c>
      <c r="J27" t="s">
        <v>246</v>
      </c>
      <c r="K27" t="s">
        <v>182</v>
      </c>
      <c r="L27" t="s">
        <v>257</v>
      </c>
    </row>
    <row r="28" spans="1:13" x14ac:dyDescent="0.25">
      <c r="A28" s="9">
        <v>159</v>
      </c>
      <c r="B28" s="10">
        <v>41918</v>
      </c>
      <c r="C28" s="11" t="s">
        <v>529</v>
      </c>
      <c r="D28" s="42">
        <v>3622.5</v>
      </c>
      <c r="E28" s="11" t="s">
        <v>11</v>
      </c>
      <c r="F28" s="13">
        <v>715</v>
      </c>
      <c r="G28" s="51"/>
      <c r="I28" t="s">
        <v>224</v>
      </c>
      <c r="J28" t="s">
        <v>78</v>
      </c>
      <c r="K28" t="s">
        <v>246</v>
      </c>
      <c r="L28" t="s">
        <v>247</v>
      </c>
    </row>
    <row r="29" spans="1:13" x14ac:dyDescent="0.25">
      <c r="A29" s="9">
        <v>160</v>
      </c>
      <c r="B29" s="10">
        <v>41918</v>
      </c>
      <c r="C29" s="11" t="s">
        <v>530</v>
      </c>
      <c r="D29" s="42">
        <v>3450</v>
      </c>
      <c r="E29" s="11" t="s">
        <v>11</v>
      </c>
      <c r="F29" s="13">
        <v>715</v>
      </c>
      <c r="G29" s="52"/>
      <c r="I29" t="s">
        <v>224</v>
      </c>
      <c r="J29" t="s">
        <v>78</v>
      </c>
      <c r="K29" t="s">
        <v>246</v>
      </c>
      <c r="L29" t="s">
        <v>247</v>
      </c>
    </row>
    <row r="30" spans="1:13" x14ac:dyDescent="0.25">
      <c r="A30" s="9">
        <v>209</v>
      </c>
      <c r="B30" s="10">
        <v>41920</v>
      </c>
      <c r="C30" s="11" t="s">
        <v>531</v>
      </c>
      <c r="D30" s="42">
        <v>4200</v>
      </c>
      <c r="E30" s="11" t="s">
        <v>11</v>
      </c>
      <c r="F30" s="13">
        <v>715</v>
      </c>
      <c r="G30" s="51"/>
      <c r="I30" t="s">
        <v>224</v>
      </c>
      <c r="J30" s="56" t="s">
        <v>234</v>
      </c>
      <c r="K30" s="56" t="s">
        <v>235</v>
      </c>
      <c r="L30" s="56" t="s">
        <v>236</v>
      </c>
    </row>
    <row r="31" spans="1:13" x14ac:dyDescent="0.25">
      <c r="A31" s="9">
        <v>216</v>
      </c>
      <c r="B31" s="10">
        <v>41920</v>
      </c>
      <c r="C31" s="11" t="s">
        <v>532</v>
      </c>
      <c r="D31" s="42">
        <v>3760</v>
      </c>
      <c r="E31" s="11" t="s">
        <v>11</v>
      </c>
      <c r="F31" s="13">
        <v>715</v>
      </c>
      <c r="G31" s="51"/>
      <c r="I31" t="s">
        <v>276</v>
      </c>
      <c r="J31" t="s">
        <v>213</v>
      </c>
      <c r="K31" t="s">
        <v>214</v>
      </c>
    </row>
    <row r="32" spans="1:13" x14ac:dyDescent="0.25">
      <c r="A32" s="9">
        <v>222</v>
      </c>
      <c r="B32" s="10">
        <v>41921</v>
      </c>
      <c r="C32" s="11" t="s">
        <v>533</v>
      </c>
      <c r="D32" s="42">
        <v>3450</v>
      </c>
      <c r="E32" s="11" t="s">
        <v>11</v>
      </c>
      <c r="F32" s="13">
        <v>715</v>
      </c>
      <c r="G32" s="51"/>
      <c r="I32" t="s">
        <v>400</v>
      </c>
      <c r="J32" t="s">
        <v>234</v>
      </c>
      <c r="K32" t="s">
        <v>267</v>
      </c>
      <c r="L32" t="s">
        <v>268</v>
      </c>
    </row>
    <row r="33" spans="1:12" x14ac:dyDescent="0.25">
      <c r="A33" s="9">
        <v>244</v>
      </c>
      <c r="B33" s="10">
        <v>41922</v>
      </c>
      <c r="C33" s="11" t="s">
        <v>534</v>
      </c>
      <c r="D33" s="231">
        <v>8820</v>
      </c>
      <c r="E33" s="11" t="s">
        <v>11</v>
      </c>
      <c r="F33" s="13">
        <v>715</v>
      </c>
      <c r="G33" s="52" t="s">
        <v>8</v>
      </c>
      <c r="I33" t="s">
        <v>568</v>
      </c>
      <c r="J33" t="s">
        <v>569</v>
      </c>
      <c r="K33" t="s">
        <v>244</v>
      </c>
      <c r="L33" t="s">
        <v>300</v>
      </c>
    </row>
    <row r="34" spans="1:12" x14ac:dyDescent="0.25">
      <c r="A34" s="9">
        <v>345</v>
      </c>
      <c r="B34" s="10">
        <v>41927</v>
      </c>
      <c r="C34" s="11" t="s">
        <v>535</v>
      </c>
      <c r="D34" s="42">
        <v>3450</v>
      </c>
      <c r="E34" s="11" t="s">
        <v>11</v>
      </c>
      <c r="F34" s="13">
        <v>715</v>
      </c>
      <c r="G34" s="51"/>
      <c r="I34" t="s">
        <v>400</v>
      </c>
      <c r="J34" s="34" t="s">
        <v>577</v>
      </c>
      <c r="K34" s="34" t="s">
        <v>259</v>
      </c>
      <c r="L34" s="34" t="s">
        <v>260</v>
      </c>
    </row>
    <row r="35" spans="1:12" x14ac:dyDescent="0.25">
      <c r="A35" s="9">
        <v>369</v>
      </c>
      <c r="B35" s="10">
        <v>41927</v>
      </c>
      <c r="C35" s="11" t="s">
        <v>536</v>
      </c>
      <c r="D35" s="42">
        <v>4200</v>
      </c>
      <c r="E35" s="11" t="s">
        <v>11</v>
      </c>
      <c r="F35" s="13">
        <v>715</v>
      </c>
      <c r="G35" s="52"/>
      <c r="I35" t="s">
        <v>400</v>
      </c>
      <c r="J35" s="54" t="s">
        <v>261</v>
      </c>
      <c r="K35" s="54" t="s">
        <v>262</v>
      </c>
      <c r="L35" s="54" t="s">
        <v>578</v>
      </c>
    </row>
    <row r="36" spans="1:12" x14ac:dyDescent="0.25">
      <c r="A36" s="9">
        <v>371</v>
      </c>
      <c r="B36" s="10">
        <v>41927</v>
      </c>
      <c r="C36" s="11" t="s">
        <v>537</v>
      </c>
      <c r="D36" s="42">
        <v>3350</v>
      </c>
      <c r="E36" s="11" t="s">
        <v>11</v>
      </c>
      <c r="F36" s="13">
        <v>715</v>
      </c>
      <c r="G36" s="51"/>
      <c r="I36" t="s">
        <v>276</v>
      </c>
      <c r="J36" s="54" t="s">
        <v>432</v>
      </c>
      <c r="K36" s="54" t="s">
        <v>81</v>
      </c>
      <c r="L36" s="54" t="s">
        <v>431</v>
      </c>
    </row>
    <row r="37" spans="1:12" x14ac:dyDescent="0.25">
      <c r="A37" s="9">
        <v>482</v>
      </c>
      <c r="B37" s="10">
        <v>41932</v>
      </c>
      <c r="C37" s="11" t="s">
        <v>538</v>
      </c>
      <c r="D37" s="231">
        <v>8820</v>
      </c>
      <c r="E37" s="11" t="s">
        <v>11</v>
      </c>
      <c r="F37" s="13">
        <v>715</v>
      </c>
      <c r="G37" s="52" t="s">
        <v>8</v>
      </c>
      <c r="J37" t="s">
        <v>234</v>
      </c>
      <c r="K37" t="s">
        <v>208</v>
      </c>
      <c r="L37" t="s">
        <v>570</v>
      </c>
    </row>
    <row r="38" spans="1:12" x14ac:dyDescent="0.25">
      <c r="A38" s="9">
        <v>513</v>
      </c>
      <c r="B38" s="10">
        <v>41933</v>
      </c>
      <c r="C38" s="11" t="s">
        <v>539</v>
      </c>
      <c r="D38" s="231">
        <v>8820</v>
      </c>
      <c r="E38" s="11" t="s">
        <v>11</v>
      </c>
      <c r="F38" s="13">
        <v>715</v>
      </c>
      <c r="G38" s="52" t="s">
        <v>8</v>
      </c>
      <c r="J38" t="s">
        <v>610</v>
      </c>
      <c r="K38" t="s">
        <v>608</v>
      </c>
      <c r="L38" t="s">
        <v>609</v>
      </c>
    </row>
    <row r="39" spans="1:12" x14ac:dyDescent="0.25">
      <c r="A39" s="9">
        <v>526</v>
      </c>
      <c r="B39" s="10">
        <v>41933</v>
      </c>
      <c r="C39" s="11" t="s">
        <v>540</v>
      </c>
      <c r="D39" s="231">
        <v>8820</v>
      </c>
      <c r="E39" s="11" t="s">
        <v>11</v>
      </c>
      <c r="F39" s="13">
        <v>715</v>
      </c>
      <c r="G39" s="52" t="s">
        <v>8</v>
      </c>
      <c r="J39" t="s">
        <v>234</v>
      </c>
      <c r="K39" t="s">
        <v>193</v>
      </c>
      <c r="L39" t="s">
        <v>71</v>
      </c>
    </row>
    <row r="40" spans="1:12" x14ac:dyDescent="0.25">
      <c r="A40" s="9">
        <v>530</v>
      </c>
      <c r="B40" s="10">
        <v>41933</v>
      </c>
      <c r="C40" s="11" t="s">
        <v>541</v>
      </c>
      <c r="D40" s="42">
        <v>7372.5</v>
      </c>
      <c r="E40" s="11" t="s">
        <v>11</v>
      </c>
      <c r="F40" s="13">
        <v>715</v>
      </c>
      <c r="G40" s="51"/>
      <c r="I40" t="s">
        <v>224</v>
      </c>
      <c r="J40" s="54" t="s">
        <v>264</v>
      </c>
      <c r="K40" s="54" t="s">
        <v>265</v>
      </c>
      <c r="L40" s="54" t="s">
        <v>266</v>
      </c>
    </row>
    <row r="41" spans="1:12" x14ac:dyDescent="0.25">
      <c r="A41" s="9">
        <v>535</v>
      </c>
      <c r="B41" s="10">
        <v>41934</v>
      </c>
      <c r="C41" s="11" t="s">
        <v>542</v>
      </c>
      <c r="D41" s="231">
        <v>8820</v>
      </c>
      <c r="E41" s="11" t="s">
        <v>11</v>
      </c>
      <c r="F41" s="13">
        <v>715</v>
      </c>
      <c r="G41" s="52" t="s">
        <v>8</v>
      </c>
      <c r="J41" t="s">
        <v>582</v>
      </c>
      <c r="K41" t="s">
        <v>583</v>
      </c>
      <c r="L41" t="s">
        <v>584</v>
      </c>
    </row>
    <row r="42" spans="1:12" x14ac:dyDescent="0.25">
      <c r="A42" s="9">
        <v>550</v>
      </c>
      <c r="B42" s="10">
        <v>41934</v>
      </c>
      <c r="C42" s="11" t="s">
        <v>543</v>
      </c>
      <c r="D42" s="231">
        <v>8820</v>
      </c>
      <c r="E42" s="11" t="s">
        <v>11</v>
      </c>
      <c r="F42" s="13">
        <v>715</v>
      </c>
      <c r="G42" s="52" t="s">
        <v>8</v>
      </c>
      <c r="J42" t="s">
        <v>252</v>
      </c>
      <c r="K42" t="s">
        <v>606</v>
      </c>
      <c r="L42" t="s">
        <v>607</v>
      </c>
    </row>
    <row r="43" spans="1:12" x14ac:dyDescent="0.25">
      <c r="A43" s="9">
        <v>53</v>
      </c>
      <c r="B43" s="84">
        <v>41935</v>
      </c>
      <c r="C43" s="11" t="s">
        <v>504</v>
      </c>
      <c r="D43" s="231">
        <v>400</v>
      </c>
      <c r="E43" s="11" t="s">
        <v>11</v>
      </c>
      <c r="F43" s="13">
        <v>170</v>
      </c>
      <c r="G43" s="52" t="s">
        <v>8</v>
      </c>
      <c r="J43" t="s">
        <v>582</v>
      </c>
      <c r="K43" t="s">
        <v>583</v>
      </c>
      <c r="L43" t="s">
        <v>584</v>
      </c>
    </row>
    <row r="44" spans="1:12" x14ac:dyDescent="0.25">
      <c r="A44" s="9">
        <v>557</v>
      </c>
      <c r="B44" s="10">
        <v>41935</v>
      </c>
      <c r="C44" s="11" t="s">
        <v>544</v>
      </c>
      <c r="D44" s="231">
        <v>8820</v>
      </c>
      <c r="E44" s="11" t="s">
        <v>11</v>
      </c>
      <c r="F44" s="13">
        <v>715</v>
      </c>
      <c r="G44" s="52" t="s">
        <v>8</v>
      </c>
      <c r="J44" t="s">
        <v>208</v>
      </c>
      <c r="K44" t="s">
        <v>593</v>
      </c>
      <c r="L44" t="s">
        <v>594</v>
      </c>
    </row>
    <row r="45" spans="1:12" x14ac:dyDescent="0.25">
      <c r="A45" s="9">
        <v>558</v>
      </c>
      <c r="B45" s="10">
        <v>41935</v>
      </c>
      <c r="C45" s="11" t="s">
        <v>545</v>
      </c>
      <c r="D45" s="42">
        <v>3600</v>
      </c>
      <c r="E45" s="11" t="s">
        <v>11</v>
      </c>
      <c r="F45" s="13">
        <v>715</v>
      </c>
      <c r="G45" s="51"/>
      <c r="I45" t="s">
        <v>276</v>
      </c>
      <c r="J45" s="54" t="s">
        <v>335</v>
      </c>
      <c r="K45" s="57" t="s">
        <v>579</v>
      </c>
      <c r="L45" s="54" t="s">
        <v>209</v>
      </c>
    </row>
    <row r="46" spans="1:12" x14ac:dyDescent="0.25">
      <c r="A46" s="9">
        <v>566</v>
      </c>
      <c r="B46" s="10">
        <v>41935</v>
      </c>
      <c r="C46" s="11" t="s">
        <v>546</v>
      </c>
      <c r="D46" s="231">
        <v>800</v>
      </c>
      <c r="E46" s="11" t="s">
        <v>11</v>
      </c>
      <c r="F46" s="13">
        <v>715</v>
      </c>
      <c r="G46" s="52" t="s">
        <v>8</v>
      </c>
      <c r="J46" t="s">
        <v>588</v>
      </c>
      <c r="K46" t="s">
        <v>589</v>
      </c>
      <c r="L46" t="s">
        <v>590</v>
      </c>
    </row>
    <row r="47" spans="1:12" x14ac:dyDescent="0.25">
      <c r="A47" s="9">
        <v>56</v>
      </c>
      <c r="B47" s="84">
        <v>41936</v>
      </c>
      <c r="C47" s="11" t="s">
        <v>506</v>
      </c>
      <c r="D47" s="231">
        <v>400</v>
      </c>
      <c r="E47" s="11" t="s">
        <v>11</v>
      </c>
      <c r="F47" s="13">
        <v>170</v>
      </c>
      <c r="G47" s="52" t="s">
        <v>8</v>
      </c>
      <c r="J47" t="s">
        <v>208</v>
      </c>
      <c r="K47" t="s">
        <v>591</v>
      </c>
      <c r="L47" t="s">
        <v>592</v>
      </c>
    </row>
    <row r="48" spans="1:12" x14ac:dyDescent="0.25">
      <c r="A48" s="9">
        <v>58</v>
      </c>
      <c r="B48" s="84">
        <v>41936</v>
      </c>
      <c r="C48" s="11" t="s">
        <v>507</v>
      </c>
      <c r="D48" s="231">
        <v>400</v>
      </c>
      <c r="E48" s="11" t="s">
        <v>11</v>
      </c>
      <c r="F48" s="13">
        <v>170</v>
      </c>
      <c r="G48" s="52" t="s">
        <v>8</v>
      </c>
      <c r="J48" t="s">
        <v>613</v>
      </c>
      <c r="K48" t="s">
        <v>244</v>
      </c>
      <c r="L48" t="s">
        <v>300</v>
      </c>
    </row>
    <row r="49" spans="1:12" x14ac:dyDescent="0.25">
      <c r="A49" s="9">
        <v>60</v>
      </c>
      <c r="B49" s="84">
        <v>41936</v>
      </c>
      <c r="C49" s="11" t="s">
        <v>508</v>
      </c>
      <c r="D49" s="231">
        <v>400</v>
      </c>
      <c r="E49" s="11" t="s">
        <v>11</v>
      </c>
      <c r="F49" s="13">
        <v>170</v>
      </c>
      <c r="G49" s="52" t="s">
        <v>8</v>
      </c>
      <c r="J49" t="s">
        <v>610</v>
      </c>
      <c r="K49" t="s">
        <v>608</v>
      </c>
      <c r="L49" t="s">
        <v>609</v>
      </c>
    </row>
    <row r="50" spans="1:12" x14ac:dyDescent="0.25">
      <c r="A50" s="9">
        <v>62</v>
      </c>
      <c r="B50" s="84">
        <v>41936</v>
      </c>
      <c r="C50" s="11" t="s">
        <v>509</v>
      </c>
      <c r="D50" s="231">
        <v>400</v>
      </c>
      <c r="E50" s="11" t="s">
        <v>11</v>
      </c>
      <c r="F50" s="13">
        <v>170</v>
      </c>
      <c r="G50" s="52" t="s">
        <v>8</v>
      </c>
      <c r="J50" t="s">
        <v>234</v>
      </c>
      <c r="K50" t="s">
        <v>193</v>
      </c>
      <c r="L50" t="s">
        <v>71</v>
      </c>
    </row>
    <row r="51" spans="1:12" x14ac:dyDescent="0.25">
      <c r="A51" s="9">
        <v>580</v>
      </c>
      <c r="B51" s="10">
        <v>41936</v>
      </c>
      <c r="C51" s="11" t="s">
        <v>547</v>
      </c>
      <c r="D51" s="42">
        <v>3600</v>
      </c>
      <c r="E51" s="11" t="s">
        <v>11</v>
      </c>
      <c r="F51" s="13">
        <v>715</v>
      </c>
      <c r="G51" s="52"/>
      <c r="I51" t="s">
        <v>224</v>
      </c>
      <c r="J51" t="s">
        <v>298</v>
      </c>
      <c r="K51" t="s">
        <v>299</v>
      </c>
      <c r="L51" t="s">
        <v>300</v>
      </c>
    </row>
    <row r="52" spans="1:12" x14ac:dyDescent="0.25">
      <c r="A52" s="9">
        <v>631</v>
      </c>
      <c r="B52" s="10">
        <v>41939</v>
      </c>
      <c r="C52" s="11" t="s">
        <v>548</v>
      </c>
      <c r="D52" s="231">
        <v>8820</v>
      </c>
      <c r="E52" s="11" t="s">
        <v>11</v>
      </c>
      <c r="F52" s="13">
        <v>715</v>
      </c>
      <c r="G52" s="52" t="s">
        <v>8</v>
      </c>
      <c r="J52" t="s">
        <v>585</v>
      </c>
      <c r="K52" t="s">
        <v>586</v>
      </c>
      <c r="L52" t="s">
        <v>587</v>
      </c>
    </row>
    <row r="53" spans="1:12" x14ac:dyDescent="0.25">
      <c r="A53" s="9">
        <v>645</v>
      </c>
      <c r="B53" s="10">
        <v>41940</v>
      </c>
      <c r="C53" s="11" t="s">
        <v>549</v>
      </c>
      <c r="D53" s="231">
        <v>8820</v>
      </c>
      <c r="E53" s="11" t="s">
        <v>11</v>
      </c>
      <c r="F53" s="13">
        <v>715</v>
      </c>
      <c r="G53" s="52" t="s">
        <v>8</v>
      </c>
      <c r="J53" t="s">
        <v>591</v>
      </c>
      <c r="K53" t="s">
        <v>264</v>
      </c>
      <c r="L53" t="s">
        <v>595</v>
      </c>
    </row>
    <row r="54" spans="1:12" x14ac:dyDescent="0.25">
      <c r="A54" s="9">
        <v>650</v>
      </c>
      <c r="B54" s="10">
        <v>41940</v>
      </c>
      <c r="C54" s="11" t="s">
        <v>550</v>
      </c>
      <c r="D54" s="231">
        <v>8820</v>
      </c>
      <c r="E54" s="11" t="s">
        <v>11</v>
      </c>
      <c r="F54" s="13">
        <v>715</v>
      </c>
      <c r="G54" s="52" t="s">
        <v>8</v>
      </c>
      <c r="J54" t="s">
        <v>208</v>
      </c>
      <c r="K54" t="s">
        <v>591</v>
      </c>
      <c r="L54" t="s">
        <v>592</v>
      </c>
    </row>
    <row r="55" spans="1:12" x14ac:dyDescent="0.25">
      <c r="A55" s="9">
        <v>662</v>
      </c>
      <c r="B55" s="10">
        <v>41940</v>
      </c>
      <c r="C55" s="11" t="s">
        <v>551</v>
      </c>
      <c r="D55" s="42">
        <v>11167.5</v>
      </c>
      <c r="E55" s="11" t="s">
        <v>11</v>
      </c>
      <c r="F55" s="13">
        <v>715</v>
      </c>
      <c r="G55" s="51"/>
      <c r="I55" t="s">
        <v>276</v>
      </c>
      <c r="J55" s="54" t="s">
        <v>186</v>
      </c>
      <c r="K55" s="54" t="s">
        <v>187</v>
      </c>
      <c r="L55" s="54" t="s">
        <v>188</v>
      </c>
    </row>
    <row r="56" spans="1:12" x14ac:dyDescent="0.25">
      <c r="A56" s="9">
        <v>663</v>
      </c>
      <c r="B56" s="10">
        <v>41940</v>
      </c>
      <c r="C56" s="11" t="s">
        <v>552</v>
      </c>
      <c r="D56" s="42">
        <v>2500</v>
      </c>
      <c r="E56" s="11" t="s">
        <v>11</v>
      </c>
      <c r="F56" s="13">
        <v>715</v>
      </c>
      <c r="G56" s="52"/>
      <c r="I56" t="s">
        <v>276</v>
      </c>
      <c r="J56" s="54" t="s">
        <v>562</v>
      </c>
      <c r="K56" s="55" t="s">
        <v>563</v>
      </c>
      <c r="L56" s="54" t="s">
        <v>71</v>
      </c>
    </row>
    <row r="57" spans="1:12" x14ac:dyDescent="0.25">
      <c r="A57" s="9">
        <v>72</v>
      </c>
      <c r="B57" s="84">
        <v>41941</v>
      </c>
      <c r="C57" s="11" t="s">
        <v>511</v>
      </c>
      <c r="D57" s="231">
        <v>400</v>
      </c>
      <c r="E57" s="11" t="s">
        <v>11</v>
      </c>
      <c r="F57" s="13">
        <v>170</v>
      </c>
      <c r="G57" s="52" t="s">
        <v>8</v>
      </c>
      <c r="J57" t="s">
        <v>611</v>
      </c>
      <c r="K57" t="s">
        <v>330</v>
      </c>
      <c r="L57" t="s">
        <v>612</v>
      </c>
    </row>
    <row r="58" spans="1:12" x14ac:dyDescent="0.25">
      <c r="A58" s="9">
        <v>688</v>
      </c>
      <c r="B58" s="10">
        <v>41941</v>
      </c>
      <c r="C58" s="11" t="s">
        <v>553</v>
      </c>
      <c r="D58" s="42">
        <v>2765</v>
      </c>
      <c r="E58" s="11" t="s">
        <v>11</v>
      </c>
      <c r="F58" s="13">
        <v>715</v>
      </c>
      <c r="G58" s="51"/>
      <c r="I58" t="s">
        <v>224</v>
      </c>
      <c r="J58" s="54" t="s">
        <v>191</v>
      </c>
      <c r="K58" s="54" t="s">
        <v>233</v>
      </c>
      <c r="L58" s="54" t="s">
        <v>232</v>
      </c>
    </row>
    <row r="59" spans="1:12" x14ac:dyDescent="0.25">
      <c r="A59" s="9">
        <v>693</v>
      </c>
      <c r="B59" s="10">
        <v>41941</v>
      </c>
      <c r="C59" s="11" t="s">
        <v>554</v>
      </c>
      <c r="D59" s="42">
        <v>4100</v>
      </c>
      <c r="E59" s="11" t="s">
        <v>11</v>
      </c>
      <c r="F59" s="13">
        <v>715</v>
      </c>
      <c r="G59" s="52"/>
      <c r="I59" t="s">
        <v>276</v>
      </c>
      <c r="J59" s="54" t="s">
        <v>77</v>
      </c>
      <c r="K59" s="57" t="s">
        <v>192</v>
      </c>
      <c r="L59" s="54" t="s">
        <v>79</v>
      </c>
    </row>
    <row r="60" spans="1:12" x14ac:dyDescent="0.25">
      <c r="A60" s="9">
        <v>74</v>
      </c>
      <c r="B60" s="84">
        <v>41942</v>
      </c>
      <c r="C60" s="11" t="s">
        <v>514</v>
      </c>
      <c r="D60" s="231">
        <v>400</v>
      </c>
      <c r="E60" s="11" t="s">
        <v>11</v>
      </c>
      <c r="F60" s="13">
        <v>170</v>
      </c>
      <c r="G60" s="52" t="s">
        <v>8</v>
      </c>
      <c r="J60" s="56" t="s">
        <v>246</v>
      </c>
      <c r="K60" t="s">
        <v>596</v>
      </c>
      <c r="L60" s="56" t="s">
        <v>597</v>
      </c>
    </row>
    <row r="61" spans="1:12" x14ac:dyDescent="0.25">
      <c r="A61" s="9">
        <v>75</v>
      </c>
      <c r="B61" s="84">
        <v>41942</v>
      </c>
      <c r="C61" s="11" t="s">
        <v>515</v>
      </c>
      <c r="D61" s="231">
        <v>400</v>
      </c>
      <c r="E61" s="11" t="s">
        <v>11</v>
      </c>
      <c r="F61" s="13">
        <v>170</v>
      </c>
      <c r="G61" s="52" t="s">
        <v>8</v>
      </c>
      <c r="J61" s="56" t="s">
        <v>593</v>
      </c>
      <c r="K61" t="s">
        <v>598</v>
      </c>
      <c r="L61" s="56" t="s">
        <v>599</v>
      </c>
    </row>
    <row r="62" spans="1:12" x14ac:dyDescent="0.25">
      <c r="A62" s="9">
        <v>77</v>
      </c>
      <c r="B62" s="84">
        <v>41942</v>
      </c>
      <c r="C62" s="11" t="s">
        <v>516</v>
      </c>
      <c r="D62" s="231">
        <v>400</v>
      </c>
      <c r="E62" s="11" t="s">
        <v>11</v>
      </c>
      <c r="F62" s="13">
        <v>170</v>
      </c>
      <c r="G62" s="52" t="s">
        <v>8</v>
      </c>
      <c r="J62" s="56" t="s">
        <v>600</v>
      </c>
      <c r="K62" t="s">
        <v>601</v>
      </c>
      <c r="L62" s="56" t="s">
        <v>602</v>
      </c>
    </row>
    <row r="63" spans="1:12" x14ac:dyDescent="0.25">
      <c r="A63" s="9">
        <v>703</v>
      </c>
      <c r="B63" s="10">
        <v>41942</v>
      </c>
      <c r="C63" s="11" t="s">
        <v>555</v>
      </c>
      <c r="D63" s="42">
        <v>3948</v>
      </c>
      <c r="E63" s="11" t="s">
        <v>11</v>
      </c>
      <c r="F63" s="13">
        <v>715</v>
      </c>
      <c r="G63" s="51"/>
      <c r="I63" t="s">
        <v>276</v>
      </c>
      <c r="J63" s="54" t="s">
        <v>580</v>
      </c>
      <c r="K63" s="57" t="s">
        <v>216</v>
      </c>
      <c r="L63" s="54" t="s">
        <v>581</v>
      </c>
    </row>
    <row r="64" spans="1:12" x14ac:dyDescent="0.25">
      <c r="A64" s="9">
        <v>705</v>
      </c>
      <c r="B64" s="10">
        <v>41942</v>
      </c>
      <c r="C64" s="11" t="s">
        <v>556</v>
      </c>
      <c r="D64" s="42">
        <v>4350</v>
      </c>
      <c r="E64" s="11" t="s">
        <v>11</v>
      </c>
      <c r="F64" s="13">
        <v>715</v>
      </c>
      <c r="G64" s="93" t="s">
        <v>576</v>
      </c>
      <c r="I64" t="s">
        <v>276</v>
      </c>
      <c r="J64" s="54" t="s">
        <v>580</v>
      </c>
      <c r="K64" s="57" t="s">
        <v>216</v>
      </c>
      <c r="L64" s="54" t="s">
        <v>581</v>
      </c>
    </row>
    <row r="65" spans="1:12" x14ac:dyDescent="0.25">
      <c r="A65" s="9">
        <v>707</v>
      </c>
      <c r="B65" s="10">
        <v>41942</v>
      </c>
      <c r="C65" s="11" t="s">
        <v>557</v>
      </c>
      <c r="D65" s="231">
        <v>8800</v>
      </c>
      <c r="E65" s="11" t="s">
        <v>11</v>
      </c>
      <c r="F65" s="13">
        <v>715</v>
      </c>
      <c r="G65" s="366" t="s">
        <v>8</v>
      </c>
      <c r="J65" s="56" t="s">
        <v>208</v>
      </c>
      <c r="K65" t="s">
        <v>603</v>
      </c>
      <c r="L65" s="56" t="s">
        <v>604</v>
      </c>
    </row>
    <row r="66" spans="1:12" x14ac:dyDescent="0.25">
      <c r="A66" s="9">
        <v>713</v>
      </c>
      <c r="B66" s="10">
        <v>41942</v>
      </c>
      <c r="C66" s="11" t="s">
        <v>558</v>
      </c>
      <c r="D66" s="231">
        <v>8820</v>
      </c>
      <c r="E66" s="11" t="s">
        <v>11</v>
      </c>
      <c r="F66" s="13">
        <v>715</v>
      </c>
      <c r="G66" s="52" t="s">
        <v>8</v>
      </c>
      <c r="J66" t="s">
        <v>246</v>
      </c>
      <c r="K66" t="s">
        <v>596</v>
      </c>
      <c r="L66" t="s">
        <v>597</v>
      </c>
    </row>
    <row r="67" spans="1:12" x14ac:dyDescent="0.25">
      <c r="A67" s="9">
        <v>719</v>
      </c>
      <c r="B67" s="10">
        <v>41942</v>
      </c>
      <c r="C67" s="11" t="s">
        <v>559</v>
      </c>
      <c r="D67" s="231">
        <v>20</v>
      </c>
      <c r="E67" s="11" t="s">
        <v>11</v>
      </c>
      <c r="F67" s="13">
        <v>715</v>
      </c>
      <c r="G67" s="52" t="s">
        <v>8</v>
      </c>
      <c r="J67" s="56" t="s">
        <v>208</v>
      </c>
      <c r="K67" t="s">
        <v>603</v>
      </c>
      <c r="L67" s="56" t="s">
        <v>604</v>
      </c>
    </row>
    <row r="68" spans="1:12" x14ac:dyDescent="0.25">
      <c r="A68" s="9">
        <v>732</v>
      </c>
      <c r="B68" s="10">
        <v>41943</v>
      </c>
      <c r="C68" s="11" t="s">
        <v>560</v>
      </c>
      <c r="D68" s="231">
        <v>8820</v>
      </c>
      <c r="E68" s="11" t="s">
        <v>11</v>
      </c>
      <c r="F68" s="13">
        <v>715</v>
      </c>
      <c r="G68" s="52" t="s">
        <v>8</v>
      </c>
      <c r="J68" t="s">
        <v>600</v>
      </c>
      <c r="K68" t="s">
        <v>601</v>
      </c>
      <c r="L68" t="s">
        <v>602</v>
      </c>
    </row>
    <row r="69" spans="1:12" x14ac:dyDescent="0.25">
      <c r="A69" s="9">
        <v>762</v>
      </c>
      <c r="B69" s="10">
        <v>41943</v>
      </c>
      <c r="C69" s="11" t="s">
        <v>561</v>
      </c>
      <c r="D69" s="12">
        <v>3250</v>
      </c>
      <c r="E69" s="11" t="s">
        <v>11</v>
      </c>
      <c r="F69" s="13">
        <v>715</v>
      </c>
      <c r="G69" s="51"/>
    </row>
    <row r="70" spans="1:12" x14ac:dyDescent="0.25">
      <c r="A70" s="9"/>
      <c r="B70" s="84"/>
      <c r="C70" s="15" t="s">
        <v>9</v>
      </c>
      <c r="D70" s="16">
        <f>SUM(D6:D69)</f>
        <v>271401</v>
      </c>
      <c r="E70" s="11"/>
      <c r="F70" s="37"/>
      <c r="G70" s="13"/>
      <c r="H70" s="52"/>
    </row>
    <row r="73" spans="1:12" x14ac:dyDescent="0.25">
      <c r="C73" s="365" t="s">
        <v>1322</v>
      </c>
      <c r="D73" s="74">
        <f>D7+D33+D37+D38+D39+D41+D42+D43+D44+D46+D47+D48+D49+D50+D52+D53+D54+D57+D60+D61+D62+D65+D66+D67+D68</f>
        <v>119860</v>
      </c>
    </row>
  </sheetData>
  <sortState ref="A6:G70">
    <sortCondition ref="B6:B70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"/>
  <sheetViews>
    <sheetView workbookViewId="0">
      <selection activeCell="E17" sqref="E17"/>
    </sheetView>
  </sheetViews>
  <sheetFormatPr baseColWidth="10" defaultRowHeight="12.75" x14ac:dyDescent="0.25"/>
  <cols>
    <col min="1" max="1" width="3.6640625" style="34" customWidth="1"/>
    <col min="2" max="2" width="12" style="34"/>
    <col min="3" max="3" width="37.6640625" style="34" bestFit="1" customWidth="1"/>
    <col min="4" max="4" width="14.5" style="61" bestFit="1" customWidth="1"/>
    <col min="5" max="5" width="35.1640625" style="63" customWidth="1"/>
    <col min="6" max="6" width="7.33203125" style="63" customWidth="1"/>
    <col min="7" max="7" width="32.5" style="34" customWidth="1"/>
    <col min="8" max="8" width="9.33203125" style="34" customWidth="1"/>
    <col min="9" max="256" width="12" style="34"/>
    <col min="257" max="257" width="3.6640625" style="34" customWidth="1"/>
    <col min="258" max="258" width="12" style="34"/>
    <col min="259" max="259" width="37.6640625" style="34" bestFit="1" customWidth="1"/>
    <col min="260" max="260" width="14.5" style="34" bestFit="1" customWidth="1"/>
    <col min="261" max="261" width="35.1640625" style="34" customWidth="1"/>
    <col min="262" max="262" width="7.33203125" style="34" customWidth="1"/>
    <col min="263" max="263" width="32.5" style="34" customWidth="1"/>
    <col min="264" max="264" width="9.33203125" style="34" customWidth="1"/>
    <col min="265" max="512" width="12" style="34"/>
    <col min="513" max="513" width="3.6640625" style="34" customWidth="1"/>
    <col min="514" max="514" width="12" style="34"/>
    <col min="515" max="515" width="37.6640625" style="34" bestFit="1" customWidth="1"/>
    <col min="516" max="516" width="14.5" style="34" bestFit="1" customWidth="1"/>
    <col min="517" max="517" width="35.1640625" style="34" customWidth="1"/>
    <col min="518" max="518" width="7.33203125" style="34" customWidth="1"/>
    <col min="519" max="519" width="32.5" style="34" customWidth="1"/>
    <col min="520" max="520" width="9.33203125" style="34" customWidth="1"/>
    <col min="521" max="768" width="12" style="34"/>
    <col min="769" max="769" width="3.6640625" style="34" customWidth="1"/>
    <col min="770" max="770" width="12" style="34"/>
    <col min="771" max="771" width="37.6640625" style="34" bestFit="1" customWidth="1"/>
    <col min="772" max="772" width="14.5" style="34" bestFit="1" customWidth="1"/>
    <col min="773" max="773" width="35.1640625" style="34" customWidth="1"/>
    <col min="774" max="774" width="7.33203125" style="34" customWidth="1"/>
    <col min="775" max="775" width="32.5" style="34" customWidth="1"/>
    <col min="776" max="776" width="9.33203125" style="34" customWidth="1"/>
    <col min="777" max="1024" width="12" style="34"/>
    <col min="1025" max="1025" width="3.6640625" style="34" customWidth="1"/>
    <col min="1026" max="1026" width="12" style="34"/>
    <col min="1027" max="1027" width="37.6640625" style="34" bestFit="1" customWidth="1"/>
    <col min="1028" max="1028" width="14.5" style="34" bestFit="1" customWidth="1"/>
    <col min="1029" max="1029" width="35.1640625" style="34" customWidth="1"/>
    <col min="1030" max="1030" width="7.33203125" style="34" customWidth="1"/>
    <col min="1031" max="1031" width="32.5" style="34" customWidth="1"/>
    <col min="1032" max="1032" width="9.33203125" style="34" customWidth="1"/>
    <col min="1033" max="1280" width="12" style="34"/>
    <col min="1281" max="1281" width="3.6640625" style="34" customWidth="1"/>
    <col min="1282" max="1282" width="12" style="34"/>
    <col min="1283" max="1283" width="37.6640625" style="34" bestFit="1" customWidth="1"/>
    <col min="1284" max="1284" width="14.5" style="34" bestFit="1" customWidth="1"/>
    <col min="1285" max="1285" width="35.1640625" style="34" customWidth="1"/>
    <col min="1286" max="1286" width="7.33203125" style="34" customWidth="1"/>
    <col min="1287" max="1287" width="32.5" style="34" customWidth="1"/>
    <col min="1288" max="1288" width="9.33203125" style="34" customWidth="1"/>
    <col min="1289" max="1536" width="12" style="34"/>
    <col min="1537" max="1537" width="3.6640625" style="34" customWidth="1"/>
    <col min="1538" max="1538" width="12" style="34"/>
    <col min="1539" max="1539" width="37.6640625" style="34" bestFit="1" customWidth="1"/>
    <col min="1540" max="1540" width="14.5" style="34" bestFit="1" customWidth="1"/>
    <col min="1541" max="1541" width="35.1640625" style="34" customWidth="1"/>
    <col min="1542" max="1542" width="7.33203125" style="34" customWidth="1"/>
    <col min="1543" max="1543" width="32.5" style="34" customWidth="1"/>
    <col min="1544" max="1544" width="9.33203125" style="34" customWidth="1"/>
    <col min="1545" max="1792" width="12" style="34"/>
    <col min="1793" max="1793" width="3.6640625" style="34" customWidth="1"/>
    <col min="1794" max="1794" width="12" style="34"/>
    <col min="1795" max="1795" width="37.6640625" style="34" bestFit="1" customWidth="1"/>
    <col min="1796" max="1796" width="14.5" style="34" bestFit="1" customWidth="1"/>
    <col min="1797" max="1797" width="35.1640625" style="34" customWidth="1"/>
    <col min="1798" max="1798" width="7.33203125" style="34" customWidth="1"/>
    <col min="1799" max="1799" width="32.5" style="34" customWidth="1"/>
    <col min="1800" max="1800" width="9.33203125" style="34" customWidth="1"/>
    <col min="1801" max="2048" width="12" style="34"/>
    <col min="2049" max="2049" width="3.6640625" style="34" customWidth="1"/>
    <col min="2050" max="2050" width="12" style="34"/>
    <col min="2051" max="2051" width="37.6640625" style="34" bestFit="1" customWidth="1"/>
    <col min="2052" max="2052" width="14.5" style="34" bestFit="1" customWidth="1"/>
    <col min="2053" max="2053" width="35.1640625" style="34" customWidth="1"/>
    <col min="2054" max="2054" width="7.33203125" style="34" customWidth="1"/>
    <col min="2055" max="2055" width="32.5" style="34" customWidth="1"/>
    <col min="2056" max="2056" width="9.33203125" style="34" customWidth="1"/>
    <col min="2057" max="2304" width="12" style="34"/>
    <col min="2305" max="2305" width="3.6640625" style="34" customWidth="1"/>
    <col min="2306" max="2306" width="12" style="34"/>
    <col min="2307" max="2307" width="37.6640625" style="34" bestFit="1" customWidth="1"/>
    <col min="2308" max="2308" width="14.5" style="34" bestFit="1" customWidth="1"/>
    <col min="2309" max="2309" width="35.1640625" style="34" customWidth="1"/>
    <col min="2310" max="2310" width="7.33203125" style="34" customWidth="1"/>
    <col min="2311" max="2311" width="32.5" style="34" customWidth="1"/>
    <col min="2312" max="2312" width="9.33203125" style="34" customWidth="1"/>
    <col min="2313" max="2560" width="12" style="34"/>
    <col min="2561" max="2561" width="3.6640625" style="34" customWidth="1"/>
    <col min="2562" max="2562" width="12" style="34"/>
    <col min="2563" max="2563" width="37.6640625" style="34" bestFit="1" customWidth="1"/>
    <col min="2564" max="2564" width="14.5" style="34" bestFit="1" customWidth="1"/>
    <col min="2565" max="2565" width="35.1640625" style="34" customWidth="1"/>
    <col min="2566" max="2566" width="7.33203125" style="34" customWidth="1"/>
    <col min="2567" max="2567" width="32.5" style="34" customWidth="1"/>
    <col min="2568" max="2568" width="9.33203125" style="34" customWidth="1"/>
    <col min="2569" max="2816" width="12" style="34"/>
    <col min="2817" max="2817" width="3.6640625" style="34" customWidth="1"/>
    <col min="2818" max="2818" width="12" style="34"/>
    <col min="2819" max="2819" width="37.6640625" style="34" bestFit="1" customWidth="1"/>
    <col min="2820" max="2820" width="14.5" style="34" bestFit="1" customWidth="1"/>
    <col min="2821" max="2821" width="35.1640625" style="34" customWidth="1"/>
    <col min="2822" max="2822" width="7.33203125" style="34" customWidth="1"/>
    <col min="2823" max="2823" width="32.5" style="34" customWidth="1"/>
    <col min="2824" max="2824" width="9.33203125" style="34" customWidth="1"/>
    <col min="2825" max="3072" width="12" style="34"/>
    <col min="3073" max="3073" width="3.6640625" style="34" customWidth="1"/>
    <col min="3074" max="3074" width="12" style="34"/>
    <col min="3075" max="3075" width="37.6640625" style="34" bestFit="1" customWidth="1"/>
    <col min="3076" max="3076" width="14.5" style="34" bestFit="1" customWidth="1"/>
    <col min="3077" max="3077" width="35.1640625" style="34" customWidth="1"/>
    <col min="3078" max="3078" width="7.33203125" style="34" customWidth="1"/>
    <col min="3079" max="3079" width="32.5" style="34" customWidth="1"/>
    <col min="3080" max="3080" width="9.33203125" style="34" customWidth="1"/>
    <col min="3081" max="3328" width="12" style="34"/>
    <col min="3329" max="3329" width="3.6640625" style="34" customWidth="1"/>
    <col min="3330" max="3330" width="12" style="34"/>
    <col min="3331" max="3331" width="37.6640625" style="34" bestFit="1" customWidth="1"/>
    <col min="3332" max="3332" width="14.5" style="34" bestFit="1" customWidth="1"/>
    <col min="3333" max="3333" width="35.1640625" style="34" customWidth="1"/>
    <col min="3334" max="3334" width="7.33203125" style="34" customWidth="1"/>
    <col min="3335" max="3335" width="32.5" style="34" customWidth="1"/>
    <col min="3336" max="3336" width="9.33203125" style="34" customWidth="1"/>
    <col min="3337" max="3584" width="12" style="34"/>
    <col min="3585" max="3585" width="3.6640625" style="34" customWidth="1"/>
    <col min="3586" max="3586" width="12" style="34"/>
    <col min="3587" max="3587" width="37.6640625" style="34" bestFit="1" customWidth="1"/>
    <col min="3588" max="3588" width="14.5" style="34" bestFit="1" customWidth="1"/>
    <col min="3589" max="3589" width="35.1640625" style="34" customWidth="1"/>
    <col min="3590" max="3590" width="7.33203125" style="34" customWidth="1"/>
    <col min="3591" max="3591" width="32.5" style="34" customWidth="1"/>
    <col min="3592" max="3592" width="9.33203125" style="34" customWidth="1"/>
    <col min="3593" max="3840" width="12" style="34"/>
    <col min="3841" max="3841" width="3.6640625" style="34" customWidth="1"/>
    <col min="3842" max="3842" width="12" style="34"/>
    <col min="3843" max="3843" width="37.6640625" style="34" bestFit="1" customWidth="1"/>
    <col min="3844" max="3844" width="14.5" style="34" bestFit="1" customWidth="1"/>
    <col min="3845" max="3845" width="35.1640625" style="34" customWidth="1"/>
    <col min="3846" max="3846" width="7.33203125" style="34" customWidth="1"/>
    <col min="3847" max="3847" width="32.5" style="34" customWidth="1"/>
    <col min="3848" max="3848" width="9.33203125" style="34" customWidth="1"/>
    <col min="3849" max="4096" width="12" style="34"/>
    <col min="4097" max="4097" width="3.6640625" style="34" customWidth="1"/>
    <col min="4098" max="4098" width="12" style="34"/>
    <col min="4099" max="4099" width="37.6640625" style="34" bestFit="1" customWidth="1"/>
    <col min="4100" max="4100" width="14.5" style="34" bestFit="1" customWidth="1"/>
    <col min="4101" max="4101" width="35.1640625" style="34" customWidth="1"/>
    <col min="4102" max="4102" width="7.33203125" style="34" customWidth="1"/>
    <col min="4103" max="4103" width="32.5" style="34" customWidth="1"/>
    <col min="4104" max="4104" width="9.33203125" style="34" customWidth="1"/>
    <col min="4105" max="4352" width="12" style="34"/>
    <col min="4353" max="4353" width="3.6640625" style="34" customWidth="1"/>
    <col min="4354" max="4354" width="12" style="34"/>
    <col min="4355" max="4355" width="37.6640625" style="34" bestFit="1" customWidth="1"/>
    <col min="4356" max="4356" width="14.5" style="34" bestFit="1" customWidth="1"/>
    <col min="4357" max="4357" width="35.1640625" style="34" customWidth="1"/>
    <col min="4358" max="4358" width="7.33203125" style="34" customWidth="1"/>
    <col min="4359" max="4359" width="32.5" style="34" customWidth="1"/>
    <col min="4360" max="4360" width="9.33203125" style="34" customWidth="1"/>
    <col min="4361" max="4608" width="12" style="34"/>
    <col min="4609" max="4609" width="3.6640625" style="34" customWidth="1"/>
    <col min="4610" max="4610" width="12" style="34"/>
    <col min="4611" max="4611" width="37.6640625" style="34" bestFit="1" customWidth="1"/>
    <col min="4612" max="4612" width="14.5" style="34" bestFit="1" customWidth="1"/>
    <col min="4613" max="4613" width="35.1640625" style="34" customWidth="1"/>
    <col min="4614" max="4614" width="7.33203125" style="34" customWidth="1"/>
    <col min="4615" max="4615" width="32.5" style="34" customWidth="1"/>
    <col min="4616" max="4616" width="9.33203125" style="34" customWidth="1"/>
    <col min="4617" max="4864" width="12" style="34"/>
    <col min="4865" max="4865" width="3.6640625" style="34" customWidth="1"/>
    <col min="4866" max="4866" width="12" style="34"/>
    <col min="4867" max="4867" width="37.6640625" style="34" bestFit="1" customWidth="1"/>
    <col min="4868" max="4868" width="14.5" style="34" bestFit="1" customWidth="1"/>
    <col min="4869" max="4869" width="35.1640625" style="34" customWidth="1"/>
    <col min="4870" max="4870" width="7.33203125" style="34" customWidth="1"/>
    <col min="4871" max="4871" width="32.5" style="34" customWidth="1"/>
    <col min="4872" max="4872" width="9.33203125" style="34" customWidth="1"/>
    <col min="4873" max="5120" width="12" style="34"/>
    <col min="5121" max="5121" width="3.6640625" style="34" customWidth="1"/>
    <col min="5122" max="5122" width="12" style="34"/>
    <col min="5123" max="5123" width="37.6640625" style="34" bestFit="1" customWidth="1"/>
    <col min="5124" max="5124" width="14.5" style="34" bestFit="1" customWidth="1"/>
    <col min="5125" max="5125" width="35.1640625" style="34" customWidth="1"/>
    <col min="5126" max="5126" width="7.33203125" style="34" customWidth="1"/>
    <col min="5127" max="5127" width="32.5" style="34" customWidth="1"/>
    <col min="5128" max="5128" width="9.33203125" style="34" customWidth="1"/>
    <col min="5129" max="5376" width="12" style="34"/>
    <col min="5377" max="5377" width="3.6640625" style="34" customWidth="1"/>
    <col min="5378" max="5378" width="12" style="34"/>
    <col min="5379" max="5379" width="37.6640625" style="34" bestFit="1" customWidth="1"/>
    <col min="5380" max="5380" width="14.5" style="34" bestFit="1" customWidth="1"/>
    <col min="5381" max="5381" width="35.1640625" style="34" customWidth="1"/>
    <col min="5382" max="5382" width="7.33203125" style="34" customWidth="1"/>
    <col min="5383" max="5383" width="32.5" style="34" customWidth="1"/>
    <col min="5384" max="5384" width="9.33203125" style="34" customWidth="1"/>
    <col min="5385" max="5632" width="12" style="34"/>
    <col min="5633" max="5633" width="3.6640625" style="34" customWidth="1"/>
    <col min="5634" max="5634" width="12" style="34"/>
    <col min="5635" max="5635" width="37.6640625" style="34" bestFit="1" customWidth="1"/>
    <col min="5636" max="5636" width="14.5" style="34" bestFit="1" customWidth="1"/>
    <col min="5637" max="5637" width="35.1640625" style="34" customWidth="1"/>
    <col min="5638" max="5638" width="7.33203125" style="34" customWidth="1"/>
    <col min="5639" max="5639" width="32.5" style="34" customWidth="1"/>
    <col min="5640" max="5640" width="9.33203125" style="34" customWidth="1"/>
    <col min="5641" max="5888" width="12" style="34"/>
    <col min="5889" max="5889" width="3.6640625" style="34" customWidth="1"/>
    <col min="5890" max="5890" width="12" style="34"/>
    <col min="5891" max="5891" width="37.6640625" style="34" bestFit="1" customWidth="1"/>
    <col min="5892" max="5892" width="14.5" style="34" bestFit="1" customWidth="1"/>
    <col min="5893" max="5893" width="35.1640625" style="34" customWidth="1"/>
    <col min="5894" max="5894" width="7.33203125" style="34" customWidth="1"/>
    <col min="5895" max="5895" width="32.5" style="34" customWidth="1"/>
    <col min="5896" max="5896" width="9.33203125" style="34" customWidth="1"/>
    <col min="5897" max="6144" width="12" style="34"/>
    <col min="6145" max="6145" width="3.6640625" style="34" customWidth="1"/>
    <col min="6146" max="6146" width="12" style="34"/>
    <col min="6147" max="6147" width="37.6640625" style="34" bestFit="1" customWidth="1"/>
    <col min="6148" max="6148" width="14.5" style="34" bestFit="1" customWidth="1"/>
    <col min="6149" max="6149" width="35.1640625" style="34" customWidth="1"/>
    <col min="6150" max="6150" width="7.33203125" style="34" customWidth="1"/>
    <col min="6151" max="6151" width="32.5" style="34" customWidth="1"/>
    <col min="6152" max="6152" width="9.33203125" style="34" customWidth="1"/>
    <col min="6153" max="6400" width="12" style="34"/>
    <col min="6401" max="6401" width="3.6640625" style="34" customWidth="1"/>
    <col min="6402" max="6402" width="12" style="34"/>
    <col min="6403" max="6403" width="37.6640625" style="34" bestFit="1" customWidth="1"/>
    <col min="6404" max="6404" width="14.5" style="34" bestFit="1" customWidth="1"/>
    <col min="6405" max="6405" width="35.1640625" style="34" customWidth="1"/>
    <col min="6406" max="6406" width="7.33203125" style="34" customWidth="1"/>
    <col min="6407" max="6407" width="32.5" style="34" customWidth="1"/>
    <col min="6408" max="6408" width="9.33203125" style="34" customWidth="1"/>
    <col min="6409" max="6656" width="12" style="34"/>
    <col min="6657" max="6657" width="3.6640625" style="34" customWidth="1"/>
    <col min="6658" max="6658" width="12" style="34"/>
    <col min="6659" max="6659" width="37.6640625" style="34" bestFit="1" customWidth="1"/>
    <col min="6660" max="6660" width="14.5" style="34" bestFit="1" customWidth="1"/>
    <col min="6661" max="6661" width="35.1640625" style="34" customWidth="1"/>
    <col min="6662" max="6662" width="7.33203125" style="34" customWidth="1"/>
    <col min="6663" max="6663" width="32.5" style="34" customWidth="1"/>
    <col min="6664" max="6664" width="9.33203125" style="34" customWidth="1"/>
    <col min="6665" max="6912" width="12" style="34"/>
    <col min="6913" max="6913" width="3.6640625" style="34" customWidth="1"/>
    <col min="6914" max="6914" width="12" style="34"/>
    <col min="6915" max="6915" width="37.6640625" style="34" bestFit="1" customWidth="1"/>
    <col min="6916" max="6916" width="14.5" style="34" bestFit="1" customWidth="1"/>
    <col min="6917" max="6917" width="35.1640625" style="34" customWidth="1"/>
    <col min="6918" max="6918" width="7.33203125" style="34" customWidth="1"/>
    <col min="6919" max="6919" width="32.5" style="34" customWidth="1"/>
    <col min="6920" max="6920" width="9.33203125" style="34" customWidth="1"/>
    <col min="6921" max="7168" width="12" style="34"/>
    <col min="7169" max="7169" width="3.6640625" style="34" customWidth="1"/>
    <col min="7170" max="7170" width="12" style="34"/>
    <col min="7171" max="7171" width="37.6640625" style="34" bestFit="1" customWidth="1"/>
    <col min="7172" max="7172" width="14.5" style="34" bestFit="1" customWidth="1"/>
    <col min="7173" max="7173" width="35.1640625" style="34" customWidth="1"/>
    <col min="7174" max="7174" width="7.33203125" style="34" customWidth="1"/>
    <col min="7175" max="7175" width="32.5" style="34" customWidth="1"/>
    <col min="7176" max="7176" width="9.33203125" style="34" customWidth="1"/>
    <col min="7177" max="7424" width="12" style="34"/>
    <col min="7425" max="7425" width="3.6640625" style="34" customWidth="1"/>
    <col min="7426" max="7426" width="12" style="34"/>
    <col min="7427" max="7427" width="37.6640625" style="34" bestFit="1" customWidth="1"/>
    <col min="7428" max="7428" width="14.5" style="34" bestFit="1" customWidth="1"/>
    <col min="7429" max="7429" width="35.1640625" style="34" customWidth="1"/>
    <col min="7430" max="7430" width="7.33203125" style="34" customWidth="1"/>
    <col min="7431" max="7431" width="32.5" style="34" customWidth="1"/>
    <col min="7432" max="7432" width="9.33203125" style="34" customWidth="1"/>
    <col min="7433" max="7680" width="12" style="34"/>
    <col min="7681" max="7681" width="3.6640625" style="34" customWidth="1"/>
    <col min="7682" max="7682" width="12" style="34"/>
    <col min="7683" max="7683" width="37.6640625" style="34" bestFit="1" customWidth="1"/>
    <col min="7684" max="7684" width="14.5" style="34" bestFit="1" customWidth="1"/>
    <col min="7685" max="7685" width="35.1640625" style="34" customWidth="1"/>
    <col min="7686" max="7686" width="7.33203125" style="34" customWidth="1"/>
    <col min="7687" max="7687" width="32.5" style="34" customWidth="1"/>
    <col min="7688" max="7688" width="9.33203125" style="34" customWidth="1"/>
    <col min="7689" max="7936" width="12" style="34"/>
    <col min="7937" max="7937" width="3.6640625" style="34" customWidth="1"/>
    <col min="7938" max="7938" width="12" style="34"/>
    <col min="7939" max="7939" width="37.6640625" style="34" bestFit="1" customWidth="1"/>
    <col min="7940" max="7940" width="14.5" style="34" bestFit="1" customWidth="1"/>
    <col min="7941" max="7941" width="35.1640625" style="34" customWidth="1"/>
    <col min="7942" max="7942" width="7.33203125" style="34" customWidth="1"/>
    <col min="7943" max="7943" width="32.5" style="34" customWidth="1"/>
    <col min="7944" max="7944" width="9.33203125" style="34" customWidth="1"/>
    <col min="7945" max="8192" width="12" style="34"/>
    <col min="8193" max="8193" width="3.6640625" style="34" customWidth="1"/>
    <col min="8194" max="8194" width="12" style="34"/>
    <col min="8195" max="8195" width="37.6640625" style="34" bestFit="1" customWidth="1"/>
    <col min="8196" max="8196" width="14.5" style="34" bestFit="1" customWidth="1"/>
    <col min="8197" max="8197" width="35.1640625" style="34" customWidth="1"/>
    <col min="8198" max="8198" width="7.33203125" style="34" customWidth="1"/>
    <col min="8199" max="8199" width="32.5" style="34" customWidth="1"/>
    <col min="8200" max="8200" width="9.33203125" style="34" customWidth="1"/>
    <col min="8201" max="8448" width="12" style="34"/>
    <col min="8449" max="8449" width="3.6640625" style="34" customWidth="1"/>
    <col min="8450" max="8450" width="12" style="34"/>
    <col min="8451" max="8451" width="37.6640625" style="34" bestFit="1" customWidth="1"/>
    <col min="8452" max="8452" width="14.5" style="34" bestFit="1" customWidth="1"/>
    <col min="8453" max="8453" width="35.1640625" style="34" customWidth="1"/>
    <col min="8454" max="8454" width="7.33203125" style="34" customWidth="1"/>
    <col min="8455" max="8455" width="32.5" style="34" customWidth="1"/>
    <col min="8456" max="8456" width="9.33203125" style="34" customWidth="1"/>
    <col min="8457" max="8704" width="12" style="34"/>
    <col min="8705" max="8705" width="3.6640625" style="34" customWidth="1"/>
    <col min="8706" max="8706" width="12" style="34"/>
    <col min="8707" max="8707" width="37.6640625" style="34" bestFit="1" customWidth="1"/>
    <col min="8708" max="8708" width="14.5" style="34" bestFit="1" customWidth="1"/>
    <col min="8709" max="8709" width="35.1640625" style="34" customWidth="1"/>
    <col min="8710" max="8710" width="7.33203125" style="34" customWidth="1"/>
    <col min="8711" max="8711" width="32.5" style="34" customWidth="1"/>
    <col min="8712" max="8712" width="9.33203125" style="34" customWidth="1"/>
    <col min="8713" max="8960" width="12" style="34"/>
    <col min="8961" max="8961" width="3.6640625" style="34" customWidth="1"/>
    <col min="8962" max="8962" width="12" style="34"/>
    <col min="8963" max="8963" width="37.6640625" style="34" bestFit="1" customWidth="1"/>
    <col min="8964" max="8964" width="14.5" style="34" bestFit="1" customWidth="1"/>
    <col min="8965" max="8965" width="35.1640625" style="34" customWidth="1"/>
    <col min="8966" max="8966" width="7.33203125" style="34" customWidth="1"/>
    <col min="8967" max="8967" width="32.5" style="34" customWidth="1"/>
    <col min="8968" max="8968" width="9.33203125" style="34" customWidth="1"/>
    <col min="8969" max="9216" width="12" style="34"/>
    <col min="9217" max="9217" width="3.6640625" style="34" customWidth="1"/>
    <col min="9218" max="9218" width="12" style="34"/>
    <col min="9219" max="9219" width="37.6640625" style="34" bestFit="1" customWidth="1"/>
    <col min="9220" max="9220" width="14.5" style="34" bestFit="1" customWidth="1"/>
    <col min="9221" max="9221" width="35.1640625" style="34" customWidth="1"/>
    <col min="9222" max="9222" width="7.33203125" style="34" customWidth="1"/>
    <col min="9223" max="9223" width="32.5" style="34" customWidth="1"/>
    <col min="9224" max="9224" width="9.33203125" style="34" customWidth="1"/>
    <col min="9225" max="9472" width="12" style="34"/>
    <col min="9473" max="9473" width="3.6640625" style="34" customWidth="1"/>
    <col min="9474" max="9474" width="12" style="34"/>
    <col min="9475" max="9475" width="37.6640625" style="34" bestFit="1" customWidth="1"/>
    <col min="9476" max="9476" width="14.5" style="34" bestFit="1" customWidth="1"/>
    <col min="9477" max="9477" width="35.1640625" style="34" customWidth="1"/>
    <col min="9478" max="9478" width="7.33203125" style="34" customWidth="1"/>
    <col min="9479" max="9479" width="32.5" style="34" customWidth="1"/>
    <col min="9480" max="9480" width="9.33203125" style="34" customWidth="1"/>
    <col min="9481" max="9728" width="12" style="34"/>
    <col min="9729" max="9729" width="3.6640625" style="34" customWidth="1"/>
    <col min="9730" max="9730" width="12" style="34"/>
    <col min="9731" max="9731" width="37.6640625" style="34" bestFit="1" customWidth="1"/>
    <col min="9732" max="9732" width="14.5" style="34" bestFit="1" customWidth="1"/>
    <col min="9733" max="9733" width="35.1640625" style="34" customWidth="1"/>
    <col min="9734" max="9734" width="7.33203125" style="34" customWidth="1"/>
    <col min="9735" max="9735" width="32.5" style="34" customWidth="1"/>
    <col min="9736" max="9736" width="9.33203125" style="34" customWidth="1"/>
    <col min="9737" max="9984" width="12" style="34"/>
    <col min="9985" max="9985" width="3.6640625" style="34" customWidth="1"/>
    <col min="9986" max="9986" width="12" style="34"/>
    <col min="9987" max="9987" width="37.6640625" style="34" bestFit="1" customWidth="1"/>
    <col min="9988" max="9988" width="14.5" style="34" bestFit="1" customWidth="1"/>
    <col min="9989" max="9989" width="35.1640625" style="34" customWidth="1"/>
    <col min="9990" max="9990" width="7.33203125" style="34" customWidth="1"/>
    <col min="9991" max="9991" width="32.5" style="34" customWidth="1"/>
    <col min="9992" max="9992" width="9.33203125" style="34" customWidth="1"/>
    <col min="9993" max="10240" width="12" style="34"/>
    <col min="10241" max="10241" width="3.6640625" style="34" customWidth="1"/>
    <col min="10242" max="10242" width="12" style="34"/>
    <col min="10243" max="10243" width="37.6640625" style="34" bestFit="1" customWidth="1"/>
    <col min="10244" max="10244" width="14.5" style="34" bestFit="1" customWidth="1"/>
    <col min="10245" max="10245" width="35.1640625" style="34" customWidth="1"/>
    <col min="10246" max="10246" width="7.33203125" style="34" customWidth="1"/>
    <col min="10247" max="10247" width="32.5" style="34" customWidth="1"/>
    <col min="10248" max="10248" width="9.33203125" style="34" customWidth="1"/>
    <col min="10249" max="10496" width="12" style="34"/>
    <col min="10497" max="10497" width="3.6640625" style="34" customWidth="1"/>
    <col min="10498" max="10498" width="12" style="34"/>
    <col min="10499" max="10499" width="37.6640625" style="34" bestFit="1" customWidth="1"/>
    <col min="10500" max="10500" width="14.5" style="34" bestFit="1" customWidth="1"/>
    <col min="10501" max="10501" width="35.1640625" style="34" customWidth="1"/>
    <col min="10502" max="10502" width="7.33203125" style="34" customWidth="1"/>
    <col min="10503" max="10503" width="32.5" style="34" customWidth="1"/>
    <col min="10504" max="10504" width="9.33203125" style="34" customWidth="1"/>
    <col min="10505" max="10752" width="12" style="34"/>
    <col min="10753" max="10753" width="3.6640625" style="34" customWidth="1"/>
    <col min="10754" max="10754" width="12" style="34"/>
    <col min="10755" max="10755" width="37.6640625" style="34" bestFit="1" customWidth="1"/>
    <col min="10756" max="10756" width="14.5" style="34" bestFit="1" customWidth="1"/>
    <col min="10757" max="10757" width="35.1640625" style="34" customWidth="1"/>
    <col min="10758" max="10758" width="7.33203125" style="34" customWidth="1"/>
    <col min="10759" max="10759" width="32.5" style="34" customWidth="1"/>
    <col min="10760" max="10760" width="9.33203125" style="34" customWidth="1"/>
    <col min="10761" max="11008" width="12" style="34"/>
    <col min="11009" max="11009" width="3.6640625" style="34" customWidth="1"/>
    <col min="11010" max="11010" width="12" style="34"/>
    <col min="11011" max="11011" width="37.6640625" style="34" bestFit="1" customWidth="1"/>
    <col min="11012" max="11012" width="14.5" style="34" bestFit="1" customWidth="1"/>
    <col min="11013" max="11013" width="35.1640625" style="34" customWidth="1"/>
    <col min="11014" max="11014" width="7.33203125" style="34" customWidth="1"/>
    <col min="11015" max="11015" width="32.5" style="34" customWidth="1"/>
    <col min="11016" max="11016" width="9.33203125" style="34" customWidth="1"/>
    <col min="11017" max="11264" width="12" style="34"/>
    <col min="11265" max="11265" width="3.6640625" style="34" customWidth="1"/>
    <col min="11266" max="11266" width="12" style="34"/>
    <col min="11267" max="11267" width="37.6640625" style="34" bestFit="1" customWidth="1"/>
    <col min="11268" max="11268" width="14.5" style="34" bestFit="1" customWidth="1"/>
    <col min="11269" max="11269" width="35.1640625" style="34" customWidth="1"/>
    <col min="11270" max="11270" width="7.33203125" style="34" customWidth="1"/>
    <col min="11271" max="11271" width="32.5" style="34" customWidth="1"/>
    <col min="11272" max="11272" width="9.33203125" style="34" customWidth="1"/>
    <col min="11273" max="11520" width="12" style="34"/>
    <col min="11521" max="11521" width="3.6640625" style="34" customWidth="1"/>
    <col min="11522" max="11522" width="12" style="34"/>
    <col min="11523" max="11523" width="37.6640625" style="34" bestFit="1" customWidth="1"/>
    <col min="11524" max="11524" width="14.5" style="34" bestFit="1" customWidth="1"/>
    <col min="11525" max="11525" width="35.1640625" style="34" customWidth="1"/>
    <col min="11526" max="11526" width="7.33203125" style="34" customWidth="1"/>
    <col min="11527" max="11527" width="32.5" style="34" customWidth="1"/>
    <col min="11528" max="11528" width="9.33203125" style="34" customWidth="1"/>
    <col min="11529" max="11776" width="12" style="34"/>
    <col min="11777" max="11777" width="3.6640625" style="34" customWidth="1"/>
    <col min="11778" max="11778" width="12" style="34"/>
    <col min="11779" max="11779" width="37.6640625" style="34" bestFit="1" customWidth="1"/>
    <col min="11780" max="11780" width="14.5" style="34" bestFit="1" customWidth="1"/>
    <col min="11781" max="11781" width="35.1640625" style="34" customWidth="1"/>
    <col min="11782" max="11782" width="7.33203125" style="34" customWidth="1"/>
    <col min="11783" max="11783" width="32.5" style="34" customWidth="1"/>
    <col min="11784" max="11784" width="9.33203125" style="34" customWidth="1"/>
    <col min="11785" max="12032" width="12" style="34"/>
    <col min="12033" max="12033" width="3.6640625" style="34" customWidth="1"/>
    <col min="12034" max="12034" width="12" style="34"/>
    <col min="12035" max="12035" width="37.6640625" style="34" bestFit="1" customWidth="1"/>
    <col min="12036" max="12036" width="14.5" style="34" bestFit="1" customWidth="1"/>
    <col min="12037" max="12037" width="35.1640625" style="34" customWidth="1"/>
    <col min="12038" max="12038" width="7.33203125" style="34" customWidth="1"/>
    <col min="12039" max="12039" width="32.5" style="34" customWidth="1"/>
    <col min="12040" max="12040" width="9.33203125" style="34" customWidth="1"/>
    <col min="12041" max="12288" width="12" style="34"/>
    <col min="12289" max="12289" width="3.6640625" style="34" customWidth="1"/>
    <col min="12290" max="12290" width="12" style="34"/>
    <col min="12291" max="12291" width="37.6640625" style="34" bestFit="1" customWidth="1"/>
    <col min="12292" max="12292" width="14.5" style="34" bestFit="1" customWidth="1"/>
    <col min="12293" max="12293" width="35.1640625" style="34" customWidth="1"/>
    <col min="12294" max="12294" width="7.33203125" style="34" customWidth="1"/>
    <col min="12295" max="12295" width="32.5" style="34" customWidth="1"/>
    <col min="12296" max="12296" width="9.33203125" style="34" customWidth="1"/>
    <col min="12297" max="12544" width="12" style="34"/>
    <col min="12545" max="12545" width="3.6640625" style="34" customWidth="1"/>
    <col min="12546" max="12546" width="12" style="34"/>
    <col min="12547" max="12547" width="37.6640625" style="34" bestFit="1" customWidth="1"/>
    <col min="12548" max="12548" width="14.5" style="34" bestFit="1" customWidth="1"/>
    <col min="12549" max="12549" width="35.1640625" style="34" customWidth="1"/>
    <col min="12550" max="12550" width="7.33203125" style="34" customWidth="1"/>
    <col min="12551" max="12551" width="32.5" style="34" customWidth="1"/>
    <col min="12552" max="12552" width="9.33203125" style="34" customWidth="1"/>
    <col min="12553" max="12800" width="12" style="34"/>
    <col min="12801" max="12801" width="3.6640625" style="34" customWidth="1"/>
    <col min="12802" max="12802" width="12" style="34"/>
    <col min="12803" max="12803" width="37.6640625" style="34" bestFit="1" customWidth="1"/>
    <col min="12804" max="12804" width="14.5" style="34" bestFit="1" customWidth="1"/>
    <col min="12805" max="12805" width="35.1640625" style="34" customWidth="1"/>
    <col min="12806" max="12806" width="7.33203125" style="34" customWidth="1"/>
    <col min="12807" max="12807" width="32.5" style="34" customWidth="1"/>
    <col min="12808" max="12808" width="9.33203125" style="34" customWidth="1"/>
    <col min="12809" max="13056" width="12" style="34"/>
    <col min="13057" max="13057" width="3.6640625" style="34" customWidth="1"/>
    <col min="13058" max="13058" width="12" style="34"/>
    <col min="13059" max="13059" width="37.6640625" style="34" bestFit="1" customWidth="1"/>
    <col min="13060" max="13060" width="14.5" style="34" bestFit="1" customWidth="1"/>
    <col min="13061" max="13061" width="35.1640625" style="34" customWidth="1"/>
    <col min="13062" max="13062" width="7.33203125" style="34" customWidth="1"/>
    <col min="13063" max="13063" width="32.5" style="34" customWidth="1"/>
    <col min="13064" max="13064" width="9.33203125" style="34" customWidth="1"/>
    <col min="13065" max="13312" width="12" style="34"/>
    <col min="13313" max="13313" width="3.6640625" style="34" customWidth="1"/>
    <col min="13314" max="13314" width="12" style="34"/>
    <col min="13315" max="13315" width="37.6640625" style="34" bestFit="1" customWidth="1"/>
    <col min="13316" max="13316" width="14.5" style="34" bestFit="1" customWidth="1"/>
    <col min="13317" max="13317" width="35.1640625" style="34" customWidth="1"/>
    <col min="13318" max="13318" width="7.33203125" style="34" customWidth="1"/>
    <col min="13319" max="13319" width="32.5" style="34" customWidth="1"/>
    <col min="13320" max="13320" width="9.33203125" style="34" customWidth="1"/>
    <col min="13321" max="13568" width="12" style="34"/>
    <col min="13569" max="13569" width="3.6640625" style="34" customWidth="1"/>
    <col min="13570" max="13570" width="12" style="34"/>
    <col min="13571" max="13571" width="37.6640625" style="34" bestFit="1" customWidth="1"/>
    <col min="13572" max="13572" width="14.5" style="34" bestFit="1" customWidth="1"/>
    <col min="13573" max="13573" width="35.1640625" style="34" customWidth="1"/>
    <col min="13574" max="13574" width="7.33203125" style="34" customWidth="1"/>
    <col min="13575" max="13575" width="32.5" style="34" customWidth="1"/>
    <col min="13576" max="13576" width="9.33203125" style="34" customWidth="1"/>
    <col min="13577" max="13824" width="12" style="34"/>
    <col min="13825" max="13825" width="3.6640625" style="34" customWidth="1"/>
    <col min="13826" max="13826" width="12" style="34"/>
    <col min="13827" max="13827" width="37.6640625" style="34" bestFit="1" customWidth="1"/>
    <col min="13828" max="13828" width="14.5" style="34" bestFit="1" customWidth="1"/>
    <col min="13829" max="13829" width="35.1640625" style="34" customWidth="1"/>
    <col min="13830" max="13830" width="7.33203125" style="34" customWidth="1"/>
    <col min="13831" max="13831" width="32.5" style="34" customWidth="1"/>
    <col min="13832" max="13832" width="9.33203125" style="34" customWidth="1"/>
    <col min="13833" max="14080" width="12" style="34"/>
    <col min="14081" max="14081" width="3.6640625" style="34" customWidth="1"/>
    <col min="14082" max="14082" width="12" style="34"/>
    <col min="14083" max="14083" width="37.6640625" style="34" bestFit="1" customWidth="1"/>
    <col min="14084" max="14084" width="14.5" style="34" bestFit="1" customWidth="1"/>
    <col min="14085" max="14085" width="35.1640625" style="34" customWidth="1"/>
    <col min="14086" max="14086" width="7.33203125" style="34" customWidth="1"/>
    <col min="14087" max="14087" width="32.5" style="34" customWidth="1"/>
    <col min="14088" max="14088" width="9.33203125" style="34" customWidth="1"/>
    <col min="14089" max="14336" width="12" style="34"/>
    <col min="14337" max="14337" width="3.6640625" style="34" customWidth="1"/>
    <col min="14338" max="14338" width="12" style="34"/>
    <col min="14339" max="14339" width="37.6640625" style="34" bestFit="1" customWidth="1"/>
    <col min="14340" max="14340" width="14.5" style="34" bestFit="1" customWidth="1"/>
    <col min="14341" max="14341" width="35.1640625" style="34" customWidth="1"/>
    <col min="14342" max="14342" width="7.33203125" style="34" customWidth="1"/>
    <col min="14343" max="14343" width="32.5" style="34" customWidth="1"/>
    <col min="14344" max="14344" width="9.33203125" style="34" customWidth="1"/>
    <col min="14345" max="14592" width="12" style="34"/>
    <col min="14593" max="14593" width="3.6640625" style="34" customWidth="1"/>
    <col min="14594" max="14594" width="12" style="34"/>
    <col min="14595" max="14595" width="37.6640625" style="34" bestFit="1" customWidth="1"/>
    <col min="14596" max="14596" width="14.5" style="34" bestFit="1" customWidth="1"/>
    <col min="14597" max="14597" width="35.1640625" style="34" customWidth="1"/>
    <col min="14598" max="14598" width="7.33203125" style="34" customWidth="1"/>
    <col min="14599" max="14599" width="32.5" style="34" customWidth="1"/>
    <col min="14600" max="14600" width="9.33203125" style="34" customWidth="1"/>
    <col min="14601" max="14848" width="12" style="34"/>
    <col min="14849" max="14849" width="3.6640625" style="34" customWidth="1"/>
    <col min="14850" max="14850" width="12" style="34"/>
    <col min="14851" max="14851" width="37.6640625" style="34" bestFit="1" customWidth="1"/>
    <col min="14852" max="14852" width="14.5" style="34" bestFit="1" customWidth="1"/>
    <col min="14853" max="14853" width="35.1640625" style="34" customWidth="1"/>
    <col min="14854" max="14854" width="7.33203125" style="34" customWidth="1"/>
    <col min="14855" max="14855" width="32.5" style="34" customWidth="1"/>
    <col min="14856" max="14856" width="9.33203125" style="34" customWidth="1"/>
    <col min="14857" max="15104" width="12" style="34"/>
    <col min="15105" max="15105" width="3.6640625" style="34" customWidth="1"/>
    <col min="15106" max="15106" width="12" style="34"/>
    <col min="15107" max="15107" width="37.6640625" style="34" bestFit="1" customWidth="1"/>
    <col min="15108" max="15108" width="14.5" style="34" bestFit="1" customWidth="1"/>
    <col min="15109" max="15109" width="35.1640625" style="34" customWidth="1"/>
    <col min="15110" max="15110" width="7.33203125" style="34" customWidth="1"/>
    <col min="15111" max="15111" width="32.5" style="34" customWidth="1"/>
    <col min="15112" max="15112" width="9.33203125" style="34" customWidth="1"/>
    <col min="15113" max="15360" width="12" style="34"/>
    <col min="15361" max="15361" width="3.6640625" style="34" customWidth="1"/>
    <col min="15362" max="15362" width="12" style="34"/>
    <col min="15363" max="15363" width="37.6640625" style="34" bestFit="1" customWidth="1"/>
    <col min="15364" max="15364" width="14.5" style="34" bestFit="1" customWidth="1"/>
    <col min="15365" max="15365" width="35.1640625" style="34" customWidth="1"/>
    <col min="15366" max="15366" width="7.33203125" style="34" customWidth="1"/>
    <col min="15367" max="15367" width="32.5" style="34" customWidth="1"/>
    <col min="15368" max="15368" width="9.33203125" style="34" customWidth="1"/>
    <col min="15369" max="15616" width="12" style="34"/>
    <col min="15617" max="15617" width="3.6640625" style="34" customWidth="1"/>
    <col min="15618" max="15618" width="12" style="34"/>
    <col min="15619" max="15619" width="37.6640625" style="34" bestFit="1" customWidth="1"/>
    <col min="15620" max="15620" width="14.5" style="34" bestFit="1" customWidth="1"/>
    <col min="15621" max="15621" width="35.1640625" style="34" customWidth="1"/>
    <col min="15622" max="15622" width="7.33203125" style="34" customWidth="1"/>
    <col min="15623" max="15623" width="32.5" style="34" customWidth="1"/>
    <col min="15624" max="15624" width="9.33203125" style="34" customWidth="1"/>
    <col min="15625" max="15872" width="12" style="34"/>
    <col min="15873" max="15873" width="3.6640625" style="34" customWidth="1"/>
    <col min="15874" max="15874" width="12" style="34"/>
    <col min="15875" max="15875" width="37.6640625" style="34" bestFit="1" customWidth="1"/>
    <col min="15876" max="15876" width="14.5" style="34" bestFit="1" customWidth="1"/>
    <col min="15877" max="15877" width="35.1640625" style="34" customWidth="1"/>
    <col min="15878" max="15878" width="7.33203125" style="34" customWidth="1"/>
    <col min="15879" max="15879" width="32.5" style="34" customWidth="1"/>
    <col min="15880" max="15880" width="9.33203125" style="34" customWidth="1"/>
    <col min="15881" max="16128" width="12" style="34"/>
    <col min="16129" max="16129" width="3.6640625" style="34" customWidth="1"/>
    <col min="16130" max="16130" width="12" style="34"/>
    <col min="16131" max="16131" width="37.6640625" style="34" bestFit="1" customWidth="1"/>
    <col min="16132" max="16132" width="14.5" style="34" bestFit="1" customWidth="1"/>
    <col min="16133" max="16133" width="35.1640625" style="34" customWidth="1"/>
    <col min="16134" max="16134" width="7.33203125" style="34" customWidth="1"/>
    <col min="16135" max="16135" width="32.5" style="34" customWidth="1"/>
    <col min="16136" max="16136" width="9.33203125" style="34" customWidth="1"/>
    <col min="16137" max="16384" width="12" style="34"/>
  </cols>
  <sheetData>
    <row r="3" spans="3:10" ht="15" x14ac:dyDescent="0.3">
      <c r="C3" s="60"/>
      <c r="D3" s="60"/>
      <c r="E3" s="60"/>
      <c r="F3" s="60"/>
    </row>
    <row r="4" spans="3:10" ht="20.25" x14ac:dyDescent="0.35">
      <c r="C4" s="60"/>
      <c r="D4" s="387" t="s">
        <v>469</v>
      </c>
      <c r="E4" s="387"/>
      <c r="F4" s="387"/>
    </row>
    <row r="5" spans="3:10" ht="20.25" x14ac:dyDescent="0.35">
      <c r="C5" s="60"/>
      <c r="D5" s="387" t="s">
        <v>470</v>
      </c>
      <c r="E5" s="387"/>
      <c r="F5" s="387"/>
    </row>
    <row r="6" spans="3:10" ht="20.25" x14ac:dyDescent="0.35">
      <c r="C6" s="60"/>
      <c r="D6" s="388" t="s">
        <v>1321</v>
      </c>
      <c r="E6" s="388"/>
      <c r="F6" s="388"/>
    </row>
    <row r="7" spans="3:10" x14ac:dyDescent="0.25">
      <c r="E7" s="62"/>
    </row>
    <row r="8" spans="3:10" x14ac:dyDescent="0.25">
      <c r="C8" s="64" t="s">
        <v>4</v>
      </c>
      <c r="D8" s="65" t="s">
        <v>471</v>
      </c>
      <c r="E8" s="63" t="s">
        <v>1324</v>
      </c>
      <c r="F8" s="34"/>
      <c r="G8" s="63"/>
      <c r="J8" s="76"/>
    </row>
    <row r="9" spans="3:10" x14ac:dyDescent="0.25">
      <c r="C9" s="34" t="s">
        <v>477</v>
      </c>
      <c r="D9" s="61">
        <v>22000</v>
      </c>
      <c r="E9" s="66" t="s">
        <v>1327</v>
      </c>
      <c r="F9" s="67" t="s">
        <v>1328</v>
      </c>
      <c r="G9" s="66"/>
      <c r="H9" s="67"/>
    </row>
    <row r="10" spans="3:10" x14ac:dyDescent="0.25">
      <c r="C10" s="34" t="s">
        <v>478</v>
      </c>
      <c r="D10" s="61">
        <v>19000</v>
      </c>
      <c r="E10" s="66" t="s">
        <v>1330</v>
      </c>
      <c r="F10" s="67" t="s">
        <v>472</v>
      </c>
      <c r="G10" s="66"/>
      <c r="H10" s="67"/>
    </row>
    <row r="11" spans="3:10" x14ac:dyDescent="0.25">
      <c r="C11" s="34" t="s">
        <v>479</v>
      </c>
      <c r="D11" s="61">
        <v>19000</v>
      </c>
      <c r="E11" s="66" t="s">
        <v>1329</v>
      </c>
      <c r="F11" s="67" t="s">
        <v>472</v>
      </c>
      <c r="G11" s="66"/>
      <c r="H11" s="67"/>
    </row>
    <row r="12" spans="3:10" x14ac:dyDescent="0.25">
      <c r="C12" s="68" t="s">
        <v>9</v>
      </c>
      <c r="D12" s="69">
        <f>SUM(D9:D11)</f>
        <v>60000</v>
      </c>
      <c r="E12" s="66"/>
    </row>
    <row r="15" spans="3:10" x14ac:dyDescent="0.25">
      <c r="G15" s="70"/>
    </row>
    <row r="16" spans="3:10" x14ac:dyDescent="0.25">
      <c r="C16" s="68" t="s">
        <v>5</v>
      </c>
    </row>
    <row r="17" spans="2:6" x14ac:dyDescent="0.25">
      <c r="C17" s="71" t="s">
        <v>1323</v>
      </c>
      <c r="D17" s="61">
        <f>OCTUBRE!D70</f>
        <v>271401</v>
      </c>
      <c r="E17" s="61"/>
      <c r="F17" s="61"/>
    </row>
    <row r="18" spans="2:6" x14ac:dyDescent="0.25">
      <c r="B18" s="34" t="s">
        <v>480</v>
      </c>
      <c r="C18" s="71" t="s">
        <v>488</v>
      </c>
      <c r="D18" s="61">
        <v>0</v>
      </c>
      <c r="E18" s="61"/>
      <c r="F18" s="61"/>
    </row>
    <row r="19" spans="2:6" x14ac:dyDescent="0.25">
      <c r="B19" s="34" t="s">
        <v>483</v>
      </c>
      <c r="C19" s="71" t="s">
        <v>1326</v>
      </c>
      <c r="D19" s="61">
        <f>OCTUBRE!D73</f>
        <v>119860</v>
      </c>
      <c r="E19" s="66"/>
      <c r="F19" s="66"/>
    </row>
    <row r="20" spans="2:6" x14ac:dyDescent="0.25">
      <c r="C20" s="68" t="s">
        <v>9</v>
      </c>
      <c r="D20" s="72">
        <f>D17+D18-D19</f>
        <v>151541</v>
      </c>
    </row>
    <row r="22" spans="2:6" ht="16.5" x14ac:dyDescent="0.3">
      <c r="C22" s="68" t="s">
        <v>473</v>
      </c>
      <c r="D22" s="72">
        <f>D20-D12</f>
        <v>91541</v>
      </c>
      <c r="E22" s="73"/>
    </row>
    <row r="23" spans="2:6" x14ac:dyDescent="0.25">
      <c r="C23" s="34" t="s">
        <v>474</v>
      </c>
      <c r="D23" s="72">
        <f>+D22*0.16</f>
        <v>14646.56</v>
      </c>
      <c r="F23" s="66"/>
    </row>
    <row r="24" spans="2:6" x14ac:dyDescent="0.25">
      <c r="C24" s="34" t="s">
        <v>475</v>
      </c>
      <c r="D24" s="72">
        <f>+D22+D23</f>
        <v>106187.56</v>
      </c>
    </row>
    <row r="25" spans="2:6" x14ac:dyDescent="0.25">
      <c r="F25" s="66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activeCell="E82" sqref="E82"/>
    </sheetView>
  </sheetViews>
  <sheetFormatPr baseColWidth="10" defaultRowHeight="12.75" x14ac:dyDescent="0.25"/>
  <cols>
    <col min="1" max="1" width="5" style="345" bestFit="1" customWidth="1"/>
    <col min="2" max="2" width="10.1640625" style="345" bestFit="1" customWidth="1"/>
    <col min="3" max="3" width="66.5" style="345" bestFit="1" customWidth="1"/>
    <col min="4" max="4" width="12.33203125" style="345" bestFit="1" customWidth="1"/>
    <col min="5" max="5" width="13.83203125" style="345" bestFit="1" customWidth="1"/>
    <col min="6" max="6" width="5.33203125" style="345" bestFit="1" customWidth="1"/>
    <col min="7" max="7" width="11.1640625" style="345" bestFit="1" customWidth="1"/>
    <col min="8" max="9" width="12" style="345"/>
    <col min="10" max="10" width="17.6640625" style="345" bestFit="1" customWidth="1"/>
    <col min="11" max="11" width="20.1640625" style="345" bestFit="1" customWidth="1"/>
    <col min="12" max="12" width="19.1640625" style="345" bestFit="1" customWidth="1"/>
    <col min="13" max="16384" width="12" style="345"/>
  </cols>
  <sheetData>
    <row r="1" spans="1:12" s="281" customFormat="1" ht="11.1" customHeight="1" x14ac:dyDescent="0.25">
      <c r="A1" s="386" t="s">
        <v>0</v>
      </c>
      <c r="B1" s="386"/>
      <c r="C1" s="386"/>
      <c r="D1" s="386"/>
      <c r="E1" s="386"/>
      <c r="F1" s="275"/>
      <c r="G1" s="276"/>
      <c r="H1" s="277"/>
      <c r="I1" s="278"/>
      <c r="J1" s="275"/>
      <c r="K1" s="279"/>
      <c r="L1" s="280"/>
    </row>
    <row r="2" spans="1:12" s="281" customFormat="1" ht="11.1" customHeight="1" x14ac:dyDescent="0.25">
      <c r="A2" s="386" t="s">
        <v>1331</v>
      </c>
      <c r="B2" s="386"/>
      <c r="C2" s="386"/>
      <c r="D2" s="386"/>
      <c r="E2" s="386"/>
      <c r="F2" s="282"/>
      <c r="G2" s="276"/>
      <c r="H2" s="277"/>
      <c r="I2" s="278"/>
      <c r="J2" s="275"/>
      <c r="K2" s="279"/>
      <c r="L2" s="280"/>
    </row>
    <row r="3" spans="1:12" s="281" customFormat="1" ht="11.1" customHeight="1" x14ac:dyDescent="0.25">
      <c r="C3" s="297"/>
      <c r="E3" s="297"/>
      <c r="G3" s="297"/>
      <c r="H3" s="297"/>
    </row>
    <row r="4" spans="1:12" s="281" customFormat="1" ht="11.1" customHeight="1" x14ac:dyDescent="0.25">
      <c r="C4" s="297"/>
      <c r="E4" s="297"/>
      <c r="G4" s="297"/>
      <c r="H4" s="297"/>
    </row>
    <row r="5" spans="1:12" s="281" customFormat="1" ht="11.1" customHeight="1" x14ac:dyDescent="0.25">
      <c r="A5" s="333" t="s">
        <v>2</v>
      </c>
      <c r="B5" s="333" t="s">
        <v>3</v>
      </c>
      <c r="C5" s="333" t="s">
        <v>4</v>
      </c>
      <c r="D5" s="334" t="s">
        <v>5</v>
      </c>
      <c r="E5" s="335" t="s">
        <v>6</v>
      </c>
      <c r="F5" s="333" t="s">
        <v>7</v>
      </c>
      <c r="G5" s="333" t="s">
        <v>8</v>
      </c>
      <c r="H5" s="286"/>
      <c r="I5" s="286"/>
      <c r="J5" s="286"/>
      <c r="K5" s="286"/>
    </row>
    <row r="6" spans="1:12" ht="11.1" customHeight="1" x14ac:dyDescent="0.25">
      <c r="A6" s="326">
        <v>12</v>
      </c>
      <c r="B6" s="327">
        <v>41946</v>
      </c>
      <c r="C6" s="328" t="s">
        <v>1336</v>
      </c>
      <c r="D6" s="367">
        <v>8820</v>
      </c>
      <c r="E6" s="328" t="s">
        <v>11</v>
      </c>
      <c r="F6" s="336">
        <v>715</v>
      </c>
      <c r="G6" s="52" t="s">
        <v>8</v>
      </c>
      <c r="J6" s="345" t="s">
        <v>78</v>
      </c>
      <c r="K6" s="345" t="s">
        <v>246</v>
      </c>
      <c r="L6" s="345" t="s">
        <v>742</v>
      </c>
    </row>
    <row r="7" spans="1:12" ht="11.1" customHeight="1" x14ac:dyDescent="0.25">
      <c r="A7" s="326">
        <v>11</v>
      </c>
      <c r="B7" s="327">
        <v>41946</v>
      </c>
      <c r="C7" s="328" t="s">
        <v>1341</v>
      </c>
      <c r="D7" s="42">
        <v>3243</v>
      </c>
      <c r="E7" s="328" t="s">
        <v>11</v>
      </c>
      <c r="F7" s="336">
        <v>715</v>
      </c>
      <c r="G7" s="293"/>
      <c r="I7" s="345" t="s">
        <v>224</v>
      </c>
      <c r="J7" s="345" t="s">
        <v>226</v>
      </c>
      <c r="K7" s="345" t="s">
        <v>227</v>
      </c>
      <c r="L7" s="345" t="s">
        <v>225</v>
      </c>
    </row>
    <row r="8" spans="1:12" ht="11.1" customHeight="1" x14ac:dyDescent="0.25">
      <c r="A8" s="326">
        <v>23</v>
      </c>
      <c r="B8" s="327">
        <v>41946</v>
      </c>
      <c r="C8" s="328" t="s">
        <v>1343</v>
      </c>
      <c r="D8" s="42">
        <v>3240</v>
      </c>
      <c r="E8" s="328" t="s">
        <v>11</v>
      </c>
      <c r="F8" s="336">
        <v>715</v>
      </c>
      <c r="G8" s="293"/>
      <c r="I8" s="345" t="s">
        <v>276</v>
      </c>
      <c r="J8" s="345" t="s">
        <v>309</v>
      </c>
      <c r="K8" s="345" t="s">
        <v>709</v>
      </c>
      <c r="L8" s="345" t="s">
        <v>195</v>
      </c>
    </row>
    <row r="9" spans="1:12" ht="11.1" customHeight="1" x14ac:dyDescent="0.25">
      <c r="A9" s="326">
        <v>24</v>
      </c>
      <c r="B9" s="327">
        <v>41946</v>
      </c>
      <c r="C9" s="328" t="s">
        <v>1345</v>
      </c>
      <c r="D9" s="367">
        <v>800</v>
      </c>
      <c r="E9" s="328" t="s">
        <v>11</v>
      </c>
      <c r="F9" s="336">
        <v>715</v>
      </c>
      <c r="G9" s="52" t="s">
        <v>8</v>
      </c>
      <c r="I9" s="345" t="s">
        <v>276</v>
      </c>
      <c r="J9" s="345" t="s">
        <v>309</v>
      </c>
      <c r="K9" s="345" t="s">
        <v>709</v>
      </c>
      <c r="L9" s="345" t="s">
        <v>195</v>
      </c>
    </row>
    <row r="10" spans="1:12" ht="11.1" customHeight="1" x14ac:dyDescent="0.25">
      <c r="A10" s="326">
        <v>3</v>
      </c>
      <c r="B10" s="339">
        <v>41946</v>
      </c>
      <c r="C10" s="328" t="s">
        <v>1349</v>
      </c>
      <c r="D10" s="367">
        <v>400</v>
      </c>
      <c r="E10" s="328" t="s">
        <v>11</v>
      </c>
      <c r="F10" s="336">
        <v>170</v>
      </c>
      <c r="G10" s="52" t="s">
        <v>8</v>
      </c>
      <c r="I10" s="345" t="s">
        <v>1406</v>
      </c>
      <c r="J10" s="345" t="s">
        <v>427</v>
      </c>
      <c r="K10" s="345" t="s">
        <v>428</v>
      </c>
      <c r="L10" s="345" t="s">
        <v>429</v>
      </c>
    </row>
    <row r="11" spans="1:12" ht="11.1" customHeight="1" x14ac:dyDescent="0.25">
      <c r="A11" s="326">
        <v>20</v>
      </c>
      <c r="B11" s="327">
        <v>41946</v>
      </c>
      <c r="C11" s="328" t="s">
        <v>1354</v>
      </c>
      <c r="D11" s="42">
        <v>3948</v>
      </c>
      <c r="E11" s="328" t="s">
        <v>11</v>
      </c>
      <c r="F11" s="336">
        <v>715</v>
      </c>
      <c r="G11" s="293"/>
      <c r="I11" s="345" t="s">
        <v>437</v>
      </c>
      <c r="J11" s="345" t="s">
        <v>764</v>
      </c>
      <c r="K11" s="345" t="s">
        <v>208</v>
      </c>
      <c r="L11" s="345" t="s">
        <v>1428</v>
      </c>
    </row>
    <row r="12" spans="1:12" ht="11.1" customHeight="1" x14ac:dyDescent="0.25">
      <c r="A12" s="326">
        <v>6</v>
      </c>
      <c r="B12" s="327">
        <v>41946</v>
      </c>
      <c r="C12" s="328" t="s">
        <v>1367</v>
      </c>
      <c r="D12" s="42">
        <v>3250</v>
      </c>
      <c r="E12" s="328" t="s">
        <v>11</v>
      </c>
      <c r="F12" s="336">
        <v>715</v>
      </c>
      <c r="G12" s="293"/>
      <c r="I12" s="345" t="s">
        <v>224</v>
      </c>
      <c r="J12" s="345" t="s">
        <v>1410</v>
      </c>
      <c r="K12" s="345" t="s">
        <v>275</v>
      </c>
      <c r="L12" s="345" t="s">
        <v>282</v>
      </c>
    </row>
    <row r="13" spans="1:12" ht="11.1" customHeight="1" x14ac:dyDescent="0.25">
      <c r="A13" s="326">
        <v>19</v>
      </c>
      <c r="B13" s="327">
        <v>41946</v>
      </c>
      <c r="C13" s="328" t="s">
        <v>1369</v>
      </c>
      <c r="D13" s="42">
        <v>3450</v>
      </c>
      <c r="E13" s="328" t="s">
        <v>11</v>
      </c>
      <c r="F13" s="336">
        <v>715</v>
      </c>
      <c r="G13" s="293"/>
      <c r="I13" s="345" t="s">
        <v>224</v>
      </c>
      <c r="J13" s="345" t="s">
        <v>240</v>
      </c>
      <c r="K13" s="345" t="s">
        <v>238</v>
      </c>
      <c r="L13" s="345" t="s">
        <v>242</v>
      </c>
    </row>
    <row r="14" spans="1:12" ht="11.1" customHeight="1" x14ac:dyDescent="0.25">
      <c r="A14" s="326">
        <v>21</v>
      </c>
      <c r="B14" s="327">
        <v>41946</v>
      </c>
      <c r="C14" s="328" t="s">
        <v>1370</v>
      </c>
      <c r="D14" s="42">
        <v>3948</v>
      </c>
      <c r="E14" s="328" t="s">
        <v>11</v>
      </c>
      <c r="F14" s="336">
        <v>715</v>
      </c>
      <c r="G14" s="293"/>
      <c r="I14" s="345" t="s">
        <v>224</v>
      </c>
      <c r="J14" s="345" t="s">
        <v>234</v>
      </c>
      <c r="K14" s="345" t="s">
        <v>235</v>
      </c>
      <c r="L14" s="345" t="s">
        <v>236</v>
      </c>
    </row>
    <row r="15" spans="1:12" ht="11.1" customHeight="1" x14ac:dyDescent="0.25">
      <c r="A15" s="326">
        <v>27</v>
      </c>
      <c r="B15" s="327">
        <v>41946</v>
      </c>
      <c r="C15" s="328" t="s">
        <v>1371</v>
      </c>
      <c r="D15" s="42">
        <v>3772.5</v>
      </c>
      <c r="E15" s="328" t="s">
        <v>11</v>
      </c>
      <c r="F15" s="336">
        <v>715</v>
      </c>
      <c r="G15" s="293"/>
      <c r="I15" s="345" t="s">
        <v>276</v>
      </c>
      <c r="J15" s="345" t="s">
        <v>638</v>
      </c>
      <c r="K15" s="345" t="s">
        <v>222</v>
      </c>
      <c r="L15" s="345" t="s">
        <v>1409</v>
      </c>
    </row>
    <row r="16" spans="1:12" ht="11.1" customHeight="1" x14ac:dyDescent="0.25">
      <c r="A16" s="326">
        <v>75</v>
      </c>
      <c r="B16" s="327">
        <v>41947</v>
      </c>
      <c r="C16" s="328" t="s">
        <v>1335</v>
      </c>
      <c r="D16" s="367">
        <v>800</v>
      </c>
      <c r="E16" s="328" t="s">
        <v>11</v>
      </c>
      <c r="F16" s="336">
        <v>715</v>
      </c>
      <c r="G16" s="52" t="s">
        <v>8</v>
      </c>
      <c r="I16" s="345" t="s">
        <v>276</v>
      </c>
      <c r="J16" s="345" t="s">
        <v>279</v>
      </c>
      <c r="K16" s="345" t="s">
        <v>448</v>
      </c>
      <c r="L16" s="345" t="s">
        <v>278</v>
      </c>
    </row>
    <row r="17" spans="1:12" x14ac:dyDescent="0.25">
      <c r="A17" s="326">
        <v>43</v>
      </c>
      <c r="B17" s="327">
        <v>41947</v>
      </c>
      <c r="C17" s="328" t="s">
        <v>1337</v>
      </c>
      <c r="D17" s="367">
        <v>800</v>
      </c>
      <c r="E17" s="328" t="s">
        <v>11</v>
      </c>
      <c r="F17" s="336">
        <v>715</v>
      </c>
      <c r="G17" s="52" t="s">
        <v>8</v>
      </c>
      <c r="I17" s="345" t="s">
        <v>276</v>
      </c>
      <c r="J17" s="345" t="s">
        <v>201</v>
      </c>
      <c r="K17" s="345" t="s">
        <v>202</v>
      </c>
      <c r="L17" s="345" t="s">
        <v>288</v>
      </c>
    </row>
    <row r="18" spans="1:12" x14ac:dyDescent="0.25">
      <c r="A18" s="326">
        <v>42</v>
      </c>
      <c r="B18" s="327">
        <v>41947</v>
      </c>
      <c r="C18" s="328" t="s">
        <v>1338</v>
      </c>
      <c r="D18" s="42">
        <v>3243</v>
      </c>
      <c r="E18" s="328" t="s">
        <v>11</v>
      </c>
      <c r="F18" s="336">
        <v>715</v>
      </c>
      <c r="G18" s="293"/>
      <c r="I18" s="345" t="s">
        <v>276</v>
      </c>
      <c r="J18" s="345" t="s">
        <v>201</v>
      </c>
      <c r="K18" s="345" t="s">
        <v>202</v>
      </c>
      <c r="L18" s="345" t="s">
        <v>288</v>
      </c>
    </row>
    <row r="19" spans="1:12" x14ac:dyDescent="0.25">
      <c r="A19" s="326">
        <v>74</v>
      </c>
      <c r="B19" s="327">
        <v>41947</v>
      </c>
      <c r="C19" s="328" t="s">
        <v>1340</v>
      </c>
      <c r="D19" s="42">
        <v>3243</v>
      </c>
      <c r="E19" s="328" t="s">
        <v>11</v>
      </c>
      <c r="F19" s="336">
        <v>715</v>
      </c>
      <c r="G19" s="293"/>
      <c r="I19" s="345" t="s">
        <v>276</v>
      </c>
      <c r="J19" s="345" t="s">
        <v>279</v>
      </c>
      <c r="K19" s="345" t="s">
        <v>448</v>
      </c>
      <c r="L19" s="345" t="s">
        <v>278</v>
      </c>
    </row>
    <row r="20" spans="1:12" x14ac:dyDescent="0.25">
      <c r="A20" s="326">
        <v>56</v>
      </c>
      <c r="B20" s="327">
        <v>41947</v>
      </c>
      <c r="C20" s="368" t="s">
        <v>1372</v>
      </c>
      <c r="D20" s="367">
        <v>400</v>
      </c>
      <c r="E20" s="328" t="s">
        <v>11</v>
      </c>
      <c r="F20" s="336">
        <v>715</v>
      </c>
      <c r="G20" s="52" t="s">
        <v>8</v>
      </c>
      <c r="I20" s="345" t="s">
        <v>616</v>
      </c>
      <c r="J20" s="345" t="s">
        <v>218</v>
      </c>
      <c r="K20" s="345" t="s">
        <v>1086</v>
      </c>
      <c r="L20" s="345" t="s">
        <v>272</v>
      </c>
    </row>
    <row r="21" spans="1:12" x14ac:dyDescent="0.25">
      <c r="A21" s="326">
        <v>76</v>
      </c>
      <c r="B21" s="327">
        <v>41947</v>
      </c>
      <c r="C21" s="328" t="s">
        <v>1373</v>
      </c>
      <c r="D21" s="329">
        <v>3948</v>
      </c>
      <c r="E21" s="328" t="s">
        <v>11</v>
      </c>
      <c r="F21" s="336">
        <v>715</v>
      </c>
      <c r="G21" s="293"/>
    </row>
    <row r="22" spans="1:12" x14ac:dyDescent="0.25">
      <c r="A22" s="326">
        <v>79</v>
      </c>
      <c r="B22" s="327">
        <v>41947</v>
      </c>
      <c r="C22" s="328" t="s">
        <v>1374</v>
      </c>
      <c r="D22" s="42">
        <v>3243</v>
      </c>
      <c r="E22" s="328" t="s">
        <v>11</v>
      </c>
      <c r="F22" s="336">
        <v>715</v>
      </c>
      <c r="G22" s="293"/>
      <c r="I22" s="345" t="s">
        <v>224</v>
      </c>
      <c r="J22" s="345" t="s">
        <v>259</v>
      </c>
      <c r="K22" s="345" t="s">
        <v>301</v>
      </c>
      <c r="L22" s="345" t="s">
        <v>302</v>
      </c>
    </row>
    <row r="23" spans="1:12" x14ac:dyDescent="0.25">
      <c r="A23" s="326">
        <v>88</v>
      </c>
      <c r="B23" s="327">
        <v>41948</v>
      </c>
      <c r="C23" s="328" t="s">
        <v>1332</v>
      </c>
      <c r="D23" s="367">
        <v>800</v>
      </c>
      <c r="E23" s="328" t="s">
        <v>11</v>
      </c>
      <c r="F23" s="336">
        <v>715</v>
      </c>
      <c r="G23" s="52" t="s">
        <v>8</v>
      </c>
      <c r="I23" s="345" t="s">
        <v>276</v>
      </c>
      <c r="J23" s="345" t="s">
        <v>218</v>
      </c>
      <c r="K23" s="345" t="s">
        <v>219</v>
      </c>
      <c r="L23" s="345" t="s">
        <v>1266</v>
      </c>
    </row>
    <row r="24" spans="1:12" x14ac:dyDescent="0.25">
      <c r="A24" s="326">
        <v>120</v>
      </c>
      <c r="B24" s="327">
        <v>41948</v>
      </c>
      <c r="C24" s="328" t="s">
        <v>1339</v>
      </c>
      <c r="D24" s="42">
        <v>3243</v>
      </c>
      <c r="E24" s="328" t="s">
        <v>11</v>
      </c>
      <c r="F24" s="336">
        <v>715</v>
      </c>
      <c r="G24" s="293"/>
      <c r="I24" s="345" t="s">
        <v>224</v>
      </c>
      <c r="J24" s="345" t="s">
        <v>264</v>
      </c>
      <c r="K24" s="345" t="s">
        <v>265</v>
      </c>
      <c r="L24" s="345" t="s">
        <v>266</v>
      </c>
    </row>
    <row r="25" spans="1:12" x14ac:dyDescent="0.25">
      <c r="A25" s="326">
        <v>87</v>
      </c>
      <c r="B25" s="327">
        <v>41948</v>
      </c>
      <c r="C25" s="328" t="s">
        <v>1342</v>
      </c>
      <c r="D25" s="42">
        <v>3760</v>
      </c>
      <c r="E25" s="328" t="s">
        <v>11</v>
      </c>
      <c r="F25" s="336">
        <v>715</v>
      </c>
      <c r="G25" s="293"/>
      <c r="I25" s="345" t="s">
        <v>276</v>
      </c>
      <c r="J25" s="345" t="s">
        <v>218</v>
      </c>
      <c r="K25" s="345" t="s">
        <v>219</v>
      </c>
      <c r="L25" s="345" t="s">
        <v>1266</v>
      </c>
    </row>
    <row r="26" spans="1:12" x14ac:dyDescent="0.25">
      <c r="A26" s="326">
        <v>119</v>
      </c>
      <c r="B26" s="327">
        <v>41948</v>
      </c>
      <c r="C26" s="328" t="s">
        <v>1344</v>
      </c>
      <c r="D26" s="42">
        <v>7395</v>
      </c>
      <c r="E26" s="328" t="s">
        <v>11</v>
      </c>
      <c r="F26" s="336">
        <v>715</v>
      </c>
      <c r="G26" s="293"/>
      <c r="I26" s="345" t="s">
        <v>224</v>
      </c>
      <c r="J26" s="345" t="s">
        <v>191</v>
      </c>
      <c r="K26" s="345" t="s">
        <v>927</v>
      </c>
      <c r="L26" s="345" t="s">
        <v>928</v>
      </c>
    </row>
    <row r="27" spans="1:12" x14ac:dyDescent="0.25">
      <c r="A27" s="326">
        <v>97</v>
      </c>
      <c r="B27" s="327">
        <v>41948</v>
      </c>
      <c r="C27" s="328" t="s">
        <v>1346</v>
      </c>
      <c r="D27" s="42">
        <v>2765</v>
      </c>
      <c r="E27" s="328" t="s">
        <v>11</v>
      </c>
      <c r="F27" s="336">
        <v>715</v>
      </c>
      <c r="G27" s="52"/>
      <c r="I27" s="345" t="s">
        <v>224</v>
      </c>
      <c r="J27" s="345" t="s">
        <v>248</v>
      </c>
      <c r="K27" s="345" t="s">
        <v>208</v>
      </c>
      <c r="L27" s="345" t="s">
        <v>249</v>
      </c>
    </row>
    <row r="28" spans="1:12" x14ac:dyDescent="0.25">
      <c r="A28" s="326">
        <v>85</v>
      </c>
      <c r="B28" s="327">
        <v>41948</v>
      </c>
      <c r="C28" s="328" t="s">
        <v>1348</v>
      </c>
      <c r="D28" s="367">
        <v>8820</v>
      </c>
      <c r="E28" s="328" t="s">
        <v>11</v>
      </c>
      <c r="F28" s="336">
        <v>715</v>
      </c>
      <c r="G28" s="52" t="s">
        <v>8</v>
      </c>
      <c r="J28" s="345" t="s">
        <v>218</v>
      </c>
      <c r="K28" s="345" t="s">
        <v>1086</v>
      </c>
      <c r="L28" s="345" t="s">
        <v>272</v>
      </c>
    </row>
    <row r="29" spans="1:12" x14ac:dyDescent="0.25">
      <c r="A29" s="326">
        <v>86</v>
      </c>
      <c r="B29" s="327">
        <v>41948</v>
      </c>
      <c r="C29" s="328" t="s">
        <v>1359</v>
      </c>
      <c r="D29" s="42">
        <v>3243</v>
      </c>
      <c r="E29" s="328" t="s">
        <v>11</v>
      </c>
      <c r="F29" s="336">
        <v>715</v>
      </c>
      <c r="G29" s="293"/>
      <c r="I29" s="345" t="s">
        <v>400</v>
      </c>
      <c r="J29" s="345" t="s">
        <v>280</v>
      </c>
      <c r="K29" s="345" t="s">
        <v>281</v>
      </c>
      <c r="L29" s="345" t="s">
        <v>183</v>
      </c>
    </row>
    <row r="30" spans="1:12" x14ac:dyDescent="0.25">
      <c r="A30" s="326">
        <v>106</v>
      </c>
      <c r="B30" s="327">
        <v>41948</v>
      </c>
      <c r="C30" s="328" t="s">
        <v>1363</v>
      </c>
      <c r="D30" s="42">
        <v>3950</v>
      </c>
      <c r="E30" s="328" t="s">
        <v>11</v>
      </c>
      <c r="F30" s="336">
        <v>715</v>
      </c>
      <c r="G30" s="293"/>
      <c r="I30" s="345" t="s">
        <v>400</v>
      </c>
      <c r="J30" s="345" t="s">
        <v>1411</v>
      </c>
      <c r="K30" s="345" t="s">
        <v>262</v>
      </c>
      <c r="L30" s="345" t="s">
        <v>263</v>
      </c>
    </row>
    <row r="31" spans="1:12" x14ac:dyDescent="0.25">
      <c r="A31" s="326">
        <v>89</v>
      </c>
      <c r="B31" s="327">
        <v>41948</v>
      </c>
      <c r="C31" s="328" t="s">
        <v>1375</v>
      </c>
      <c r="D31" s="42">
        <v>3240</v>
      </c>
      <c r="E31" s="328" t="s">
        <v>11</v>
      </c>
      <c r="F31" s="336">
        <v>715</v>
      </c>
      <c r="G31" s="52"/>
      <c r="I31" s="345" t="s">
        <v>276</v>
      </c>
      <c r="J31" s="345" t="s">
        <v>80</v>
      </c>
      <c r="K31" s="345" t="s">
        <v>81</v>
      </c>
      <c r="L31" s="345" t="s">
        <v>82</v>
      </c>
    </row>
    <row r="32" spans="1:12" x14ac:dyDescent="0.25">
      <c r="A32" s="326">
        <v>102</v>
      </c>
      <c r="B32" s="327">
        <v>41948</v>
      </c>
      <c r="C32" s="328" t="s">
        <v>1376</v>
      </c>
      <c r="D32" s="42">
        <v>3243</v>
      </c>
      <c r="E32" s="328" t="s">
        <v>11</v>
      </c>
      <c r="F32" s="336">
        <v>715</v>
      </c>
      <c r="G32" s="52"/>
      <c r="I32" s="345" t="s">
        <v>1429</v>
      </c>
      <c r="J32" s="345" t="s">
        <v>1483</v>
      </c>
      <c r="K32" s="345" t="s">
        <v>459</v>
      </c>
      <c r="L32" s="345" t="s">
        <v>460</v>
      </c>
    </row>
    <row r="33" spans="1:12" x14ac:dyDescent="0.25">
      <c r="A33" s="326">
        <v>103</v>
      </c>
      <c r="B33" s="327">
        <v>41948</v>
      </c>
      <c r="C33" s="328" t="s">
        <v>1377</v>
      </c>
      <c r="D33" s="42">
        <v>3360</v>
      </c>
      <c r="E33" s="328" t="s">
        <v>11</v>
      </c>
      <c r="F33" s="336">
        <v>715</v>
      </c>
      <c r="G33" s="293"/>
      <c r="I33" s="345" t="s">
        <v>276</v>
      </c>
      <c r="J33" s="345" t="s">
        <v>211</v>
      </c>
      <c r="K33" s="345" t="s">
        <v>182</v>
      </c>
      <c r="L33" s="345" t="s">
        <v>212</v>
      </c>
    </row>
    <row r="34" spans="1:12" x14ac:dyDescent="0.25">
      <c r="A34" s="326">
        <v>110</v>
      </c>
      <c r="B34" s="327">
        <v>41948</v>
      </c>
      <c r="C34" s="328" t="s">
        <v>1378</v>
      </c>
      <c r="D34" s="42">
        <v>3240</v>
      </c>
      <c r="E34" s="328" t="s">
        <v>11</v>
      </c>
      <c r="F34" s="336">
        <v>715</v>
      </c>
      <c r="G34" s="293"/>
      <c r="I34" s="345" t="s">
        <v>276</v>
      </c>
      <c r="J34" s="345" t="s">
        <v>205</v>
      </c>
      <c r="K34" s="345" t="s">
        <v>206</v>
      </c>
      <c r="L34" s="345" t="s">
        <v>207</v>
      </c>
    </row>
    <row r="35" spans="1:12" x14ac:dyDescent="0.25">
      <c r="A35" s="326">
        <v>111</v>
      </c>
      <c r="B35" s="327">
        <v>41948</v>
      </c>
      <c r="C35" s="328" t="s">
        <v>1379</v>
      </c>
      <c r="D35" s="367">
        <v>800</v>
      </c>
      <c r="E35" s="328" t="s">
        <v>11</v>
      </c>
      <c r="F35" s="336">
        <v>715</v>
      </c>
      <c r="G35" s="52" t="s">
        <v>8</v>
      </c>
      <c r="I35" s="345" t="s">
        <v>276</v>
      </c>
      <c r="J35" s="345" t="s">
        <v>205</v>
      </c>
      <c r="K35" s="345" t="s">
        <v>206</v>
      </c>
      <c r="L35" s="345" t="s">
        <v>207</v>
      </c>
    </row>
    <row r="36" spans="1:12" x14ac:dyDescent="0.25">
      <c r="A36" s="326">
        <v>112</v>
      </c>
      <c r="B36" s="327">
        <v>41948</v>
      </c>
      <c r="C36" s="328" t="s">
        <v>1380</v>
      </c>
      <c r="D36" s="42">
        <v>6486</v>
      </c>
      <c r="E36" s="328" t="s">
        <v>11</v>
      </c>
      <c r="F36" s="336">
        <v>715</v>
      </c>
      <c r="G36" s="52"/>
      <c r="I36" s="345" t="s">
        <v>276</v>
      </c>
      <c r="J36" s="345" t="s">
        <v>1407</v>
      </c>
      <c r="K36" s="345" t="s">
        <v>1408</v>
      </c>
    </row>
    <row r="37" spans="1:12" x14ac:dyDescent="0.25">
      <c r="A37" s="326">
        <v>114</v>
      </c>
      <c r="B37" s="327">
        <v>41948</v>
      </c>
      <c r="C37" s="328" t="s">
        <v>1381</v>
      </c>
      <c r="D37" s="42">
        <v>3450</v>
      </c>
      <c r="E37" s="328" t="s">
        <v>11</v>
      </c>
      <c r="F37" s="336">
        <v>715</v>
      </c>
      <c r="G37" s="52"/>
      <c r="I37" s="345" t="s">
        <v>224</v>
      </c>
      <c r="J37" s="345" t="s">
        <v>191</v>
      </c>
      <c r="K37" s="345" t="s">
        <v>228</v>
      </c>
      <c r="L37" s="345" t="s">
        <v>229</v>
      </c>
    </row>
    <row r="38" spans="1:12" x14ac:dyDescent="0.25">
      <c r="A38" s="326">
        <v>118</v>
      </c>
      <c r="B38" s="327">
        <v>41948</v>
      </c>
      <c r="C38" s="328" t="s">
        <v>1382</v>
      </c>
      <c r="D38" s="42">
        <v>3760</v>
      </c>
      <c r="E38" s="328" t="s">
        <v>11</v>
      </c>
      <c r="F38" s="336">
        <v>715</v>
      </c>
      <c r="G38" s="52"/>
      <c r="I38" s="345" t="s">
        <v>276</v>
      </c>
      <c r="J38" s="345" t="s">
        <v>213</v>
      </c>
      <c r="K38" s="345" t="s">
        <v>214</v>
      </c>
    </row>
    <row r="39" spans="1:12" x14ac:dyDescent="0.25">
      <c r="A39" s="326">
        <v>122</v>
      </c>
      <c r="B39" s="327">
        <v>41949</v>
      </c>
      <c r="C39" s="328" t="s">
        <v>1350</v>
      </c>
      <c r="D39" s="42">
        <v>3950</v>
      </c>
      <c r="E39" s="328" t="s">
        <v>11</v>
      </c>
      <c r="F39" s="336">
        <v>715</v>
      </c>
      <c r="G39" s="293"/>
      <c r="I39" s="345" t="s">
        <v>224</v>
      </c>
      <c r="J39" s="345" t="s">
        <v>283</v>
      </c>
      <c r="K39" s="345" t="s">
        <v>286</v>
      </c>
      <c r="L39" s="345" t="s">
        <v>285</v>
      </c>
    </row>
    <row r="40" spans="1:12" x14ac:dyDescent="0.25">
      <c r="A40" s="326">
        <v>135</v>
      </c>
      <c r="B40" s="327">
        <v>41949</v>
      </c>
      <c r="C40" s="328" t="s">
        <v>1366</v>
      </c>
      <c r="D40" s="42">
        <v>3250</v>
      </c>
      <c r="E40" s="328" t="s">
        <v>11</v>
      </c>
      <c r="F40" s="336">
        <v>715</v>
      </c>
      <c r="G40" s="293"/>
      <c r="I40" s="345" t="s">
        <v>276</v>
      </c>
      <c r="J40" s="345" t="s">
        <v>271</v>
      </c>
      <c r="K40" s="345" t="s">
        <v>234</v>
      </c>
      <c r="L40" s="345" t="s">
        <v>272</v>
      </c>
    </row>
    <row r="41" spans="1:12" x14ac:dyDescent="0.25">
      <c r="A41" s="326">
        <v>143</v>
      </c>
      <c r="B41" s="327">
        <v>41949</v>
      </c>
      <c r="C41" s="328" t="s">
        <v>1383</v>
      </c>
      <c r="D41" s="329">
        <v>800</v>
      </c>
      <c r="E41" s="328" t="s">
        <v>11</v>
      </c>
      <c r="F41" s="336">
        <v>715</v>
      </c>
      <c r="G41" s="52" t="s">
        <v>8</v>
      </c>
    </row>
    <row r="42" spans="1:12" x14ac:dyDescent="0.25">
      <c r="A42" s="326">
        <v>158</v>
      </c>
      <c r="B42" s="327">
        <v>41949</v>
      </c>
      <c r="C42" s="328" t="s">
        <v>1384</v>
      </c>
      <c r="D42" s="367">
        <v>800</v>
      </c>
      <c r="E42" s="328" t="s">
        <v>11</v>
      </c>
      <c r="F42" s="336">
        <v>715</v>
      </c>
      <c r="G42" s="52" t="s">
        <v>8</v>
      </c>
      <c r="I42" s="345" t="s">
        <v>276</v>
      </c>
      <c r="J42" s="345" t="s">
        <v>78</v>
      </c>
      <c r="K42" s="345" t="s">
        <v>269</v>
      </c>
      <c r="L42" s="345" t="s">
        <v>270</v>
      </c>
    </row>
    <row r="43" spans="1:12" x14ac:dyDescent="0.25">
      <c r="A43" s="326">
        <v>7</v>
      </c>
      <c r="B43" s="339">
        <v>41950</v>
      </c>
      <c r="C43" s="328" t="s">
        <v>1333</v>
      </c>
      <c r="D43" s="367">
        <v>400</v>
      </c>
      <c r="E43" s="328" t="s">
        <v>11</v>
      </c>
      <c r="F43" s="336">
        <v>170</v>
      </c>
      <c r="G43" s="52" t="s">
        <v>8</v>
      </c>
      <c r="J43" s="345" t="s">
        <v>752</v>
      </c>
      <c r="K43" s="345" t="s">
        <v>450</v>
      </c>
      <c r="L43" s="345" t="s">
        <v>754</v>
      </c>
    </row>
    <row r="44" spans="1:12" x14ac:dyDescent="0.25">
      <c r="A44" s="326">
        <v>168</v>
      </c>
      <c r="B44" s="327">
        <v>41950</v>
      </c>
      <c r="C44" s="328" t="s">
        <v>1334</v>
      </c>
      <c r="D44" s="367">
        <v>8820</v>
      </c>
      <c r="E44" s="328" t="s">
        <v>11</v>
      </c>
      <c r="F44" s="336">
        <v>715</v>
      </c>
      <c r="G44" s="52" t="s">
        <v>8</v>
      </c>
      <c r="J44" s="345" t="s">
        <v>752</v>
      </c>
      <c r="K44" s="345" t="s">
        <v>450</v>
      </c>
      <c r="L44" s="345" t="s">
        <v>754</v>
      </c>
    </row>
    <row r="45" spans="1:12" x14ac:dyDescent="0.25">
      <c r="A45" s="326">
        <v>176</v>
      </c>
      <c r="B45" s="327">
        <v>41950</v>
      </c>
      <c r="C45" s="328" t="s">
        <v>1347</v>
      </c>
      <c r="D45" s="367">
        <v>8820</v>
      </c>
      <c r="E45" s="328" t="s">
        <v>11</v>
      </c>
      <c r="F45" s="336">
        <v>715</v>
      </c>
      <c r="G45" s="52" t="s">
        <v>8</v>
      </c>
      <c r="J45" s="345" t="s">
        <v>330</v>
      </c>
      <c r="K45" s="345" t="s">
        <v>612</v>
      </c>
      <c r="L45" s="345" t="s">
        <v>611</v>
      </c>
    </row>
    <row r="46" spans="1:12" x14ac:dyDescent="0.25">
      <c r="A46" s="326">
        <v>179</v>
      </c>
      <c r="B46" s="327">
        <v>41950</v>
      </c>
      <c r="C46" s="328" t="s">
        <v>1351</v>
      </c>
      <c r="D46" s="42">
        <v>3250</v>
      </c>
      <c r="E46" s="328" t="s">
        <v>11</v>
      </c>
      <c r="F46" s="336">
        <v>715</v>
      </c>
      <c r="G46" s="293"/>
      <c r="I46" s="345" t="s">
        <v>276</v>
      </c>
      <c r="J46" s="345" t="s">
        <v>78</v>
      </c>
      <c r="K46" s="345" t="s">
        <v>269</v>
      </c>
      <c r="L46" s="345" t="s">
        <v>270</v>
      </c>
    </row>
    <row r="47" spans="1:12" x14ac:dyDescent="0.25">
      <c r="A47" s="326">
        <v>186</v>
      </c>
      <c r="B47" s="327">
        <v>41950</v>
      </c>
      <c r="C47" s="328" t="s">
        <v>1355</v>
      </c>
      <c r="D47" s="367">
        <v>638</v>
      </c>
      <c r="E47" s="328" t="s">
        <v>11</v>
      </c>
      <c r="F47" s="336">
        <v>715</v>
      </c>
      <c r="G47" s="52" t="s">
        <v>8</v>
      </c>
      <c r="J47" s="345" t="s">
        <v>244</v>
      </c>
      <c r="K47" s="345" t="s">
        <v>1413</v>
      </c>
      <c r="L47" s="345" t="s">
        <v>460</v>
      </c>
    </row>
    <row r="48" spans="1:12" x14ac:dyDescent="0.25">
      <c r="A48" s="326">
        <v>187</v>
      </c>
      <c r="B48" s="327">
        <v>41950</v>
      </c>
      <c r="C48" s="328" t="s">
        <v>1356</v>
      </c>
      <c r="D48" s="367">
        <v>638</v>
      </c>
      <c r="E48" s="328" t="s">
        <v>11</v>
      </c>
      <c r="F48" s="336">
        <v>715</v>
      </c>
      <c r="G48" s="52" t="s">
        <v>8</v>
      </c>
      <c r="J48" s="345" t="s">
        <v>328</v>
      </c>
      <c r="K48" s="345" t="s">
        <v>310</v>
      </c>
      <c r="L48" s="345" t="s">
        <v>1412</v>
      </c>
    </row>
    <row r="49" spans="1:12" x14ac:dyDescent="0.25">
      <c r="A49" s="326">
        <v>162</v>
      </c>
      <c r="B49" s="327">
        <v>41950</v>
      </c>
      <c r="C49" s="328" t="s">
        <v>1368</v>
      </c>
      <c r="D49" s="42">
        <v>3250</v>
      </c>
      <c r="E49" s="328" t="s">
        <v>11</v>
      </c>
      <c r="F49" s="336">
        <v>715</v>
      </c>
      <c r="G49" s="293"/>
      <c r="I49" s="345" t="s">
        <v>276</v>
      </c>
      <c r="J49" s="345" t="s">
        <v>191</v>
      </c>
      <c r="K49" s="345" t="s">
        <v>192</v>
      </c>
      <c r="L49" s="345" t="s">
        <v>190</v>
      </c>
    </row>
    <row r="50" spans="1:12" x14ac:dyDescent="0.25">
      <c r="A50" s="326">
        <v>215</v>
      </c>
      <c r="B50" s="327">
        <v>41953</v>
      </c>
      <c r="C50" s="328" t="s">
        <v>1352</v>
      </c>
      <c r="D50" s="42">
        <v>24247.5</v>
      </c>
      <c r="E50" s="328" t="s">
        <v>11</v>
      </c>
      <c r="F50" s="336">
        <v>715</v>
      </c>
      <c r="G50" s="293"/>
      <c r="I50" s="345" t="s">
        <v>224</v>
      </c>
      <c r="J50" s="345" t="s">
        <v>1229</v>
      </c>
      <c r="K50" s="345" t="s">
        <v>213</v>
      </c>
      <c r="L50" s="345" t="s">
        <v>878</v>
      </c>
    </row>
    <row r="51" spans="1:12" x14ac:dyDescent="0.25">
      <c r="A51" s="326">
        <v>11</v>
      </c>
      <c r="B51" s="339">
        <v>41953</v>
      </c>
      <c r="C51" s="328" t="s">
        <v>1353</v>
      </c>
      <c r="D51" s="367">
        <v>700</v>
      </c>
      <c r="E51" s="328" t="s">
        <v>11</v>
      </c>
      <c r="F51" s="336">
        <v>170</v>
      </c>
      <c r="G51" s="52" t="s">
        <v>8</v>
      </c>
      <c r="J51" s="345" t="s">
        <v>585</v>
      </c>
      <c r="K51" s="345" t="s">
        <v>586</v>
      </c>
      <c r="L51" s="345" t="s">
        <v>587</v>
      </c>
    </row>
    <row r="52" spans="1:12" x14ac:dyDescent="0.25">
      <c r="A52" s="326">
        <v>252</v>
      </c>
      <c r="B52" s="327">
        <v>41953</v>
      </c>
      <c r="C52" s="328" t="s">
        <v>1357</v>
      </c>
      <c r="D52" s="42">
        <v>3450</v>
      </c>
      <c r="E52" s="328" t="s">
        <v>11</v>
      </c>
      <c r="F52" s="336">
        <v>715</v>
      </c>
      <c r="G52" s="293"/>
      <c r="I52" s="345" t="s">
        <v>224</v>
      </c>
      <c r="J52" s="345" t="s">
        <v>234</v>
      </c>
      <c r="K52" s="345" t="s">
        <v>295</v>
      </c>
      <c r="L52" s="345" t="s">
        <v>296</v>
      </c>
    </row>
    <row r="53" spans="1:12" x14ac:dyDescent="0.25">
      <c r="A53" s="326">
        <v>15</v>
      </c>
      <c r="B53" s="339">
        <v>41953</v>
      </c>
      <c r="C53" s="328" t="s">
        <v>1395</v>
      </c>
      <c r="D53" s="367">
        <v>700</v>
      </c>
      <c r="E53" s="328" t="s">
        <v>11</v>
      </c>
      <c r="F53" s="336">
        <v>170</v>
      </c>
      <c r="G53" s="52" t="s">
        <v>8</v>
      </c>
      <c r="J53" s="345" t="s">
        <v>208</v>
      </c>
      <c r="K53" s="345" t="s">
        <v>593</v>
      </c>
      <c r="L53" s="345" t="s">
        <v>594</v>
      </c>
    </row>
    <row r="54" spans="1:12" x14ac:dyDescent="0.25">
      <c r="A54" s="326">
        <v>16</v>
      </c>
      <c r="B54" s="339">
        <v>41954</v>
      </c>
      <c r="C54" s="328" t="s">
        <v>1396</v>
      </c>
      <c r="D54" s="367">
        <v>700</v>
      </c>
      <c r="E54" s="328" t="s">
        <v>11</v>
      </c>
      <c r="F54" s="336">
        <v>170</v>
      </c>
      <c r="G54" s="52" t="s">
        <v>8</v>
      </c>
      <c r="J54" s="345" t="s">
        <v>1417</v>
      </c>
      <c r="K54" s="345" t="s">
        <v>744</v>
      </c>
      <c r="L54" s="345" t="s">
        <v>609</v>
      </c>
    </row>
    <row r="55" spans="1:12" x14ac:dyDescent="0.25">
      <c r="A55" s="326">
        <v>333</v>
      </c>
      <c r="B55" s="327">
        <v>41956</v>
      </c>
      <c r="C55" s="328" t="s">
        <v>1385</v>
      </c>
      <c r="D55" s="42">
        <v>4200</v>
      </c>
      <c r="E55" s="328" t="s">
        <v>11</v>
      </c>
      <c r="F55" s="336">
        <v>715</v>
      </c>
      <c r="G55" s="52"/>
      <c r="I55" s="345" t="s">
        <v>1429</v>
      </c>
      <c r="J55" s="345" t="s">
        <v>403</v>
      </c>
      <c r="K55" s="345" t="s">
        <v>1482</v>
      </c>
      <c r="L55" s="345" t="s">
        <v>680</v>
      </c>
    </row>
    <row r="56" spans="1:12" x14ac:dyDescent="0.25">
      <c r="A56" s="326">
        <v>20</v>
      </c>
      <c r="B56" s="339">
        <v>41956</v>
      </c>
      <c r="C56" s="328" t="s">
        <v>1397</v>
      </c>
      <c r="D56" s="367">
        <v>700</v>
      </c>
      <c r="E56" s="328" t="s">
        <v>11</v>
      </c>
      <c r="F56" s="336">
        <v>170</v>
      </c>
      <c r="G56" s="52" t="s">
        <v>8</v>
      </c>
      <c r="J56" s="345" t="s">
        <v>591</v>
      </c>
      <c r="K56" s="345" t="s">
        <v>264</v>
      </c>
      <c r="L56" s="345" t="s">
        <v>595</v>
      </c>
    </row>
    <row r="57" spans="1:12" x14ac:dyDescent="0.25">
      <c r="A57" s="326">
        <v>345</v>
      </c>
      <c r="B57" s="327">
        <v>41957</v>
      </c>
      <c r="C57" s="328" t="s">
        <v>1358</v>
      </c>
      <c r="D57" s="42">
        <v>5507.5</v>
      </c>
      <c r="E57" s="328" t="s">
        <v>11</v>
      </c>
      <c r="F57" s="336">
        <v>715</v>
      </c>
      <c r="G57" s="293"/>
      <c r="J57" s="345" t="s">
        <v>250</v>
      </c>
      <c r="K57" s="345" t="s">
        <v>764</v>
      </c>
      <c r="L57" s="345" t="s">
        <v>765</v>
      </c>
    </row>
    <row r="58" spans="1:12" x14ac:dyDescent="0.25">
      <c r="A58" s="326">
        <v>25</v>
      </c>
      <c r="B58" s="339">
        <v>41957</v>
      </c>
      <c r="C58" s="328" t="s">
        <v>1360</v>
      </c>
      <c r="D58" s="367">
        <v>700</v>
      </c>
      <c r="E58" s="328" t="s">
        <v>11</v>
      </c>
      <c r="F58" s="336">
        <v>170</v>
      </c>
      <c r="G58" s="52" t="s">
        <v>8</v>
      </c>
      <c r="J58" s="345" t="s">
        <v>234</v>
      </c>
      <c r="K58" s="345" t="s">
        <v>193</v>
      </c>
      <c r="L58" s="345" t="s">
        <v>71</v>
      </c>
    </row>
    <row r="59" spans="1:12" x14ac:dyDescent="0.25">
      <c r="A59" s="326">
        <v>356</v>
      </c>
      <c r="B59" s="327">
        <v>41957</v>
      </c>
      <c r="C59" s="328" t="s">
        <v>1386</v>
      </c>
      <c r="D59" s="367">
        <v>700</v>
      </c>
      <c r="E59" s="328" t="s">
        <v>11</v>
      </c>
      <c r="F59" s="336">
        <v>715</v>
      </c>
      <c r="G59" s="52" t="s">
        <v>8</v>
      </c>
      <c r="J59" s="345" t="s">
        <v>752</v>
      </c>
      <c r="K59" s="345" t="s">
        <v>450</v>
      </c>
      <c r="L59" s="345" t="s">
        <v>754</v>
      </c>
    </row>
    <row r="60" spans="1:12" x14ac:dyDescent="0.25">
      <c r="A60" s="326">
        <v>366</v>
      </c>
      <c r="B60" s="327">
        <v>41957</v>
      </c>
      <c r="C60" s="328" t="s">
        <v>1387</v>
      </c>
      <c r="D60" s="42">
        <v>3450</v>
      </c>
      <c r="E60" s="328" t="s">
        <v>11</v>
      </c>
      <c r="F60" s="336">
        <v>715</v>
      </c>
      <c r="G60" s="293"/>
      <c r="I60" s="345" t="s">
        <v>276</v>
      </c>
      <c r="J60" s="345" t="s">
        <v>208</v>
      </c>
      <c r="K60" s="345" t="s">
        <v>210</v>
      </c>
      <c r="L60" s="345" t="s">
        <v>209</v>
      </c>
    </row>
    <row r="61" spans="1:12" x14ac:dyDescent="0.25">
      <c r="A61" s="326">
        <v>370</v>
      </c>
      <c r="B61" s="327">
        <v>41957</v>
      </c>
      <c r="C61" s="328" t="s">
        <v>1388</v>
      </c>
      <c r="D61" s="42">
        <v>3450</v>
      </c>
      <c r="E61" s="328" t="s">
        <v>11</v>
      </c>
      <c r="F61" s="336">
        <v>715</v>
      </c>
      <c r="G61" s="293"/>
      <c r="I61" s="345" t="s">
        <v>276</v>
      </c>
      <c r="J61" s="345" t="s">
        <v>181</v>
      </c>
      <c r="K61" s="345" t="s">
        <v>250</v>
      </c>
      <c r="L61" s="345" t="s">
        <v>183</v>
      </c>
    </row>
    <row r="62" spans="1:12" x14ac:dyDescent="0.25">
      <c r="A62" s="326">
        <v>24</v>
      </c>
      <c r="B62" s="339">
        <v>41957</v>
      </c>
      <c r="C62" s="328" t="s">
        <v>1398</v>
      </c>
      <c r="D62" s="367">
        <v>700</v>
      </c>
      <c r="E62" s="328" t="s">
        <v>11</v>
      </c>
      <c r="F62" s="336">
        <v>170</v>
      </c>
      <c r="G62" s="52" t="s">
        <v>8</v>
      </c>
      <c r="J62" s="345" t="s">
        <v>613</v>
      </c>
      <c r="K62" s="345" t="s">
        <v>244</v>
      </c>
      <c r="L62" s="345" t="s">
        <v>742</v>
      </c>
    </row>
    <row r="63" spans="1:12" x14ac:dyDescent="0.25">
      <c r="A63" s="326">
        <v>26</v>
      </c>
      <c r="B63" s="339">
        <v>41957</v>
      </c>
      <c r="C63" s="328" t="s">
        <v>1399</v>
      </c>
      <c r="D63" s="367">
        <v>700</v>
      </c>
      <c r="E63" s="328" t="s">
        <v>11</v>
      </c>
      <c r="F63" s="336">
        <v>170</v>
      </c>
      <c r="G63" s="52" t="s">
        <v>8</v>
      </c>
      <c r="J63" s="345" t="s">
        <v>1416</v>
      </c>
      <c r="K63" s="345" t="s">
        <v>246</v>
      </c>
      <c r="L63" s="345" t="s">
        <v>596</v>
      </c>
    </row>
    <row r="64" spans="1:12" x14ac:dyDescent="0.25">
      <c r="A64" s="326">
        <v>27</v>
      </c>
      <c r="B64" s="339">
        <v>41957</v>
      </c>
      <c r="C64" s="328" t="s">
        <v>1400</v>
      </c>
      <c r="D64" s="367">
        <v>700</v>
      </c>
      <c r="E64" s="328" t="s">
        <v>11</v>
      </c>
      <c r="F64" s="336">
        <v>170</v>
      </c>
      <c r="G64" s="52" t="s">
        <v>8</v>
      </c>
      <c r="J64" s="345" t="s">
        <v>645</v>
      </c>
      <c r="K64" s="345" t="s">
        <v>1086</v>
      </c>
      <c r="L64" s="345" t="s">
        <v>272</v>
      </c>
    </row>
    <row r="65" spans="1:12" x14ac:dyDescent="0.25">
      <c r="A65" s="326">
        <v>28</v>
      </c>
      <c r="B65" s="339">
        <v>41957</v>
      </c>
      <c r="C65" s="328" t="s">
        <v>1401</v>
      </c>
      <c r="D65" s="329">
        <v>700</v>
      </c>
      <c r="E65" s="328" t="s">
        <v>11</v>
      </c>
      <c r="F65" s="336">
        <v>170</v>
      </c>
      <c r="G65" s="52" t="s">
        <v>8</v>
      </c>
    </row>
    <row r="66" spans="1:12" x14ac:dyDescent="0.25">
      <c r="A66" s="326">
        <v>29</v>
      </c>
      <c r="B66" s="339">
        <v>41957</v>
      </c>
      <c r="C66" s="328" t="s">
        <v>1402</v>
      </c>
      <c r="D66" s="367">
        <v>700</v>
      </c>
      <c r="E66" s="328" t="s">
        <v>11</v>
      </c>
      <c r="F66" s="336">
        <v>170</v>
      </c>
      <c r="G66" s="52" t="s">
        <v>8</v>
      </c>
      <c r="J66" s="345" t="s">
        <v>1418</v>
      </c>
      <c r="K66" s="345" t="s">
        <v>601</v>
      </c>
      <c r="L66" s="345" t="s">
        <v>602</v>
      </c>
    </row>
    <row r="67" spans="1:12" x14ac:dyDescent="0.25">
      <c r="A67" s="326">
        <v>430</v>
      </c>
      <c r="B67" s="327">
        <v>41961</v>
      </c>
      <c r="C67" s="328" t="s">
        <v>1361</v>
      </c>
      <c r="D67" s="42">
        <v>2500</v>
      </c>
      <c r="E67" s="328" t="s">
        <v>11</v>
      </c>
      <c r="F67" s="336">
        <v>715</v>
      </c>
      <c r="G67" s="293"/>
      <c r="I67" s="345" t="s">
        <v>276</v>
      </c>
      <c r="J67" s="345" t="s">
        <v>562</v>
      </c>
      <c r="K67" s="345" t="s">
        <v>563</v>
      </c>
      <c r="L67" s="345" t="s">
        <v>71</v>
      </c>
    </row>
    <row r="68" spans="1:12" x14ac:dyDescent="0.25">
      <c r="A68" s="326">
        <v>390</v>
      </c>
      <c r="B68" s="327">
        <v>41961</v>
      </c>
      <c r="C68" s="328" t="s">
        <v>1362</v>
      </c>
      <c r="D68" s="42">
        <v>6900</v>
      </c>
      <c r="E68" s="328" t="s">
        <v>11</v>
      </c>
      <c r="F68" s="336">
        <v>715</v>
      </c>
      <c r="G68" s="293"/>
      <c r="I68" s="345" t="s">
        <v>276</v>
      </c>
      <c r="J68" s="345" t="s">
        <v>281</v>
      </c>
      <c r="K68" s="345" t="s">
        <v>78</v>
      </c>
      <c r="L68" s="345" t="s">
        <v>79</v>
      </c>
    </row>
    <row r="69" spans="1:12" x14ac:dyDescent="0.25">
      <c r="A69" s="326">
        <v>391</v>
      </c>
      <c r="B69" s="327">
        <v>41961</v>
      </c>
      <c r="C69" s="328" t="s">
        <v>1389</v>
      </c>
      <c r="D69" s="42">
        <v>3450</v>
      </c>
      <c r="E69" s="328" t="s">
        <v>11</v>
      </c>
      <c r="F69" s="336">
        <v>715</v>
      </c>
      <c r="G69" s="293"/>
      <c r="I69" s="345" t="s">
        <v>437</v>
      </c>
      <c r="J69" s="345" t="s">
        <v>235</v>
      </c>
      <c r="K69" s="345" t="s">
        <v>446</v>
      </c>
      <c r="L69" s="345" t="s">
        <v>447</v>
      </c>
    </row>
    <row r="70" spans="1:12" x14ac:dyDescent="0.25">
      <c r="A70" s="326">
        <v>30</v>
      </c>
      <c r="B70" s="339">
        <v>41961</v>
      </c>
      <c r="C70" s="328" t="s">
        <v>1403</v>
      </c>
      <c r="D70" s="367">
        <v>700</v>
      </c>
      <c r="E70" s="328" t="s">
        <v>11</v>
      </c>
      <c r="F70" s="336">
        <v>170</v>
      </c>
      <c r="G70" s="52" t="s">
        <v>8</v>
      </c>
      <c r="J70" s="345" t="s">
        <v>1415</v>
      </c>
      <c r="K70" s="345" t="s">
        <v>244</v>
      </c>
      <c r="L70" s="345" t="s">
        <v>603</v>
      </c>
    </row>
    <row r="71" spans="1:12" x14ac:dyDescent="0.25">
      <c r="A71" s="326">
        <v>41</v>
      </c>
      <c r="B71" s="339">
        <v>41962</v>
      </c>
      <c r="C71" s="328" t="s">
        <v>1404</v>
      </c>
      <c r="D71" s="329">
        <v>700</v>
      </c>
      <c r="E71" s="328" t="s">
        <v>11</v>
      </c>
      <c r="F71" s="336">
        <v>170</v>
      </c>
      <c r="G71" s="52" t="s">
        <v>8</v>
      </c>
    </row>
    <row r="72" spans="1:12" x14ac:dyDescent="0.25">
      <c r="A72" s="326">
        <v>42</v>
      </c>
      <c r="B72" s="339">
        <v>41962</v>
      </c>
      <c r="C72" s="328" t="s">
        <v>1405</v>
      </c>
      <c r="D72" s="367">
        <v>700</v>
      </c>
      <c r="E72" s="328" t="s">
        <v>11</v>
      </c>
      <c r="F72" s="336">
        <v>170</v>
      </c>
      <c r="G72" s="52" t="s">
        <v>8</v>
      </c>
      <c r="J72" s="345" t="s">
        <v>582</v>
      </c>
      <c r="K72" s="345" t="s">
        <v>583</v>
      </c>
      <c r="L72" s="345" t="s">
        <v>584</v>
      </c>
    </row>
    <row r="73" spans="1:12" x14ac:dyDescent="0.25">
      <c r="A73" s="326">
        <v>563</v>
      </c>
      <c r="B73" s="327">
        <v>41964</v>
      </c>
      <c r="C73" s="328" t="s">
        <v>1390</v>
      </c>
      <c r="D73" s="42">
        <v>3600</v>
      </c>
      <c r="E73" s="328" t="s">
        <v>11</v>
      </c>
      <c r="F73" s="336">
        <v>715</v>
      </c>
      <c r="G73" s="293"/>
      <c r="I73" s="345" t="s">
        <v>1429</v>
      </c>
      <c r="J73" s="345" t="s">
        <v>455</v>
      </c>
      <c r="K73" s="345" t="s">
        <v>1430</v>
      </c>
      <c r="L73" s="345" t="s">
        <v>457</v>
      </c>
    </row>
    <row r="74" spans="1:12" x14ac:dyDescent="0.25">
      <c r="A74" s="326">
        <v>57</v>
      </c>
      <c r="B74" s="339">
        <v>41967</v>
      </c>
      <c r="C74" s="328" t="s">
        <v>1364</v>
      </c>
      <c r="D74" s="367">
        <v>700</v>
      </c>
      <c r="E74" s="328" t="s">
        <v>11</v>
      </c>
      <c r="F74" s="336">
        <v>170</v>
      </c>
      <c r="G74" s="52" t="s">
        <v>8</v>
      </c>
      <c r="H74" s="345" t="s">
        <v>1406</v>
      </c>
      <c r="J74" s="345" t="s">
        <v>330</v>
      </c>
      <c r="K74" s="345" t="s">
        <v>612</v>
      </c>
      <c r="L74" s="345" t="s">
        <v>611</v>
      </c>
    </row>
    <row r="75" spans="1:12" x14ac:dyDescent="0.25">
      <c r="A75" s="326">
        <v>577</v>
      </c>
      <c r="B75" s="327">
        <v>41967</v>
      </c>
      <c r="C75" s="328" t="s">
        <v>1365</v>
      </c>
      <c r="D75" s="42">
        <v>200</v>
      </c>
      <c r="E75" s="328" t="s">
        <v>11</v>
      </c>
      <c r="F75" s="336">
        <v>715</v>
      </c>
      <c r="G75" s="293"/>
      <c r="I75" s="345" t="s">
        <v>276</v>
      </c>
      <c r="J75" s="345" t="s">
        <v>191</v>
      </c>
      <c r="K75" s="345" t="s">
        <v>192</v>
      </c>
      <c r="L75" s="345" t="s">
        <v>190</v>
      </c>
    </row>
    <row r="76" spans="1:12" x14ac:dyDescent="0.25">
      <c r="A76" s="326">
        <v>703</v>
      </c>
      <c r="B76" s="327">
        <v>41971</v>
      </c>
      <c r="C76" s="328" t="s">
        <v>1391</v>
      </c>
      <c r="D76" s="42">
        <v>13800</v>
      </c>
      <c r="E76" s="328" t="s">
        <v>11</v>
      </c>
      <c r="F76" s="336">
        <v>715</v>
      </c>
      <c r="G76" s="293"/>
      <c r="I76" s="345" t="s">
        <v>400</v>
      </c>
      <c r="J76" s="345" t="s">
        <v>238</v>
      </c>
      <c r="K76" s="345" t="s">
        <v>287</v>
      </c>
      <c r="L76" s="345" t="s">
        <v>288</v>
      </c>
    </row>
    <row r="77" spans="1:12" x14ac:dyDescent="0.25">
      <c r="A77" s="326">
        <v>705</v>
      </c>
      <c r="B77" s="327">
        <v>41971</v>
      </c>
      <c r="C77" s="328" t="s">
        <v>1392</v>
      </c>
      <c r="D77" s="42">
        <v>13800</v>
      </c>
      <c r="E77" s="328" t="s">
        <v>11</v>
      </c>
      <c r="F77" s="336">
        <v>715</v>
      </c>
      <c r="G77" s="293"/>
      <c r="I77" s="345" t="s">
        <v>400</v>
      </c>
      <c r="J77" s="345" t="s">
        <v>776</v>
      </c>
      <c r="K77" s="345" t="s">
        <v>292</v>
      </c>
      <c r="L77" s="345" t="s">
        <v>293</v>
      </c>
    </row>
    <row r="78" spans="1:12" x14ac:dyDescent="0.25">
      <c r="A78" s="326">
        <v>706</v>
      </c>
      <c r="B78" s="327">
        <v>41971</v>
      </c>
      <c r="C78" s="328" t="s">
        <v>1393</v>
      </c>
      <c r="D78" s="42">
        <v>13800</v>
      </c>
      <c r="E78" s="328" t="s">
        <v>11</v>
      </c>
      <c r="F78" s="336">
        <v>715</v>
      </c>
      <c r="G78" s="52"/>
      <c r="I78" s="345" t="s">
        <v>400</v>
      </c>
      <c r="J78" s="345" t="s">
        <v>244</v>
      </c>
      <c r="K78" s="345" t="s">
        <v>289</v>
      </c>
      <c r="L78" s="345" t="s">
        <v>290</v>
      </c>
    </row>
    <row r="79" spans="1:12" x14ac:dyDescent="0.25">
      <c r="A79" s="326">
        <v>721</v>
      </c>
      <c r="B79" s="327">
        <v>41971</v>
      </c>
      <c r="C79" s="328" t="s">
        <v>1394</v>
      </c>
      <c r="D79" s="42">
        <v>3772.5</v>
      </c>
      <c r="E79" s="328" t="s">
        <v>11</v>
      </c>
      <c r="F79" s="336">
        <v>715</v>
      </c>
      <c r="G79" s="293"/>
      <c r="I79" s="345" t="s">
        <v>400</v>
      </c>
      <c r="J79" s="345" t="s">
        <v>252</v>
      </c>
      <c r="K79" s="345" t="s">
        <v>253</v>
      </c>
      <c r="L79" s="345" t="s">
        <v>1414</v>
      </c>
    </row>
    <row r="80" spans="1:12" x14ac:dyDescent="0.25">
      <c r="A80" s="326"/>
      <c r="B80" s="339"/>
      <c r="C80" s="331" t="s">
        <v>9</v>
      </c>
      <c r="D80" s="332">
        <f>SUM(D6:D79)</f>
        <v>263347</v>
      </c>
      <c r="E80" s="328"/>
      <c r="F80" s="336"/>
      <c r="G80" s="336"/>
      <c r="H80" s="52"/>
    </row>
    <row r="81" spans="2:7" x14ac:dyDescent="0.25">
      <c r="C81" s="46" t="s">
        <v>490</v>
      </c>
    </row>
    <row r="82" spans="2:7" x14ac:dyDescent="0.25">
      <c r="B82" s="344">
        <v>41943</v>
      </c>
      <c r="C82" s="328" t="s">
        <v>1426</v>
      </c>
      <c r="D82" s="369">
        <v>7372.5</v>
      </c>
    </row>
    <row r="83" spans="2:7" x14ac:dyDescent="0.25">
      <c r="B83" s="344">
        <v>41943</v>
      </c>
      <c r="C83" s="328" t="s">
        <v>1425</v>
      </c>
      <c r="D83" s="75">
        <v>4768</v>
      </c>
    </row>
    <row r="84" spans="2:7" x14ac:dyDescent="0.25">
      <c r="C84" s="46" t="s">
        <v>934</v>
      </c>
      <c r="D84" s="370">
        <f>SUM(D82:D83)</f>
        <v>12140.5</v>
      </c>
    </row>
    <row r="85" spans="2:7" x14ac:dyDescent="0.25">
      <c r="C85" s="328"/>
    </row>
    <row r="86" spans="2:7" x14ac:dyDescent="0.25">
      <c r="C86" s="328" t="s">
        <v>482</v>
      </c>
      <c r="D86" s="371">
        <f>D6+D9+D10+D16+D17+D20+D23+D28+D35+D41+D42+D43+D44+D45+D47+D48+D51+D53+D54+D56+D58+D59+D62+D63+D64+D65+D66+D70+D71+D72+D74</f>
        <v>53856</v>
      </c>
      <c r="G86" s="74"/>
    </row>
  </sheetData>
  <sortState ref="A6:G79">
    <sortCondition ref="B6:B79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26" sqref="C26"/>
    </sheetView>
  </sheetViews>
  <sheetFormatPr baseColWidth="10" defaultRowHeight="12.75" x14ac:dyDescent="0.25"/>
  <cols>
    <col min="1" max="1" width="46.1640625" bestFit="1" customWidth="1"/>
    <col min="2" max="2" width="41.33203125" bestFit="1" customWidth="1"/>
    <col min="3" max="3" width="64.6640625" bestFit="1" customWidth="1"/>
  </cols>
  <sheetData>
    <row r="1" spans="1:7" ht="20.25" x14ac:dyDescent="0.35">
      <c r="A1" s="120"/>
      <c r="B1" s="121" t="s">
        <v>802</v>
      </c>
      <c r="C1" s="121"/>
      <c r="D1" s="121"/>
      <c r="E1" s="122"/>
      <c r="F1" s="122"/>
      <c r="G1" s="122"/>
    </row>
    <row r="2" spans="1:7" ht="13.5" x14ac:dyDescent="0.25">
      <c r="A2" s="123"/>
      <c r="B2" s="123"/>
      <c r="C2" s="123"/>
      <c r="D2" s="123"/>
      <c r="E2" s="122"/>
      <c r="F2" s="122"/>
      <c r="G2" s="122"/>
    </row>
    <row r="3" spans="1:7" ht="13.5" x14ac:dyDescent="0.25">
      <c r="A3" s="124" t="s">
        <v>4</v>
      </c>
      <c r="B3" s="125" t="s">
        <v>471</v>
      </c>
      <c r="C3" s="126"/>
      <c r="D3" s="123"/>
      <c r="E3" s="127"/>
      <c r="F3" s="122"/>
      <c r="G3" s="122"/>
    </row>
    <row r="4" spans="1:7" x14ac:dyDescent="0.25">
      <c r="A4" s="128" t="s">
        <v>276</v>
      </c>
      <c r="B4" s="129">
        <v>22000</v>
      </c>
      <c r="C4" s="130" t="s">
        <v>803</v>
      </c>
      <c r="D4" s="130" t="s">
        <v>804</v>
      </c>
      <c r="E4" s="127"/>
      <c r="F4" s="122"/>
      <c r="G4" s="131"/>
    </row>
    <row r="5" spans="1:7" x14ac:dyDescent="0.25">
      <c r="A5" s="128" t="s">
        <v>805</v>
      </c>
      <c r="B5" s="129">
        <v>32000</v>
      </c>
      <c r="C5" s="130" t="s">
        <v>806</v>
      </c>
      <c r="D5" s="130" t="s">
        <v>807</v>
      </c>
      <c r="E5" s="127"/>
      <c r="F5" s="122"/>
      <c r="G5" s="131"/>
    </row>
    <row r="6" spans="1:7" x14ac:dyDescent="0.25">
      <c r="A6" s="128" t="s">
        <v>808</v>
      </c>
      <c r="B6" s="129">
        <v>32000</v>
      </c>
      <c r="C6" s="130" t="s">
        <v>809</v>
      </c>
      <c r="D6" s="130" t="s">
        <v>807</v>
      </c>
      <c r="E6" s="122"/>
      <c r="F6" s="122"/>
      <c r="G6" s="131"/>
    </row>
    <row r="7" spans="1:7" ht="13.5" x14ac:dyDescent="0.25">
      <c r="A7" s="132" t="s">
        <v>9</v>
      </c>
      <c r="B7" s="133">
        <f>SUM(B4:B6)</f>
        <v>86000</v>
      </c>
      <c r="C7" s="123"/>
      <c r="D7" s="123"/>
      <c r="E7" s="122"/>
      <c r="F7" s="122"/>
      <c r="G7" s="122"/>
    </row>
    <row r="8" spans="1:7" ht="13.5" x14ac:dyDescent="0.25">
      <c r="A8" s="123"/>
      <c r="B8" s="134"/>
      <c r="C8" s="123"/>
      <c r="D8" s="123"/>
      <c r="E8" s="122"/>
      <c r="F8" s="122"/>
      <c r="G8" s="122"/>
    </row>
    <row r="9" spans="1:7" ht="13.5" x14ac:dyDescent="0.25">
      <c r="A9" s="123"/>
      <c r="B9" s="123"/>
      <c r="C9" s="123"/>
      <c r="D9" s="123"/>
      <c r="E9" s="122"/>
      <c r="F9" s="122"/>
      <c r="G9" s="122"/>
    </row>
    <row r="10" spans="1:7" ht="16.5" x14ac:dyDescent="0.3">
      <c r="A10" s="132" t="s">
        <v>810</v>
      </c>
      <c r="B10" s="135">
        <f>[1]ENERO!D101</f>
        <v>357475.5</v>
      </c>
      <c r="C10" s="136"/>
      <c r="D10" s="134"/>
      <c r="E10" s="122"/>
      <c r="F10" s="122"/>
      <c r="G10" s="122"/>
    </row>
    <row r="11" spans="1:7" ht="16.5" x14ac:dyDescent="0.3">
      <c r="A11" s="132" t="s">
        <v>811</v>
      </c>
      <c r="B11" s="135">
        <f>[1]ENERO!D115</f>
        <v>33375</v>
      </c>
      <c r="C11" s="136"/>
      <c r="D11" s="134"/>
      <c r="E11" s="122"/>
      <c r="F11" s="122"/>
      <c r="G11" s="122"/>
    </row>
    <row r="12" spans="1:7" ht="16.5" x14ac:dyDescent="0.3">
      <c r="A12" s="132" t="s">
        <v>812</v>
      </c>
      <c r="B12" s="135">
        <f>+B10+B11</f>
        <v>390850.5</v>
      </c>
      <c r="C12" s="136"/>
      <c r="D12" s="134"/>
      <c r="E12" s="122"/>
      <c r="F12" s="122"/>
      <c r="G12" s="122"/>
    </row>
    <row r="13" spans="1:7" ht="16.5" x14ac:dyDescent="0.3">
      <c r="A13" s="132" t="s">
        <v>813</v>
      </c>
      <c r="B13" s="135">
        <f>+B7</f>
        <v>86000</v>
      </c>
      <c r="C13" s="136"/>
      <c r="D13" s="134"/>
      <c r="E13" s="122"/>
      <c r="F13" s="122"/>
      <c r="G13" s="122"/>
    </row>
    <row r="14" spans="1:7" ht="13.5" x14ac:dyDescent="0.25">
      <c r="A14" s="137" t="s">
        <v>814</v>
      </c>
      <c r="B14" s="135">
        <f>+B12-B13</f>
        <v>304850.5</v>
      </c>
      <c r="C14" s="122"/>
      <c r="D14" s="122"/>
      <c r="E14" s="122"/>
      <c r="F14" s="122"/>
      <c r="G14" s="122"/>
    </row>
    <row r="15" spans="1:7" ht="13.5" x14ac:dyDescent="0.25">
      <c r="A15" s="137" t="s">
        <v>474</v>
      </c>
      <c r="B15" s="138">
        <f>+B14*0.16</f>
        <v>48776.08</v>
      </c>
    </row>
    <row r="16" spans="1:7" ht="13.5" x14ac:dyDescent="0.25">
      <c r="A16" s="137" t="s">
        <v>475</v>
      </c>
      <c r="B16" s="138">
        <f>+B14+B15</f>
        <v>353626.58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"/>
  <sheetViews>
    <sheetView topLeftCell="A4" workbookViewId="0">
      <selection activeCell="E26" sqref="E26"/>
    </sheetView>
  </sheetViews>
  <sheetFormatPr baseColWidth="10" defaultRowHeight="12.75" x14ac:dyDescent="0.25"/>
  <cols>
    <col min="1" max="1" width="3.6640625" style="34" customWidth="1"/>
    <col min="2" max="2" width="12" style="34"/>
    <col min="3" max="3" width="37.6640625" style="34" bestFit="1" customWidth="1"/>
    <col min="4" max="4" width="14.5" style="61" bestFit="1" customWidth="1"/>
    <col min="5" max="5" width="35.1640625" style="63" customWidth="1"/>
    <col min="6" max="6" width="7.33203125" style="63" customWidth="1"/>
    <col min="7" max="7" width="32.5" style="34" customWidth="1"/>
    <col min="8" max="8" width="9.33203125" style="34" customWidth="1"/>
    <col min="9" max="256" width="12" style="34"/>
    <col min="257" max="257" width="3.6640625" style="34" customWidth="1"/>
    <col min="258" max="258" width="12" style="34"/>
    <col min="259" max="259" width="37.6640625" style="34" bestFit="1" customWidth="1"/>
    <col min="260" max="260" width="14.5" style="34" bestFit="1" customWidth="1"/>
    <col min="261" max="261" width="35.1640625" style="34" customWidth="1"/>
    <col min="262" max="262" width="7.33203125" style="34" customWidth="1"/>
    <col min="263" max="263" width="32.5" style="34" customWidth="1"/>
    <col min="264" max="264" width="9.33203125" style="34" customWidth="1"/>
    <col min="265" max="512" width="12" style="34"/>
    <col min="513" max="513" width="3.6640625" style="34" customWidth="1"/>
    <col min="514" max="514" width="12" style="34"/>
    <col min="515" max="515" width="37.6640625" style="34" bestFit="1" customWidth="1"/>
    <col min="516" max="516" width="14.5" style="34" bestFit="1" customWidth="1"/>
    <col min="517" max="517" width="35.1640625" style="34" customWidth="1"/>
    <col min="518" max="518" width="7.33203125" style="34" customWidth="1"/>
    <col min="519" max="519" width="32.5" style="34" customWidth="1"/>
    <col min="520" max="520" width="9.33203125" style="34" customWidth="1"/>
    <col min="521" max="768" width="12" style="34"/>
    <col min="769" max="769" width="3.6640625" style="34" customWidth="1"/>
    <col min="770" max="770" width="12" style="34"/>
    <col min="771" max="771" width="37.6640625" style="34" bestFit="1" customWidth="1"/>
    <col min="772" max="772" width="14.5" style="34" bestFit="1" customWidth="1"/>
    <col min="773" max="773" width="35.1640625" style="34" customWidth="1"/>
    <col min="774" max="774" width="7.33203125" style="34" customWidth="1"/>
    <col min="775" max="775" width="32.5" style="34" customWidth="1"/>
    <col min="776" max="776" width="9.33203125" style="34" customWidth="1"/>
    <col min="777" max="1024" width="12" style="34"/>
    <col min="1025" max="1025" width="3.6640625" style="34" customWidth="1"/>
    <col min="1026" max="1026" width="12" style="34"/>
    <col min="1027" max="1027" width="37.6640625" style="34" bestFit="1" customWidth="1"/>
    <col min="1028" max="1028" width="14.5" style="34" bestFit="1" customWidth="1"/>
    <col min="1029" max="1029" width="35.1640625" style="34" customWidth="1"/>
    <col min="1030" max="1030" width="7.33203125" style="34" customWidth="1"/>
    <col min="1031" max="1031" width="32.5" style="34" customWidth="1"/>
    <col min="1032" max="1032" width="9.33203125" style="34" customWidth="1"/>
    <col min="1033" max="1280" width="12" style="34"/>
    <col min="1281" max="1281" width="3.6640625" style="34" customWidth="1"/>
    <col min="1282" max="1282" width="12" style="34"/>
    <col min="1283" max="1283" width="37.6640625" style="34" bestFit="1" customWidth="1"/>
    <col min="1284" max="1284" width="14.5" style="34" bestFit="1" customWidth="1"/>
    <col min="1285" max="1285" width="35.1640625" style="34" customWidth="1"/>
    <col min="1286" max="1286" width="7.33203125" style="34" customWidth="1"/>
    <col min="1287" max="1287" width="32.5" style="34" customWidth="1"/>
    <col min="1288" max="1288" width="9.33203125" style="34" customWidth="1"/>
    <col min="1289" max="1536" width="12" style="34"/>
    <col min="1537" max="1537" width="3.6640625" style="34" customWidth="1"/>
    <col min="1538" max="1538" width="12" style="34"/>
    <col min="1539" max="1539" width="37.6640625" style="34" bestFit="1" customWidth="1"/>
    <col min="1540" max="1540" width="14.5" style="34" bestFit="1" customWidth="1"/>
    <col min="1541" max="1541" width="35.1640625" style="34" customWidth="1"/>
    <col min="1542" max="1542" width="7.33203125" style="34" customWidth="1"/>
    <col min="1543" max="1543" width="32.5" style="34" customWidth="1"/>
    <col min="1544" max="1544" width="9.33203125" style="34" customWidth="1"/>
    <col min="1545" max="1792" width="12" style="34"/>
    <col min="1793" max="1793" width="3.6640625" style="34" customWidth="1"/>
    <col min="1794" max="1794" width="12" style="34"/>
    <col min="1795" max="1795" width="37.6640625" style="34" bestFit="1" customWidth="1"/>
    <col min="1796" max="1796" width="14.5" style="34" bestFit="1" customWidth="1"/>
    <col min="1797" max="1797" width="35.1640625" style="34" customWidth="1"/>
    <col min="1798" max="1798" width="7.33203125" style="34" customWidth="1"/>
    <col min="1799" max="1799" width="32.5" style="34" customWidth="1"/>
    <col min="1800" max="1800" width="9.33203125" style="34" customWidth="1"/>
    <col min="1801" max="2048" width="12" style="34"/>
    <col min="2049" max="2049" width="3.6640625" style="34" customWidth="1"/>
    <col min="2050" max="2050" width="12" style="34"/>
    <col min="2051" max="2051" width="37.6640625" style="34" bestFit="1" customWidth="1"/>
    <col min="2052" max="2052" width="14.5" style="34" bestFit="1" customWidth="1"/>
    <col min="2053" max="2053" width="35.1640625" style="34" customWidth="1"/>
    <col min="2054" max="2054" width="7.33203125" style="34" customWidth="1"/>
    <col min="2055" max="2055" width="32.5" style="34" customWidth="1"/>
    <col min="2056" max="2056" width="9.33203125" style="34" customWidth="1"/>
    <col min="2057" max="2304" width="12" style="34"/>
    <col min="2305" max="2305" width="3.6640625" style="34" customWidth="1"/>
    <col min="2306" max="2306" width="12" style="34"/>
    <col min="2307" max="2307" width="37.6640625" style="34" bestFit="1" customWidth="1"/>
    <col min="2308" max="2308" width="14.5" style="34" bestFit="1" customWidth="1"/>
    <col min="2309" max="2309" width="35.1640625" style="34" customWidth="1"/>
    <col min="2310" max="2310" width="7.33203125" style="34" customWidth="1"/>
    <col min="2311" max="2311" width="32.5" style="34" customWidth="1"/>
    <col min="2312" max="2312" width="9.33203125" style="34" customWidth="1"/>
    <col min="2313" max="2560" width="12" style="34"/>
    <col min="2561" max="2561" width="3.6640625" style="34" customWidth="1"/>
    <col min="2562" max="2562" width="12" style="34"/>
    <col min="2563" max="2563" width="37.6640625" style="34" bestFit="1" customWidth="1"/>
    <col min="2564" max="2564" width="14.5" style="34" bestFit="1" customWidth="1"/>
    <col min="2565" max="2565" width="35.1640625" style="34" customWidth="1"/>
    <col min="2566" max="2566" width="7.33203125" style="34" customWidth="1"/>
    <col min="2567" max="2567" width="32.5" style="34" customWidth="1"/>
    <col min="2568" max="2568" width="9.33203125" style="34" customWidth="1"/>
    <col min="2569" max="2816" width="12" style="34"/>
    <col min="2817" max="2817" width="3.6640625" style="34" customWidth="1"/>
    <col min="2818" max="2818" width="12" style="34"/>
    <col min="2819" max="2819" width="37.6640625" style="34" bestFit="1" customWidth="1"/>
    <col min="2820" max="2820" width="14.5" style="34" bestFit="1" customWidth="1"/>
    <col min="2821" max="2821" width="35.1640625" style="34" customWidth="1"/>
    <col min="2822" max="2822" width="7.33203125" style="34" customWidth="1"/>
    <col min="2823" max="2823" width="32.5" style="34" customWidth="1"/>
    <col min="2824" max="2824" width="9.33203125" style="34" customWidth="1"/>
    <col min="2825" max="3072" width="12" style="34"/>
    <col min="3073" max="3073" width="3.6640625" style="34" customWidth="1"/>
    <col min="3074" max="3074" width="12" style="34"/>
    <col min="3075" max="3075" width="37.6640625" style="34" bestFit="1" customWidth="1"/>
    <col min="3076" max="3076" width="14.5" style="34" bestFit="1" customWidth="1"/>
    <col min="3077" max="3077" width="35.1640625" style="34" customWidth="1"/>
    <col min="3078" max="3078" width="7.33203125" style="34" customWidth="1"/>
    <col min="3079" max="3079" width="32.5" style="34" customWidth="1"/>
    <col min="3080" max="3080" width="9.33203125" style="34" customWidth="1"/>
    <col min="3081" max="3328" width="12" style="34"/>
    <col min="3329" max="3329" width="3.6640625" style="34" customWidth="1"/>
    <col min="3330" max="3330" width="12" style="34"/>
    <col min="3331" max="3331" width="37.6640625" style="34" bestFit="1" customWidth="1"/>
    <col min="3332" max="3332" width="14.5" style="34" bestFit="1" customWidth="1"/>
    <col min="3333" max="3333" width="35.1640625" style="34" customWidth="1"/>
    <col min="3334" max="3334" width="7.33203125" style="34" customWidth="1"/>
    <col min="3335" max="3335" width="32.5" style="34" customWidth="1"/>
    <col min="3336" max="3336" width="9.33203125" style="34" customWidth="1"/>
    <col min="3337" max="3584" width="12" style="34"/>
    <col min="3585" max="3585" width="3.6640625" style="34" customWidth="1"/>
    <col min="3586" max="3586" width="12" style="34"/>
    <col min="3587" max="3587" width="37.6640625" style="34" bestFit="1" customWidth="1"/>
    <col min="3588" max="3588" width="14.5" style="34" bestFit="1" customWidth="1"/>
    <col min="3589" max="3589" width="35.1640625" style="34" customWidth="1"/>
    <col min="3590" max="3590" width="7.33203125" style="34" customWidth="1"/>
    <col min="3591" max="3591" width="32.5" style="34" customWidth="1"/>
    <col min="3592" max="3592" width="9.33203125" style="34" customWidth="1"/>
    <col min="3593" max="3840" width="12" style="34"/>
    <col min="3841" max="3841" width="3.6640625" style="34" customWidth="1"/>
    <col min="3842" max="3842" width="12" style="34"/>
    <col min="3843" max="3843" width="37.6640625" style="34" bestFit="1" customWidth="1"/>
    <col min="3844" max="3844" width="14.5" style="34" bestFit="1" customWidth="1"/>
    <col min="3845" max="3845" width="35.1640625" style="34" customWidth="1"/>
    <col min="3846" max="3846" width="7.33203125" style="34" customWidth="1"/>
    <col min="3847" max="3847" width="32.5" style="34" customWidth="1"/>
    <col min="3848" max="3848" width="9.33203125" style="34" customWidth="1"/>
    <col min="3849" max="4096" width="12" style="34"/>
    <col min="4097" max="4097" width="3.6640625" style="34" customWidth="1"/>
    <col min="4098" max="4098" width="12" style="34"/>
    <col min="4099" max="4099" width="37.6640625" style="34" bestFit="1" customWidth="1"/>
    <col min="4100" max="4100" width="14.5" style="34" bestFit="1" customWidth="1"/>
    <col min="4101" max="4101" width="35.1640625" style="34" customWidth="1"/>
    <col min="4102" max="4102" width="7.33203125" style="34" customWidth="1"/>
    <col min="4103" max="4103" width="32.5" style="34" customWidth="1"/>
    <col min="4104" max="4104" width="9.33203125" style="34" customWidth="1"/>
    <col min="4105" max="4352" width="12" style="34"/>
    <col min="4353" max="4353" width="3.6640625" style="34" customWidth="1"/>
    <col min="4354" max="4354" width="12" style="34"/>
    <col min="4355" max="4355" width="37.6640625" style="34" bestFit="1" customWidth="1"/>
    <col min="4356" max="4356" width="14.5" style="34" bestFit="1" customWidth="1"/>
    <col min="4357" max="4357" width="35.1640625" style="34" customWidth="1"/>
    <col min="4358" max="4358" width="7.33203125" style="34" customWidth="1"/>
    <col min="4359" max="4359" width="32.5" style="34" customWidth="1"/>
    <col min="4360" max="4360" width="9.33203125" style="34" customWidth="1"/>
    <col min="4361" max="4608" width="12" style="34"/>
    <col min="4609" max="4609" width="3.6640625" style="34" customWidth="1"/>
    <col min="4610" max="4610" width="12" style="34"/>
    <col min="4611" max="4611" width="37.6640625" style="34" bestFit="1" customWidth="1"/>
    <col min="4612" max="4612" width="14.5" style="34" bestFit="1" customWidth="1"/>
    <col min="4613" max="4613" width="35.1640625" style="34" customWidth="1"/>
    <col min="4614" max="4614" width="7.33203125" style="34" customWidth="1"/>
    <col min="4615" max="4615" width="32.5" style="34" customWidth="1"/>
    <col min="4616" max="4616" width="9.33203125" style="34" customWidth="1"/>
    <col min="4617" max="4864" width="12" style="34"/>
    <col min="4865" max="4865" width="3.6640625" style="34" customWidth="1"/>
    <col min="4866" max="4866" width="12" style="34"/>
    <col min="4867" max="4867" width="37.6640625" style="34" bestFit="1" customWidth="1"/>
    <col min="4868" max="4868" width="14.5" style="34" bestFit="1" customWidth="1"/>
    <col min="4869" max="4869" width="35.1640625" style="34" customWidth="1"/>
    <col min="4870" max="4870" width="7.33203125" style="34" customWidth="1"/>
    <col min="4871" max="4871" width="32.5" style="34" customWidth="1"/>
    <col min="4872" max="4872" width="9.33203125" style="34" customWidth="1"/>
    <col min="4873" max="5120" width="12" style="34"/>
    <col min="5121" max="5121" width="3.6640625" style="34" customWidth="1"/>
    <col min="5122" max="5122" width="12" style="34"/>
    <col min="5123" max="5123" width="37.6640625" style="34" bestFit="1" customWidth="1"/>
    <col min="5124" max="5124" width="14.5" style="34" bestFit="1" customWidth="1"/>
    <col min="5125" max="5125" width="35.1640625" style="34" customWidth="1"/>
    <col min="5126" max="5126" width="7.33203125" style="34" customWidth="1"/>
    <col min="5127" max="5127" width="32.5" style="34" customWidth="1"/>
    <col min="5128" max="5128" width="9.33203125" style="34" customWidth="1"/>
    <col min="5129" max="5376" width="12" style="34"/>
    <col min="5377" max="5377" width="3.6640625" style="34" customWidth="1"/>
    <col min="5378" max="5378" width="12" style="34"/>
    <col min="5379" max="5379" width="37.6640625" style="34" bestFit="1" customWidth="1"/>
    <col min="5380" max="5380" width="14.5" style="34" bestFit="1" customWidth="1"/>
    <col min="5381" max="5381" width="35.1640625" style="34" customWidth="1"/>
    <col min="5382" max="5382" width="7.33203125" style="34" customWidth="1"/>
    <col min="5383" max="5383" width="32.5" style="34" customWidth="1"/>
    <col min="5384" max="5384" width="9.33203125" style="34" customWidth="1"/>
    <col min="5385" max="5632" width="12" style="34"/>
    <col min="5633" max="5633" width="3.6640625" style="34" customWidth="1"/>
    <col min="5634" max="5634" width="12" style="34"/>
    <col min="5635" max="5635" width="37.6640625" style="34" bestFit="1" customWidth="1"/>
    <col min="5636" max="5636" width="14.5" style="34" bestFit="1" customWidth="1"/>
    <col min="5637" max="5637" width="35.1640625" style="34" customWidth="1"/>
    <col min="5638" max="5638" width="7.33203125" style="34" customWidth="1"/>
    <col min="5639" max="5639" width="32.5" style="34" customWidth="1"/>
    <col min="5640" max="5640" width="9.33203125" style="34" customWidth="1"/>
    <col min="5641" max="5888" width="12" style="34"/>
    <col min="5889" max="5889" width="3.6640625" style="34" customWidth="1"/>
    <col min="5890" max="5890" width="12" style="34"/>
    <col min="5891" max="5891" width="37.6640625" style="34" bestFit="1" customWidth="1"/>
    <col min="5892" max="5892" width="14.5" style="34" bestFit="1" customWidth="1"/>
    <col min="5893" max="5893" width="35.1640625" style="34" customWidth="1"/>
    <col min="5894" max="5894" width="7.33203125" style="34" customWidth="1"/>
    <col min="5895" max="5895" width="32.5" style="34" customWidth="1"/>
    <col min="5896" max="5896" width="9.33203125" style="34" customWidth="1"/>
    <col min="5897" max="6144" width="12" style="34"/>
    <col min="6145" max="6145" width="3.6640625" style="34" customWidth="1"/>
    <col min="6146" max="6146" width="12" style="34"/>
    <col min="6147" max="6147" width="37.6640625" style="34" bestFit="1" customWidth="1"/>
    <col min="6148" max="6148" width="14.5" style="34" bestFit="1" customWidth="1"/>
    <col min="6149" max="6149" width="35.1640625" style="34" customWidth="1"/>
    <col min="6150" max="6150" width="7.33203125" style="34" customWidth="1"/>
    <col min="6151" max="6151" width="32.5" style="34" customWidth="1"/>
    <col min="6152" max="6152" width="9.33203125" style="34" customWidth="1"/>
    <col min="6153" max="6400" width="12" style="34"/>
    <col min="6401" max="6401" width="3.6640625" style="34" customWidth="1"/>
    <col min="6402" max="6402" width="12" style="34"/>
    <col min="6403" max="6403" width="37.6640625" style="34" bestFit="1" customWidth="1"/>
    <col min="6404" max="6404" width="14.5" style="34" bestFit="1" customWidth="1"/>
    <col min="6405" max="6405" width="35.1640625" style="34" customWidth="1"/>
    <col min="6406" max="6406" width="7.33203125" style="34" customWidth="1"/>
    <col min="6407" max="6407" width="32.5" style="34" customWidth="1"/>
    <col min="6408" max="6408" width="9.33203125" style="34" customWidth="1"/>
    <col min="6409" max="6656" width="12" style="34"/>
    <col min="6657" max="6657" width="3.6640625" style="34" customWidth="1"/>
    <col min="6658" max="6658" width="12" style="34"/>
    <col min="6659" max="6659" width="37.6640625" style="34" bestFit="1" customWidth="1"/>
    <col min="6660" max="6660" width="14.5" style="34" bestFit="1" customWidth="1"/>
    <col min="6661" max="6661" width="35.1640625" style="34" customWidth="1"/>
    <col min="6662" max="6662" width="7.33203125" style="34" customWidth="1"/>
    <col min="6663" max="6663" width="32.5" style="34" customWidth="1"/>
    <col min="6664" max="6664" width="9.33203125" style="34" customWidth="1"/>
    <col min="6665" max="6912" width="12" style="34"/>
    <col min="6913" max="6913" width="3.6640625" style="34" customWidth="1"/>
    <col min="6914" max="6914" width="12" style="34"/>
    <col min="6915" max="6915" width="37.6640625" style="34" bestFit="1" customWidth="1"/>
    <col min="6916" max="6916" width="14.5" style="34" bestFit="1" customWidth="1"/>
    <col min="6917" max="6917" width="35.1640625" style="34" customWidth="1"/>
    <col min="6918" max="6918" width="7.33203125" style="34" customWidth="1"/>
    <col min="6919" max="6919" width="32.5" style="34" customWidth="1"/>
    <col min="6920" max="6920" width="9.33203125" style="34" customWidth="1"/>
    <col min="6921" max="7168" width="12" style="34"/>
    <col min="7169" max="7169" width="3.6640625" style="34" customWidth="1"/>
    <col min="7170" max="7170" width="12" style="34"/>
    <col min="7171" max="7171" width="37.6640625" style="34" bestFit="1" customWidth="1"/>
    <col min="7172" max="7172" width="14.5" style="34" bestFit="1" customWidth="1"/>
    <col min="7173" max="7173" width="35.1640625" style="34" customWidth="1"/>
    <col min="7174" max="7174" width="7.33203125" style="34" customWidth="1"/>
    <col min="7175" max="7175" width="32.5" style="34" customWidth="1"/>
    <col min="7176" max="7176" width="9.33203125" style="34" customWidth="1"/>
    <col min="7177" max="7424" width="12" style="34"/>
    <col min="7425" max="7425" width="3.6640625" style="34" customWidth="1"/>
    <col min="7426" max="7426" width="12" style="34"/>
    <col min="7427" max="7427" width="37.6640625" style="34" bestFit="1" customWidth="1"/>
    <col min="7428" max="7428" width="14.5" style="34" bestFit="1" customWidth="1"/>
    <col min="7429" max="7429" width="35.1640625" style="34" customWidth="1"/>
    <col min="7430" max="7430" width="7.33203125" style="34" customWidth="1"/>
    <col min="7431" max="7431" width="32.5" style="34" customWidth="1"/>
    <col min="7432" max="7432" width="9.33203125" style="34" customWidth="1"/>
    <col min="7433" max="7680" width="12" style="34"/>
    <col min="7681" max="7681" width="3.6640625" style="34" customWidth="1"/>
    <col min="7682" max="7682" width="12" style="34"/>
    <col min="7683" max="7683" width="37.6640625" style="34" bestFit="1" customWidth="1"/>
    <col min="7684" max="7684" width="14.5" style="34" bestFit="1" customWidth="1"/>
    <col min="7685" max="7685" width="35.1640625" style="34" customWidth="1"/>
    <col min="7686" max="7686" width="7.33203125" style="34" customWidth="1"/>
    <col min="7687" max="7687" width="32.5" style="34" customWidth="1"/>
    <col min="7688" max="7688" width="9.33203125" style="34" customWidth="1"/>
    <col min="7689" max="7936" width="12" style="34"/>
    <col min="7937" max="7937" width="3.6640625" style="34" customWidth="1"/>
    <col min="7938" max="7938" width="12" style="34"/>
    <col min="7939" max="7939" width="37.6640625" style="34" bestFit="1" customWidth="1"/>
    <col min="7940" max="7940" width="14.5" style="34" bestFit="1" customWidth="1"/>
    <col min="7941" max="7941" width="35.1640625" style="34" customWidth="1"/>
    <col min="7942" max="7942" width="7.33203125" style="34" customWidth="1"/>
    <col min="7943" max="7943" width="32.5" style="34" customWidth="1"/>
    <col min="7944" max="7944" width="9.33203125" style="34" customWidth="1"/>
    <col min="7945" max="8192" width="12" style="34"/>
    <col min="8193" max="8193" width="3.6640625" style="34" customWidth="1"/>
    <col min="8194" max="8194" width="12" style="34"/>
    <col min="8195" max="8195" width="37.6640625" style="34" bestFit="1" customWidth="1"/>
    <col min="8196" max="8196" width="14.5" style="34" bestFit="1" customWidth="1"/>
    <col min="8197" max="8197" width="35.1640625" style="34" customWidth="1"/>
    <col min="8198" max="8198" width="7.33203125" style="34" customWidth="1"/>
    <col min="8199" max="8199" width="32.5" style="34" customWidth="1"/>
    <col min="8200" max="8200" width="9.33203125" style="34" customWidth="1"/>
    <col min="8201" max="8448" width="12" style="34"/>
    <col min="8449" max="8449" width="3.6640625" style="34" customWidth="1"/>
    <col min="8450" max="8450" width="12" style="34"/>
    <col min="8451" max="8451" width="37.6640625" style="34" bestFit="1" customWidth="1"/>
    <col min="8452" max="8452" width="14.5" style="34" bestFit="1" customWidth="1"/>
    <col min="8453" max="8453" width="35.1640625" style="34" customWidth="1"/>
    <col min="8454" max="8454" width="7.33203125" style="34" customWidth="1"/>
    <col min="8455" max="8455" width="32.5" style="34" customWidth="1"/>
    <col min="8456" max="8456" width="9.33203125" style="34" customWidth="1"/>
    <col min="8457" max="8704" width="12" style="34"/>
    <col min="8705" max="8705" width="3.6640625" style="34" customWidth="1"/>
    <col min="8706" max="8706" width="12" style="34"/>
    <col min="8707" max="8707" width="37.6640625" style="34" bestFit="1" customWidth="1"/>
    <col min="8708" max="8708" width="14.5" style="34" bestFit="1" customWidth="1"/>
    <col min="8709" max="8709" width="35.1640625" style="34" customWidth="1"/>
    <col min="8710" max="8710" width="7.33203125" style="34" customWidth="1"/>
    <col min="8711" max="8711" width="32.5" style="34" customWidth="1"/>
    <col min="8712" max="8712" width="9.33203125" style="34" customWidth="1"/>
    <col min="8713" max="8960" width="12" style="34"/>
    <col min="8961" max="8961" width="3.6640625" style="34" customWidth="1"/>
    <col min="8962" max="8962" width="12" style="34"/>
    <col min="8963" max="8963" width="37.6640625" style="34" bestFit="1" customWidth="1"/>
    <col min="8964" max="8964" width="14.5" style="34" bestFit="1" customWidth="1"/>
    <col min="8965" max="8965" width="35.1640625" style="34" customWidth="1"/>
    <col min="8966" max="8966" width="7.33203125" style="34" customWidth="1"/>
    <col min="8967" max="8967" width="32.5" style="34" customWidth="1"/>
    <col min="8968" max="8968" width="9.33203125" style="34" customWidth="1"/>
    <col min="8969" max="9216" width="12" style="34"/>
    <col min="9217" max="9217" width="3.6640625" style="34" customWidth="1"/>
    <col min="9218" max="9218" width="12" style="34"/>
    <col min="9219" max="9219" width="37.6640625" style="34" bestFit="1" customWidth="1"/>
    <col min="9220" max="9220" width="14.5" style="34" bestFit="1" customWidth="1"/>
    <col min="9221" max="9221" width="35.1640625" style="34" customWidth="1"/>
    <col min="9222" max="9222" width="7.33203125" style="34" customWidth="1"/>
    <col min="9223" max="9223" width="32.5" style="34" customWidth="1"/>
    <col min="9224" max="9224" width="9.33203125" style="34" customWidth="1"/>
    <col min="9225" max="9472" width="12" style="34"/>
    <col min="9473" max="9473" width="3.6640625" style="34" customWidth="1"/>
    <col min="9474" max="9474" width="12" style="34"/>
    <col min="9475" max="9475" width="37.6640625" style="34" bestFit="1" customWidth="1"/>
    <col min="9476" max="9476" width="14.5" style="34" bestFit="1" customWidth="1"/>
    <col min="9477" max="9477" width="35.1640625" style="34" customWidth="1"/>
    <col min="9478" max="9478" width="7.33203125" style="34" customWidth="1"/>
    <col min="9479" max="9479" width="32.5" style="34" customWidth="1"/>
    <col min="9480" max="9480" width="9.33203125" style="34" customWidth="1"/>
    <col min="9481" max="9728" width="12" style="34"/>
    <col min="9729" max="9729" width="3.6640625" style="34" customWidth="1"/>
    <col min="9730" max="9730" width="12" style="34"/>
    <col min="9731" max="9731" width="37.6640625" style="34" bestFit="1" customWidth="1"/>
    <col min="9732" max="9732" width="14.5" style="34" bestFit="1" customWidth="1"/>
    <col min="9733" max="9733" width="35.1640625" style="34" customWidth="1"/>
    <col min="9734" max="9734" width="7.33203125" style="34" customWidth="1"/>
    <col min="9735" max="9735" width="32.5" style="34" customWidth="1"/>
    <col min="9736" max="9736" width="9.33203125" style="34" customWidth="1"/>
    <col min="9737" max="9984" width="12" style="34"/>
    <col min="9985" max="9985" width="3.6640625" style="34" customWidth="1"/>
    <col min="9986" max="9986" width="12" style="34"/>
    <col min="9987" max="9987" width="37.6640625" style="34" bestFit="1" customWidth="1"/>
    <col min="9988" max="9988" width="14.5" style="34" bestFit="1" customWidth="1"/>
    <col min="9989" max="9989" width="35.1640625" style="34" customWidth="1"/>
    <col min="9990" max="9990" width="7.33203125" style="34" customWidth="1"/>
    <col min="9991" max="9991" width="32.5" style="34" customWidth="1"/>
    <col min="9992" max="9992" width="9.33203125" style="34" customWidth="1"/>
    <col min="9993" max="10240" width="12" style="34"/>
    <col min="10241" max="10241" width="3.6640625" style="34" customWidth="1"/>
    <col min="10242" max="10242" width="12" style="34"/>
    <col min="10243" max="10243" width="37.6640625" style="34" bestFit="1" customWidth="1"/>
    <col min="10244" max="10244" width="14.5" style="34" bestFit="1" customWidth="1"/>
    <col min="10245" max="10245" width="35.1640625" style="34" customWidth="1"/>
    <col min="10246" max="10246" width="7.33203125" style="34" customWidth="1"/>
    <col min="10247" max="10247" width="32.5" style="34" customWidth="1"/>
    <col min="10248" max="10248" width="9.33203125" style="34" customWidth="1"/>
    <col min="10249" max="10496" width="12" style="34"/>
    <col min="10497" max="10497" width="3.6640625" style="34" customWidth="1"/>
    <col min="10498" max="10498" width="12" style="34"/>
    <col min="10499" max="10499" width="37.6640625" style="34" bestFit="1" customWidth="1"/>
    <col min="10500" max="10500" width="14.5" style="34" bestFit="1" customWidth="1"/>
    <col min="10501" max="10501" width="35.1640625" style="34" customWidth="1"/>
    <col min="10502" max="10502" width="7.33203125" style="34" customWidth="1"/>
    <col min="10503" max="10503" width="32.5" style="34" customWidth="1"/>
    <col min="10504" max="10504" width="9.33203125" style="34" customWidth="1"/>
    <col min="10505" max="10752" width="12" style="34"/>
    <col min="10753" max="10753" width="3.6640625" style="34" customWidth="1"/>
    <col min="10754" max="10754" width="12" style="34"/>
    <col min="10755" max="10755" width="37.6640625" style="34" bestFit="1" customWidth="1"/>
    <col min="10756" max="10756" width="14.5" style="34" bestFit="1" customWidth="1"/>
    <col min="10757" max="10757" width="35.1640625" style="34" customWidth="1"/>
    <col min="10758" max="10758" width="7.33203125" style="34" customWidth="1"/>
    <col min="10759" max="10759" width="32.5" style="34" customWidth="1"/>
    <col min="10760" max="10760" width="9.33203125" style="34" customWidth="1"/>
    <col min="10761" max="11008" width="12" style="34"/>
    <col min="11009" max="11009" width="3.6640625" style="34" customWidth="1"/>
    <col min="11010" max="11010" width="12" style="34"/>
    <col min="11011" max="11011" width="37.6640625" style="34" bestFit="1" customWidth="1"/>
    <col min="11012" max="11012" width="14.5" style="34" bestFit="1" customWidth="1"/>
    <col min="11013" max="11013" width="35.1640625" style="34" customWidth="1"/>
    <col min="11014" max="11014" width="7.33203125" style="34" customWidth="1"/>
    <col min="11015" max="11015" width="32.5" style="34" customWidth="1"/>
    <col min="11016" max="11016" width="9.33203125" style="34" customWidth="1"/>
    <col min="11017" max="11264" width="12" style="34"/>
    <col min="11265" max="11265" width="3.6640625" style="34" customWidth="1"/>
    <col min="11266" max="11266" width="12" style="34"/>
    <col min="11267" max="11267" width="37.6640625" style="34" bestFit="1" customWidth="1"/>
    <col min="11268" max="11268" width="14.5" style="34" bestFit="1" customWidth="1"/>
    <col min="11269" max="11269" width="35.1640625" style="34" customWidth="1"/>
    <col min="11270" max="11270" width="7.33203125" style="34" customWidth="1"/>
    <col min="11271" max="11271" width="32.5" style="34" customWidth="1"/>
    <col min="11272" max="11272" width="9.33203125" style="34" customWidth="1"/>
    <col min="11273" max="11520" width="12" style="34"/>
    <col min="11521" max="11521" width="3.6640625" style="34" customWidth="1"/>
    <col min="11522" max="11522" width="12" style="34"/>
    <col min="11523" max="11523" width="37.6640625" style="34" bestFit="1" customWidth="1"/>
    <col min="11524" max="11524" width="14.5" style="34" bestFit="1" customWidth="1"/>
    <col min="11525" max="11525" width="35.1640625" style="34" customWidth="1"/>
    <col min="11526" max="11526" width="7.33203125" style="34" customWidth="1"/>
    <col min="11527" max="11527" width="32.5" style="34" customWidth="1"/>
    <col min="11528" max="11528" width="9.33203125" style="34" customWidth="1"/>
    <col min="11529" max="11776" width="12" style="34"/>
    <col min="11777" max="11777" width="3.6640625" style="34" customWidth="1"/>
    <col min="11778" max="11778" width="12" style="34"/>
    <col min="11779" max="11779" width="37.6640625" style="34" bestFit="1" customWidth="1"/>
    <col min="11780" max="11780" width="14.5" style="34" bestFit="1" customWidth="1"/>
    <col min="11781" max="11781" width="35.1640625" style="34" customWidth="1"/>
    <col min="11782" max="11782" width="7.33203125" style="34" customWidth="1"/>
    <col min="11783" max="11783" width="32.5" style="34" customWidth="1"/>
    <col min="11784" max="11784" width="9.33203125" style="34" customWidth="1"/>
    <col min="11785" max="12032" width="12" style="34"/>
    <col min="12033" max="12033" width="3.6640625" style="34" customWidth="1"/>
    <col min="12034" max="12034" width="12" style="34"/>
    <col min="12035" max="12035" width="37.6640625" style="34" bestFit="1" customWidth="1"/>
    <col min="12036" max="12036" width="14.5" style="34" bestFit="1" customWidth="1"/>
    <col min="12037" max="12037" width="35.1640625" style="34" customWidth="1"/>
    <col min="12038" max="12038" width="7.33203125" style="34" customWidth="1"/>
    <col min="12039" max="12039" width="32.5" style="34" customWidth="1"/>
    <col min="12040" max="12040" width="9.33203125" style="34" customWidth="1"/>
    <col min="12041" max="12288" width="12" style="34"/>
    <col min="12289" max="12289" width="3.6640625" style="34" customWidth="1"/>
    <col min="12290" max="12290" width="12" style="34"/>
    <col min="12291" max="12291" width="37.6640625" style="34" bestFit="1" customWidth="1"/>
    <col min="12292" max="12292" width="14.5" style="34" bestFit="1" customWidth="1"/>
    <col min="12293" max="12293" width="35.1640625" style="34" customWidth="1"/>
    <col min="12294" max="12294" width="7.33203125" style="34" customWidth="1"/>
    <col min="12295" max="12295" width="32.5" style="34" customWidth="1"/>
    <col min="12296" max="12296" width="9.33203125" style="34" customWidth="1"/>
    <col min="12297" max="12544" width="12" style="34"/>
    <col min="12545" max="12545" width="3.6640625" style="34" customWidth="1"/>
    <col min="12546" max="12546" width="12" style="34"/>
    <col min="12547" max="12547" width="37.6640625" style="34" bestFit="1" customWidth="1"/>
    <col min="12548" max="12548" width="14.5" style="34" bestFit="1" customWidth="1"/>
    <col min="12549" max="12549" width="35.1640625" style="34" customWidth="1"/>
    <col min="12550" max="12550" width="7.33203125" style="34" customWidth="1"/>
    <col min="12551" max="12551" width="32.5" style="34" customWidth="1"/>
    <col min="12552" max="12552" width="9.33203125" style="34" customWidth="1"/>
    <col min="12553" max="12800" width="12" style="34"/>
    <col min="12801" max="12801" width="3.6640625" style="34" customWidth="1"/>
    <col min="12802" max="12802" width="12" style="34"/>
    <col min="12803" max="12803" width="37.6640625" style="34" bestFit="1" customWidth="1"/>
    <col min="12804" max="12804" width="14.5" style="34" bestFit="1" customWidth="1"/>
    <col min="12805" max="12805" width="35.1640625" style="34" customWidth="1"/>
    <col min="12806" max="12806" width="7.33203125" style="34" customWidth="1"/>
    <col min="12807" max="12807" width="32.5" style="34" customWidth="1"/>
    <col min="12808" max="12808" width="9.33203125" style="34" customWidth="1"/>
    <col min="12809" max="13056" width="12" style="34"/>
    <col min="13057" max="13057" width="3.6640625" style="34" customWidth="1"/>
    <col min="13058" max="13058" width="12" style="34"/>
    <col min="13059" max="13059" width="37.6640625" style="34" bestFit="1" customWidth="1"/>
    <col min="13060" max="13060" width="14.5" style="34" bestFit="1" customWidth="1"/>
    <col min="13061" max="13061" width="35.1640625" style="34" customWidth="1"/>
    <col min="13062" max="13062" width="7.33203125" style="34" customWidth="1"/>
    <col min="13063" max="13063" width="32.5" style="34" customWidth="1"/>
    <col min="13064" max="13064" width="9.33203125" style="34" customWidth="1"/>
    <col min="13065" max="13312" width="12" style="34"/>
    <col min="13313" max="13313" width="3.6640625" style="34" customWidth="1"/>
    <col min="13314" max="13314" width="12" style="34"/>
    <col min="13315" max="13315" width="37.6640625" style="34" bestFit="1" customWidth="1"/>
    <col min="13316" max="13316" width="14.5" style="34" bestFit="1" customWidth="1"/>
    <col min="13317" max="13317" width="35.1640625" style="34" customWidth="1"/>
    <col min="13318" max="13318" width="7.33203125" style="34" customWidth="1"/>
    <col min="13319" max="13319" width="32.5" style="34" customWidth="1"/>
    <col min="13320" max="13320" width="9.33203125" style="34" customWidth="1"/>
    <col min="13321" max="13568" width="12" style="34"/>
    <col min="13569" max="13569" width="3.6640625" style="34" customWidth="1"/>
    <col min="13570" max="13570" width="12" style="34"/>
    <col min="13571" max="13571" width="37.6640625" style="34" bestFit="1" customWidth="1"/>
    <col min="13572" max="13572" width="14.5" style="34" bestFit="1" customWidth="1"/>
    <col min="13573" max="13573" width="35.1640625" style="34" customWidth="1"/>
    <col min="13574" max="13574" width="7.33203125" style="34" customWidth="1"/>
    <col min="13575" max="13575" width="32.5" style="34" customWidth="1"/>
    <col min="13576" max="13576" width="9.33203125" style="34" customWidth="1"/>
    <col min="13577" max="13824" width="12" style="34"/>
    <col min="13825" max="13825" width="3.6640625" style="34" customWidth="1"/>
    <col min="13826" max="13826" width="12" style="34"/>
    <col min="13827" max="13827" width="37.6640625" style="34" bestFit="1" customWidth="1"/>
    <col min="13828" max="13828" width="14.5" style="34" bestFit="1" customWidth="1"/>
    <col min="13829" max="13829" width="35.1640625" style="34" customWidth="1"/>
    <col min="13830" max="13830" width="7.33203125" style="34" customWidth="1"/>
    <col min="13831" max="13831" width="32.5" style="34" customWidth="1"/>
    <col min="13832" max="13832" width="9.33203125" style="34" customWidth="1"/>
    <col min="13833" max="14080" width="12" style="34"/>
    <col min="14081" max="14081" width="3.6640625" style="34" customWidth="1"/>
    <col min="14082" max="14082" width="12" style="34"/>
    <col min="14083" max="14083" width="37.6640625" style="34" bestFit="1" customWidth="1"/>
    <col min="14084" max="14084" width="14.5" style="34" bestFit="1" customWidth="1"/>
    <col min="14085" max="14085" width="35.1640625" style="34" customWidth="1"/>
    <col min="14086" max="14086" width="7.33203125" style="34" customWidth="1"/>
    <col min="14087" max="14087" width="32.5" style="34" customWidth="1"/>
    <col min="14088" max="14088" width="9.33203125" style="34" customWidth="1"/>
    <col min="14089" max="14336" width="12" style="34"/>
    <col min="14337" max="14337" width="3.6640625" style="34" customWidth="1"/>
    <col min="14338" max="14338" width="12" style="34"/>
    <col min="14339" max="14339" width="37.6640625" style="34" bestFit="1" customWidth="1"/>
    <col min="14340" max="14340" width="14.5" style="34" bestFit="1" customWidth="1"/>
    <col min="14341" max="14341" width="35.1640625" style="34" customWidth="1"/>
    <col min="14342" max="14342" width="7.33203125" style="34" customWidth="1"/>
    <col min="14343" max="14343" width="32.5" style="34" customWidth="1"/>
    <col min="14344" max="14344" width="9.33203125" style="34" customWidth="1"/>
    <col min="14345" max="14592" width="12" style="34"/>
    <col min="14593" max="14593" width="3.6640625" style="34" customWidth="1"/>
    <col min="14594" max="14594" width="12" style="34"/>
    <col min="14595" max="14595" width="37.6640625" style="34" bestFit="1" customWidth="1"/>
    <col min="14596" max="14596" width="14.5" style="34" bestFit="1" customWidth="1"/>
    <col min="14597" max="14597" width="35.1640625" style="34" customWidth="1"/>
    <col min="14598" max="14598" width="7.33203125" style="34" customWidth="1"/>
    <col min="14599" max="14599" width="32.5" style="34" customWidth="1"/>
    <col min="14600" max="14600" width="9.33203125" style="34" customWidth="1"/>
    <col min="14601" max="14848" width="12" style="34"/>
    <col min="14849" max="14849" width="3.6640625" style="34" customWidth="1"/>
    <col min="14850" max="14850" width="12" style="34"/>
    <col min="14851" max="14851" width="37.6640625" style="34" bestFit="1" customWidth="1"/>
    <col min="14852" max="14852" width="14.5" style="34" bestFit="1" customWidth="1"/>
    <col min="14853" max="14853" width="35.1640625" style="34" customWidth="1"/>
    <col min="14854" max="14854" width="7.33203125" style="34" customWidth="1"/>
    <col min="14855" max="14855" width="32.5" style="34" customWidth="1"/>
    <col min="14856" max="14856" width="9.33203125" style="34" customWidth="1"/>
    <col min="14857" max="15104" width="12" style="34"/>
    <col min="15105" max="15105" width="3.6640625" style="34" customWidth="1"/>
    <col min="15106" max="15106" width="12" style="34"/>
    <col min="15107" max="15107" width="37.6640625" style="34" bestFit="1" customWidth="1"/>
    <col min="15108" max="15108" width="14.5" style="34" bestFit="1" customWidth="1"/>
    <col min="15109" max="15109" width="35.1640625" style="34" customWidth="1"/>
    <col min="15110" max="15110" width="7.33203125" style="34" customWidth="1"/>
    <col min="15111" max="15111" width="32.5" style="34" customWidth="1"/>
    <col min="15112" max="15112" width="9.33203125" style="34" customWidth="1"/>
    <col min="15113" max="15360" width="12" style="34"/>
    <col min="15361" max="15361" width="3.6640625" style="34" customWidth="1"/>
    <col min="15362" max="15362" width="12" style="34"/>
    <col min="15363" max="15363" width="37.6640625" style="34" bestFit="1" customWidth="1"/>
    <col min="15364" max="15364" width="14.5" style="34" bestFit="1" customWidth="1"/>
    <col min="15365" max="15365" width="35.1640625" style="34" customWidth="1"/>
    <col min="15366" max="15366" width="7.33203125" style="34" customWidth="1"/>
    <col min="15367" max="15367" width="32.5" style="34" customWidth="1"/>
    <col min="15368" max="15368" width="9.33203125" style="34" customWidth="1"/>
    <col min="15369" max="15616" width="12" style="34"/>
    <col min="15617" max="15617" width="3.6640625" style="34" customWidth="1"/>
    <col min="15618" max="15618" width="12" style="34"/>
    <col min="15619" max="15619" width="37.6640625" style="34" bestFit="1" customWidth="1"/>
    <col min="15620" max="15620" width="14.5" style="34" bestFit="1" customWidth="1"/>
    <col min="15621" max="15621" width="35.1640625" style="34" customWidth="1"/>
    <col min="15622" max="15622" width="7.33203125" style="34" customWidth="1"/>
    <col min="15623" max="15623" width="32.5" style="34" customWidth="1"/>
    <col min="15624" max="15624" width="9.33203125" style="34" customWidth="1"/>
    <col min="15625" max="15872" width="12" style="34"/>
    <col min="15873" max="15873" width="3.6640625" style="34" customWidth="1"/>
    <col min="15874" max="15874" width="12" style="34"/>
    <col min="15875" max="15875" width="37.6640625" style="34" bestFit="1" customWidth="1"/>
    <col min="15876" max="15876" width="14.5" style="34" bestFit="1" customWidth="1"/>
    <col min="15877" max="15877" width="35.1640625" style="34" customWidth="1"/>
    <col min="15878" max="15878" width="7.33203125" style="34" customWidth="1"/>
    <col min="15879" max="15879" width="32.5" style="34" customWidth="1"/>
    <col min="15880" max="15880" width="9.33203125" style="34" customWidth="1"/>
    <col min="15881" max="16128" width="12" style="34"/>
    <col min="16129" max="16129" width="3.6640625" style="34" customWidth="1"/>
    <col min="16130" max="16130" width="12" style="34"/>
    <col min="16131" max="16131" width="37.6640625" style="34" bestFit="1" customWidth="1"/>
    <col min="16132" max="16132" width="14.5" style="34" bestFit="1" customWidth="1"/>
    <col min="16133" max="16133" width="35.1640625" style="34" customWidth="1"/>
    <col min="16134" max="16134" width="7.33203125" style="34" customWidth="1"/>
    <col min="16135" max="16135" width="32.5" style="34" customWidth="1"/>
    <col min="16136" max="16136" width="9.33203125" style="34" customWidth="1"/>
    <col min="16137" max="16384" width="12" style="34"/>
  </cols>
  <sheetData>
    <row r="3" spans="3:10" ht="15" x14ac:dyDescent="0.3">
      <c r="C3" s="60"/>
      <c r="D3" s="60"/>
      <c r="E3" s="60"/>
      <c r="F3" s="60"/>
    </row>
    <row r="4" spans="3:10" ht="20.25" x14ac:dyDescent="0.35">
      <c r="C4" s="60"/>
      <c r="D4" s="387" t="s">
        <v>469</v>
      </c>
      <c r="E4" s="387"/>
      <c r="F4" s="387"/>
    </row>
    <row r="5" spans="3:10" ht="20.25" x14ac:dyDescent="0.35">
      <c r="C5" s="60"/>
      <c r="D5" s="387" t="s">
        <v>470</v>
      </c>
      <c r="E5" s="387"/>
      <c r="F5" s="387"/>
    </row>
    <row r="6" spans="3:10" ht="20.25" x14ac:dyDescent="0.35">
      <c r="C6" s="60"/>
      <c r="D6" s="388" t="s">
        <v>1419</v>
      </c>
      <c r="E6" s="388"/>
      <c r="F6" s="388"/>
    </row>
    <row r="7" spans="3:10" x14ac:dyDescent="0.25">
      <c r="E7" s="62"/>
    </row>
    <row r="8" spans="3:10" x14ac:dyDescent="0.25">
      <c r="C8" s="64" t="s">
        <v>4</v>
      </c>
      <c r="D8" s="65" t="s">
        <v>471</v>
      </c>
      <c r="E8" s="63" t="s">
        <v>1420</v>
      </c>
      <c r="F8" s="34"/>
      <c r="G8" s="63"/>
      <c r="J8" s="76"/>
    </row>
    <row r="9" spans="3:10" x14ac:dyDescent="0.25">
      <c r="C9" s="34" t="s">
        <v>478</v>
      </c>
      <c r="D9" s="61">
        <v>19000</v>
      </c>
      <c r="E9" s="66" t="s">
        <v>1422</v>
      </c>
      <c r="F9" s="67" t="s">
        <v>472</v>
      </c>
      <c r="G9" s="66"/>
      <c r="H9" s="67"/>
    </row>
    <row r="10" spans="3:10" x14ac:dyDescent="0.25">
      <c r="C10" s="34" t="s">
        <v>479</v>
      </c>
      <c r="D10" s="61">
        <v>19000</v>
      </c>
      <c r="E10" s="66" t="s">
        <v>1423</v>
      </c>
      <c r="F10" s="67" t="s">
        <v>472</v>
      </c>
      <c r="G10" s="66"/>
      <c r="H10" s="67"/>
    </row>
    <row r="11" spans="3:10" x14ac:dyDescent="0.25">
      <c r="C11" s="34" t="s">
        <v>1421</v>
      </c>
      <c r="D11" s="61">
        <v>19000</v>
      </c>
      <c r="E11" s="66" t="s">
        <v>1424</v>
      </c>
      <c r="F11" s="67" t="s">
        <v>472</v>
      </c>
      <c r="G11" s="66"/>
      <c r="H11" s="67"/>
    </row>
    <row r="12" spans="3:10" x14ac:dyDescent="0.25">
      <c r="C12" s="68" t="s">
        <v>9</v>
      </c>
      <c r="D12" s="69">
        <f>SUM(D9:D11)</f>
        <v>57000</v>
      </c>
      <c r="E12" s="66"/>
    </row>
    <row r="15" spans="3:10" x14ac:dyDescent="0.25">
      <c r="G15" s="70"/>
    </row>
    <row r="16" spans="3:10" x14ac:dyDescent="0.25">
      <c r="C16" s="68" t="s">
        <v>5</v>
      </c>
    </row>
    <row r="17" spans="2:6" x14ac:dyDescent="0.25">
      <c r="C17" s="71" t="s">
        <v>1420</v>
      </c>
      <c r="D17" s="61">
        <f>NOVIEMBRE!D80</f>
        <v>263347</v>
      </c>
      <c r="E17" s="61"/>
      <c r="F17" s="61"/>
    </row>
    <row r="18" spans="2:6" x14ac:dyDescent="0.25">
      <c r="B18" s="34" t="s">
        <v>480</v>
      </c>
      <c r="C18" s="71" t="s">
        <v>488</v>
      </c>
      <c r="D18" s="61">
        <f>NOVIEMBRE!D84</f>
        <v>12140.5</v>
      </c>
      <c r="E18" s="61"/>
      <c r="F18" s="61"/>
    </row>
    <row r="19" spans="2:6" x14ac:dyDescent="0.25">
      <c r="B19" s="34" t="s">
        <v>483</v>
      </c>
      <c r="C19" s="71" t="s">
        <v>1427</v>
      </c>
      <c r="D19" s="61">
        <f>NOVIEMBRE!D86</f>
        <v>53856</v>
      </c>
      <c r="E19" s="66"/>
      <c r="F19" s="66"/>
    </row>
    <row r="20" spans="2:6" x14ac:dyDescent="0.25">
      <c r="C20" s="68" t="s">
        <v>9</v>
      </c>
      <c r="D20" s="72">
        <f>D17+D18-D19</f>
        <v>221631.5</v>
      </c>
    </row>
    <row r="22" spans="2:6" ht="16.5" x14ac:dyDescent="0.3">
      <c r="C22" s="68" t="s">
        <v>473</v>
      </c>
      <c r="D22" s="72">
        <f>D20-D12</f>
        <v>164631.5</v>
      </c>
      <c r="E22" s="73"/>
    </row>
    <row r="23" spans="2:6" x14ac:dyDescent="0.25">
      <c r="C23" s="34" t="s">
        <v>474</v>
      </c>
      <c r="D23" s="72">
        <f>+D22*0.16</f>
        <v>26341.040000000001</v>
      </c>
      <c r="F23" s="66"/>
    </row>
    <row r="24" spans="2:6" x14ac:dyDescent="0.25">
      <c r="C24" s="34" t="s">
        <v>475</v>
      </c>
      <c r="D24" s="72">
        <f>+D22+D23</f>
        <v>190972.54</v>
      </c>
    </row>
    <row r="25" spans="2:6" x14ac:dyDescent="0.25">
      <c r="F25" s="66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5" workbookViewId="0">
      <selection activeCell="F79" sqref="F79"/>
    </sheetView>
  </sheetViews>
  <sheetFormatPr baseColWidth="10" defaultRowHeight="12.75" x14ac:dyDescent="0.25"/>
  <cols>
    <col min="1" max="1" width="5" style="345" bestFit="1" customWidth="1"/>
    <col min="2" max="2" width="10.1640625" style="345" bestFit="1" customWidth="1"/>
    <col min="3" max="3" width="76.33203125" style="345" customWidth="1"/>
    <col min="4" max="4" width="12" style="345"/>
    <col min="5" max="5" width="13.83203125" style="345" bestFit="1" customWidth="1"/>
    <col min="6" max="6" width="5.33203125" style="345" bestFit="1" customWidth="1"/>
    <col min="7" max="7" width="11.1640625" style="345" bestFit="1" customWidth="1"/>
    <col min="8" max="8" width="13.5" style="345" customWidth="1"/>
    <col min="9" max="9" width="12" style="345"/>
    <col min="10" max="10" width="16.5" style="345" customWidth="1"/>
    <col min="11" max="11" width="17.5" style="345" customWidth="1"/>
    <col min="12" max="12" width="23.5" style="345" bestFit="1" customWidth="1"/>
    <col min="13" max="16384" width="12" style="345"/>
  </cols>
  <sheetData>
    <row r="1" spans="1:12" s="281" customFormat="1" ht="11.1" customHeight="1" x14ac:dyDescent="0.25">
      <c r="A1" s="386" t="s">
        <v>0</v>
      </c>
      <c r="B1" s="386"/>
      <c r="C1" s="386"/>
      <c r="D1" s="386"/>
      <c r="E1" s="386"/>
      <c r="F1" s="372"/>
      <c r="G1" s="276"/>
      <c r="H1" s="277"/>
      <c r="I1" s="373"/>
      <c r="J1" s="275"/>
      <c r="K1" s="279"/>
      <c r="L1" s="280"/>
    </row>
    <row r="2" spans="1:12" s="281" customFormat="1" ht="11.1" customHeight="1" x14ac:dyDescent="0.25">
      <c r="A2" s="386" t="s">
        <v>1431</v>
      </c>
      <c r="B2" s="386"/>
      <c r="C2" s="386"/>
      <c r="D2" s="386"/>
      <c r="E2" s="386"/>
      <c r="F2" s="374"/>
      <c r="G2" s="276"/>
      <c r="H2" s="277"/>
      <c r="I2" s="373"/>
      <c r="J2" s="275"/>
      <c r="K2" s="279"/>
      <c r="L2" s="280"/>
    </row>
    <row r="3" spans="1:12" s="281" customFormat="1" ht="11.1" customHeight="1" x14ac:dyDescent="0.25">
      <c r="A3" s="375"/>
      <c r="C3" s="297"/>
      <c r="E3" s="297"/>
      <c r="F3" s="375"/>
      <c r="G3" s="297"/>
      <c r="H3" s="297"/>
    </row>
    <row r="4" spans="1:12" s="281" customFormat="1" ht="11.1" customHeight="1" x14ac:dyDescent="0.25">
      <c r="A4" s="375"/>
      <c r="C4" s="297"/>
      <c r="E4" s="297"/>
      <c r="F4" s="375"/>
      <c r="G4" s="297"/>
      <c r="H4" s="297"/>
    </row>
    <row r="5" spans="1:12" s="281" customFormat="1" ht="11.1" customHeight="1" x14ac:dyDescent="0.25">
      <c r="A5" s="376" t="s">
        <v>2</v>
      </c>
      <c r="B5" s="333" t="s">
        <v>3</v>
      </c>
      <c r="C5" s="333" t="s">
        <v>4</v>
      </c>
      <c r="D5" s="334" t="s">
        <v>5</v>
      </c>
      <c r="E5" s="335" t="s">
        <v>6</v>
      </c>
      <c r="F5" s="376" t="s">
        <v>7</v>
      </c>
      <c r="G5" s="333" t="s">
        <v>8</v>
      </c>
      <c r="H5" s="286"/>
      <c r="I5" s="286"/>
      <c r="J5" s="286"/>
      <c r="K5" s="286"/>
    </row>
    <row r="6" spans="1:12" x14ac:dyDescent="0.25">
      <c r="A6" s="377">
        <v>11</v>
      </c>
      <c r="B6" s="327">
        <v>41974</v>
      </c>
      <c r="C6" s="328" t="s">
        <v>1436</v>
      </c>
      <c r="D6" s="42">
        <v>3250</v>
      </c>
      <c r="E6" s="328" t="s">
        <v>11</v>
      </c>
      <c r="F6" s="378">
        <v>715</v>
      </c>
      <c r="G6" s="293"/>
      <c r="I6" s="345" t="s">
        <v>224</v>
      </c>
      <c r="J6" s="345" t="s">
        <v>274</v>
      </c>
      <c r="K6" s="345" t="s">
        <v>275</v>
      </c>
      <c r="L6" s="345" t="s">
        <v>282</v>
      </c>
    </row>
    <row r="7" spans="1:12" x14ac:dyDescent="0.25">
      <c r="A7" s="377">
        <v>34</v>
      </c>
      <c r="B7" s="327">
        <v>41974</v>
      </c>
      <c r="C7" s="328" t="s">
        <v>1440</v>
      </c>
      <c r="D7" s="42">
        <v>3243</v>
      </c>
      <c r="E7" s="328" t="s">
        <v>11</v>
      </c>
      <c r="F7" s="378">
        <v>715</v>
      </c>
      <c r="G7" s="293"/>
      <c r="I7" s="345" t="s">
        <v>224</v>
      </c>
      <c r="J7" s="345" t="s">
        <v>226</v>
      </c>
      <c r="K7" s="345" t="s">
        <v>227</v>
      </c>
      <c r="L7" s="345" t="s">
        <v>1259</v>
      </c>
    </row>
    <row r="8" spans="1:12" x14ac:dyDescent="0.25">
      <c r="A8" s="377">
        <v>53</v>
      </c>
      <c r="B8" s="327">
        <v>41975</v>
      </c>
      <c r="C8" s="328" t="s">
        <v>1441</v>
      </c>
      <c r="D8" s="42">
        <v>3450</v>
      </c>
      <c r="E8" s="328" t="s">
        <v>11</v>
      </c>
      <c r="F8" s="378">
        <v>715</v>
      </c>
      <c r="G8" s="293"/>
      <c r="I8" s="345" t="s">
        <v>224</v>
      </c>
      <c r="J8" s="345" t="s">
        <v>240</v>
      </c>
      <c r="K8" s="345" t="s">
        <v>238</v>
      </c>
      <c r="L8" s="345" t="s">
        <v>242</v>
      </c>
    </row>
    <row r="9" spans="1:12" x14ac:dyDescent="0.25">
      <c r="A9" s="377">
        <v>75</v>
      </c>
      <c r="B9" s="327">
        <v>41976</v>
      </c>
      <c r="C9" s="328" t="s">
        <v>1437</v>
      </c>
      <c r="D9" s="42">
        <v>3948</v>
      </c>
      <c r="E9" s="328" t="s">
        <v>11</v>
      </c>
      <c r="F9" s="378">
        <v>715</v>
      </c>
      <c r="G9" s="293"/>
      <c r="I9" s="345" t="s">
        <v>1429</v>
      </c>
      <c r="J9" s="345" t="s">
        <v>1465</v>
      </c>
      <c r="K9" s="345" t="s">
        <v>208</v>
      </c>
      <c r="L9" s="345" t="s">
        <v>1428</v>
      </c>
    </row>
    <row r="10" spans="1:12" x14ac:dyDescent="0.25">
      <c r="A10" s="377">
        <v>76</v>
      </c>
      <c r="B10" s="327">
        <v>41976</v>
      </c>
      <c r="C10" s="328" t="s">
        <v>1439</v>
      </c>
      <c r="D10" s="329">
        <v>3948</v>
      </c>
      <c r="E10" s="328" t="s">
        <v>11</v>
      </c>
      <c r="F10" s="378">
        <v>715</v>
      </c>
      <c r="G10" s="293"/>
    </row>
    <row r="11" spans="1:12" x14ac:dyDescent="0.25">
      <c r="A11" s="377">
        <v>71</v>
      </c>
      <c r="B11" s="327">
        <v>41976</v>
      </c>
      <c r="C11" s="328" t="s">
        <v>1442</v>
      </c>
      <c r="D11" s="42">
        <v>7545</v>
      </c>
      <c r="E11" s="328" t="s">
        <v>11</v>
      </c>
      <c r="F11" s="378">
        <v>715</v>
      </c>
      <c r="G11" s="293"/>
      <c r="I11" s="345" t="s">
        <v>224</v>
      </c>
      <c r="J11" s="345" t="s">
        <v>1479</v>
      </c>
      <c r="K11" s="345" t="s">
        <v>299</v>
      </c>
      <c r="L11" s="345" t="s">
        <v>300</v>
      </c>
    </row>
    <row r="12" spans="1:12" x14ac:dyDescent="0.25">
      <c r="A12" s="377">
        <v>127</v>
      </c>
      <c r="B12" s="327">
        <v>41977</v>
      </c>
      <c r="C12" s="328" t="s">
        <v>1433</v>
      </c>
      <c r="D12" s="42">
        <v>3243</v>
      </c>
      <c r="E12" s="328" t="s">
        <v>11</v>
      </c>
      <c r="F12" s="378">
        <v>715</v>
      </c>
      <c r="G12" s="293"/>
      <c r="I12" s="345" t="s">
        <v>224</v>
      </c>
      <c r="J12" s="345" t="s">
        <v>865</v>
      </c>
      <c r="K12" s="345" t="s">
        <v>265</v>
      </c>
      <c r="L12" s="345" t="s">
        <v>266</v>
      </c>
    </row>
    <row r="13" spans="1:12" x14ac:dyDescent="0.25">
      <c r="A13" s="377">
        <v>96</v>
      </c>
      <c r="B13" s="327">
        <v>41977</v>
      </c>
      <c r="C13" s="328" t="s">
        <v>1438</v>
      </c>
      <c r="D13" s="42">
        <v>3950</v>
      </c>
      <c r="E13" s="328" t="s">
        <v>11</v>
      </c>
      <c r="F13" s="378">
        <v>715</v>
      </c>
      <c r="G13" s="293"/>
      <c r="I13" s="345" t="s">
        <v>224</v>
      </c>
      <c r="J13" s="345" t="s">
        <v>1466</v>
      </c>
      <c r="K13" s="345" t="s">
        <v>286</v>
      </c>
      <c r="L13" s="345" t="s">
        <v>285</v>
      </c>
    </row>
    <row r="14" spans="1:12" x14ac:dyDescent="0.25">
      <c r="A14" s="377">
        <v>99</v>
      </c>
      <c r="B14" s="327">
        <v>41977</v>
      </c>
      <c r="C14" s="328" t="s">
        <v>1443</v>
      </c>
      <c r="D14" s="42">
        <v>3243</v>
      </c>
      <c r="E14" s="328" t="s">
        <v>11</v>
      </c>
      <c r="F14" s="378">
        <v>715</v>
      </c>
      <c r="G14" s="293"/>
      <c r="I14" s="345" t="s">
        <v>1429</v>
      </c>
      <c r="J14" s="345" t="s">
        <v>458</v>
      </c>
      <c r="K14" s="345" t="s">
        <v>459</v>
      </c>
      <c r="L14" s="345" t="s">
        <v>460</v>
      </c>
    </row>
    <row r="15" spans="1:12" x14ac:dyDescent="0.25">
      <c r="A15" s="377">
        <v>111</v>
      </c>
      <c r="B15" s="327">
        <v>41977</v>
      </c>
      <c r="C15" s="328" t="s">
        <v>1444</v>
      </c>
      <c r="D15" s="42">
        <v>3772.5</v>
      </c>
      <c r="E15" s="328" t="s">
        <v>11</v>
      </c>
      <c r="F15" s="378">
        <v>715</v>
      </c>
      <c r="G15" s="293"/>
      <c r="I15" s="345" t="s">
        <v>400</v>
      </c>
      <c r="J15" s="345" t="s">
        <v>255</v>
      </c>
      <c r="K15" s="345" t="s">
        <v>253</v>
      </c>
      <c r="L15" s="345" t="s">
        <v>254</v>
      </c>
    </row>
    <row r="16" spans="1:12" x14ac:dyDescent="0.25">
      <c r="A16" s="377">
        <v>115</v>
      </c>
      <c r="B16" s="327">
        <v>41977</v>
      </c>
      <c r="C16" s="328" t="s">
        <v>1445</v>
      </c>
      <c r="D16" s="42">
        <v>3243</v>
      </c>
      <c r="E16" s="328" t="s">
        <v>11</v>
      </c>
      <c r="F16" s="378">
        <v>715</v>
      </c>
      <c r="G16" s="293"/>
      <c r="I16" s="345" t="s">
        <v>224</v>
      </c>
      <c r="J16" s="345" t="s">
        <v>259</v>
      </c>
      <c r="K16" s="345" t="s">
        <v>301</v>
      </c>
      <c r="L16" s="345" t="s">
        <v>302</v>
      </c>
    </row>
    <row r="17" spans="1:12" x14ac:dyDescent="0.25">
      <c r="A17" s="377">
        <v>130</v>
      </c>
      <c r="B17" s="327">
        <v>41978</v>
      </c>
      <c r="C17" s="328" t="s">
        <v>1434</v>
      </c>
      <c r="D17" s="42">
        <v>3120</v>
      </c>
      <c r="E17" s="328" t="s">
        <v>11</v>
      </c>
      <c r="F17" s="378">
        <v>715</v>
      </c>
      <c r="G17" s="293"/>
      <c r="I17" s="345" t="s">
        <v>224</v>
      </c>
      <c r="J17" s="345" t="s">
        <v>461</v>
      </c>
      <c r="K17" s="345" t="s">
        <v>208</v>
      </c>
      <c r="L17" s="345" t="s">
        <v>249</v>
      </c>
    </row>
    <row r="18" spans="1:12" x14ac:dyDescent="0.25">
      <c r="A18" s="377">
        <v>158</v>
      </c>
      <c r="B18" s="327">
        <v>41978</v>
      </c>
      <c r="C18" s="328" t="s">
        <v>1435</v>
      </c>
      <c r="D18" s="329">
        <v>3243</v>
      </c>
      <c r="E18" s="328" t="s">
        <v>11</v>
      </c>
      <c r="F18" s="378">
        <v>715</v>
      </c>
      <c r="G18" s="52"/>
    </row>
    <row r="19" spans="1:12" x14ac:dyDescent="0.25">
      <c r="A19" s="377">
        <v>164</v>
      </c>
      <c r="B19" s="327">
        <v>41978</v>
      </c>
      <c r="C19" s="328" t="s">
        <v>1446</v>
      </c>
      <c r="D19" s="42">
        <v>3948</v>
      </c>
      <c r="E19" s="328" t="s">
        <v>11</v>
      </c>
      <c r="F19" s="378">
        <v>715</v>
      </c>
      <c r="G19" s="293"/>
      <c r="I19" s="345" t="s">
        <v>224</v>
      </c>
      <c r="J19" s="345" t="s">
        <v>234</v>
      </c>
      <c r="K19" s="345" t="s">
        <v>235</v>
      </c>
      <c r="L19" s="345" t="s">
        <v>236</v>
      </c>
    </row>
    <row r="20" spans="1:12" x14ac:dyDescent="0.25">
      <c r="A20" s="377">
        <v>166</v>
      </c>
      <c r="B20" s="327">
        <v>41981</v>
      </c>
      <c r="C20" s="328" t="s">
        <v>1432</v>
      </c>
      <c r="D20" s="42">
        <v>3120</v>
      </c>
      <c r="E20" s="328" t="s">
        <v>11</v>
      </c>
      <c r="F20" s="378">
        <v>715</v>
      </c>
      <c r="G20" s="293"/>
      <c r="I20" s="345" t="s">
        <v>224</v>
      </c>
      <c r="J20" s="345" t="s">
        <v>191</v>
      </c>
      <c r="K20" s="345" t="s">
        <v>233</v>
      </c>
      <c r="L20" s="345" t="s">
        <v>232</v>
      </c>
    </row>
    <row r="21" spans="1:12" x14ac:dyDescent="0.25">
      <c r="A21" s="377">
        <v>176</v>
      </c>
      <c r="B21" s="327">
        <v>41981</v>
      </c>
      <c r="C21" s="328" t="s">
        <v>1447</v>
      </c>
      <c r="D21" s="42">
        <v>3243</v>
      </c>
      <c r="E21" s="328" t="s">
        <v>11</v>
      </c>
      <c r="F21" s="378">
        <v>715</v>
      </c>
      <c r="G21" s="293"/>
      <c r="I21" s="345" t="s">
        <v>1429</v>
      </c>
      <c r="J21" s="345" t="s">
        <v>1484</v>
      </c>
      <c r="K21" s="345" t="s">
        <v>1251</v>
      </c>
      <c r="L21" s="345" t="s">
        <v>406</v>
      </c>
    </row>
    <row r="22" spans="1:12" x14ac:dyDescent="0.25">
      <c r="A22" s="377">
        <v>279</v>
      </c>
      <c r="B22" s="327">
        <v>41983</v>
      </c>
      <c r="C22" s="328" t="s">
        <v>1448</v>
      </c>
      <c r="D22" s="42">
        <v>14250</v>
      </c>
      <c r="E22" s="328" t="s">
        <v>11</v>
      </c>
      <c r="F22" s="378">
        <v>715</v>
      </c>
      <c r="G22" s="293"/>
      <c r="I22" s="345" t="s">
        <v>224</v>
      </c>
      <c r="J22" s="345" t="s">
        <v>885</v>
      </c>
      <c r="K22" s="345" t="s">
        <v>244</v>
      </c>
      <c r="L22" s="345" t="s">
        <v>245</v>
      </c>
    </row>
    <row r="23" spans="1:12" x14ac:dyDescent="0.25">
      <c r="A23" s="377">
        <v>290</v>
      </c>
      <c r="B23" s="327">
        <v>41984</v>
      </c>
      <c r="C23" s="328" t="s">
        <v>1449</v>
      </c>
      <c r="D23" s="42">
        <v>3772.5</v>
      </c>
      <c r="E23" s="328" t="s">
        <v>11</v>
      </c>
      <c r="F23" s="378">
        <v>715</v>
      </c>
      <c r="G23" s="52"/>
      <c r="I23" s="345" t="s">
        <v>276</v>
      </c>
      <c r="J23" s="345" t="s">
        <v>221</v>
      </c>
      <c r="K23" s="345" t="s">
        <v>222</v>
      </c>
      <c r="L23" s="345" t="s">
        <v>639</v>
      </c>
    </row>
    <row r="24" spans="1:12" x14ac:dyDescent="0.25">
      <c r="A24" s="377">
        <v>377</v>
      </c>
      <c r="B24" s="327">
        <v>41988</v>
      </c>
      <c r="C24" s="328" t="s">
        <v>1450</v>
      </c>
      <c r="D24" s="42">
        <v>3450</v>
      </c>
      <c r="E24" s="328" t="s">
        <v>11</v>
      </c>
      <c r="F24" s="378">
        <v>715</v>
      </c>
      <c r="G24" s="52"/>
      <c r="I24" s="345" t="s">
        <v>1429</v>
      </c>
      <c r="J24" s="345" t="s">
        <v>235</v>
      </c>
      <c r="K24" s="345" t="s">
        <v>446</v>
      </c>
      <c r="L24" s="345" t="s">
        <v>447</v>
      </c>
    </row>
    <row r="25" spans="1:12" x14ac:dyDescent="0.25">
      <c r="A25" s="377">
        <v>381</v>
      </c>
      <c r="B25" s="327">
        <v>41988</v>
      </c>
      <c r="C25" s="328" t="s">
        <v>1451</v>
      </c>
      <c r="D25" s="42">
        <v>3600</v>
      </c>
      <c r="E25" s="328" t="s">
        <v>11</v>
      </c>
      <c r="F25" s="378">
        <v>715</v>
      </c>
      <c r="G25" s="293"/>
      <c r="I25" s="345" t="s">
        <v>1429</v>
      </c>
      <c r="J25" s="345" t="s">
        <v>455</v>
      </c>
      <c r="K25" s="345" t="s">
        <v>456</v>
      </c>
      <c r="L25" s="345" t="s">
        <v>457</v>
      </c>
    </row>
    <row r="26" spans="1:12" x14ac:dyDescent="0.25">
      <c r="A26" s="377">
        <v>447</v>
      </c>
      <c r="B26" s="327">
        <v>41989</v>
      </c>
      <c r="C26" s="328" t="s">
        <v>1452</v>
      </c>
      <c r="D26" s="367">
        <v>800</v>
      </c>
      <c r="E26" s="328" t="s">
        <v>11</v>
      </c>
      <c r="F26" s="378">
        <v>715</v>
      </c>
      <c r="G26" s="52" t="s">
        <v>8</v>
      </c>
      <c r="I26" s="345" t="s">
        <v>224</v>
      </c>
      <c r="J26" s="345" t="s">
        <v>248</v>
      </c>
      <c r="K26" s="345" t="s">
        <v>208</v>
      </c>
      <c r="L26" s="345" t="s">
        <v>249</v>
      </c>
    </row>
    <row r="27" spans="1:12" x14ac:dyDescent="0.25">
      <c r="A27" s="377">
        <v>448</v>
      </c>
      <c r="B27" s="327">
        <v>41989</v>
      </c>
      <c r="C27" s="328" t="s">
        <v>1453</v>
      </c>
      <c r="D27" s="42">
        <v>6900</v>
      </c>
      <c r="E27" s="328" t="s">
        <v>11</v>
      </c>
      <c r="F27" s="378">
        <v>715</v>
      </c>
      <c r="G27" s="293"/>
      <c r="I27" s="345" t="s">
        <v>1429</v>
      </c>
      <c r="J27" s="345" t="s">
        <v>601</v>
      </c>
      <c r="K27" s="345" t="s">
        <v>439</v>
      </c>
      <c r="L27" s="345" t="s">
        <v>440</v>
      </c>
    </row>
    <row r="28" spans="1:12" x14ac:dyDescent="0.25">
      <c r="A28" s="377">
        <v>449</v>
      </c>
      <c r="B28" s="327">
        <v>41989</v>
      </c>
      <c r="C28" s="328" t="s">
        <v>1454</v>
      </c>
      <c r="D28" s="42">
        <v>6900</v>
      </c>
      <c r="E28" s="328" t="s">
        <v>11</v>
      </c>
      <c r="F28" s="378">
        <v>715</v>
      </c>
      <c r="G28" s="293"/>
      <c r="I28" s="345" t="s">
        <v>1429</v>
      </c>
      <c r="J28" s="345" t="s">
        <v>234</v>
      </c>
      <c r="K28" s="345" t="s">
        <v>238</v>
      </c>
      <c r="L28" s="345" t="s">
        <v>1469</v>
      </c>
    </row>
    <row r="29" spans="1:12" x14ac:dyDescent="0.25">
      <c r="A29" s="377">
        <v>450</v>
      </c>
      <c r="B29" s="327">
        <v>41989</v>
      </c>
      <c r="C29" s="328" t="s">
        <v>1455</v>
      </c>
      <c r="D29" s="42">
        <v>6900</v>
      </c>
      <c r="E29" s="328" t="s">
        <v>11</v>
      </c>
      <c r="F29" s="378">
        <v>715</v>
      </c>
      <c r="G29" s="293"/>
      <c r="I29" s="345" t="s">
        <v>1429</v>
      </c>
      <c r="J29" s="345" t="s">
        <v>449</v>
      </c>
      <c r="K29" s="345" t="s">
        <v>450</v>
      </c>
      <c r="L29" s="345" t="s">
        <v>272</v>
      </c>
    </row>
    <row r="30" spans="1:12" x14ac:dyDescent="0.25">
      <c r="A30" s="377">
        <v>470</v>
      </c>
      <c r="B30" s="327">
        <v>41990</v>
      </c>
      <c r="C30" s="328" t="s">
        <v>1456</v>
      </c>
      <c r="D30" s="42">
        <v>3243</v>
      </c>
      <c r="E30" s="328" t="s">
        <v>11</v>
      </c>
      <c r="F30" s="378">
        <v>715</v>
      </c>
      <c r="G30" s="293"/>
      <c r="I30" s="345" t="s">
        <v>400</v>
      </c>
      <c r="J30" s="345" t="s">
        <v>246</v>
      </c>
      <c r="K30" s="345" t="s">
        <v>182</v>
      </c>
      <c r="L30" s="345" t="s">
        <v>257</v>
      </c>
    </row>
    <row r="31" spans="1:12" x14ac:dyDescent="0.25">
      <c r="A31" s="377">
        <v>472</v>
      </c>
      <c r="B31" s="327">
        <v>41990</v>
      </c>
      <c r="C31" s="328" t="s">
        <v>1457</v>
      </c>
      <c r="D31" s="42">
        <v>3243</v>
      </c>
      <c r="E31" s="328" t="s">
        <v>11</v>
      </c>
      <c r="F31" s="378">
        <v>715</v>
      </c>
      <c r="G31" s="293"/>
      <c r="I31" s="345" t="s">
        <v>400</v>
      </c>
      <c r="J31" s="345" t="s">
        <v>246</v>
      </c>
      <c r="K31" s="345" t="s">
        <v>182</v>
      </c>
      <c r="L31" s="345" t="s">
        <v>257</v>
      </c>
    </row>
    <row r="32" spans="1:12" x14ac:dyDescent="0.25">
      <c r="A32" s="377">
        <v>475</v>
      </c>
      <c r="B32" s="327">
        <v>41990</v>
      </c>
      <c r="C32" s="328" t="s">
        <v>1458</v>
      </c>
      <c r="D32" s="42">
        <v>3243</v>
      </c>
      <c r="E32" s="328" t="s">
        <v>11</v>
      </c>
      <c r="F32" s="378">
        <v>715</v>
      </c>
      <c r="G32" s="293"/>
      <c r="I32" s="345" t="s">
        <v>400</v>
      </c>
      <c r="J32" s="345" t="s">
        <v>246</v>
      </c>
      <c r="K32" s="345" t="s">
        <v>182</v>
      </c>
      <c r="L32" s="345" t="s">
        <v>257</v>
      </c>
    </row>
    <row r="33" spans="1:12" x14ac:dyDescent="0.25">
      <c r="A33" s="377">
        <v>476</v>
      </c>
      <c r="B33" s="327">
        <v>41990</v>
      </c>
      <c r="C33" s="328" t="s">
        <v>1459</v>
      </c>
      <c r="D33" s="42">
        <v>3243</v>
      </c>
      <c r="E33" s="328" t="s">
        <v>11</v>
      </c>
      <c r="F33" s="378">
        <v>715</v>
      </c>
      <c r="G33" s="293"/>
      <c r="I33" s="345" t="s">
        <v>400</v>
      </c>
      <c r="J33" s="345" t="s">
        <v>246</v>
      </c>
      <c r="K33" s="345" t="s">
        <v>182</v>
      </c>
      <c r="L33" s="345" t="s">
        <v>257</v>
      </c>
    </row>
    <row r="34" spans="1:12" x14ac:dyDescent="0.25">
      <c r="A34" s="377">
        <v>492</v>
      </c>
      <c r="B34" s="327">
        <v>41991</v>
      </c>
      <c r="C34" s="328" t="s">
        <v>1460</v>
      </c>
      <c r="D34" s="42">
        <v>3600</v>
      </c>
      <c r="E34" s="328" t="s">
        <v>11</v>
      </c>
      <c r="F34" s="378">
        <v>715</v>
      </c>
      <c r="G34" s="293"/>
      <c r="I34" s="345" t="s">
        <v>224</v>
      </c>
      <c r="J34" s="345" t="s">
        <v>191</v>
      </c>
      <c r="K34" s="345" t="s">
        <v>228</v>
      </c>
      <c r="L34" s="345" t="s">
        <v>229</v>
      </c>
    </row>
    <row r="35" spans="1:12" x14ac:dyDescent="0.25">
      <c r="A35" s="377">
        <v>522</v>
      </c>
      <c r="B35" s="327">
        <v>41995</v>
      </c>
      <c r="C35" s="328" t="s">
        <v>1461</v>
      </c>
      <c r="D35" s="42">
        <v>3200</v>
      </c>
      <c r="E35" s="328" t="s">
        <v>11</v>
      </c>
      <c r="F35" s="378">
        <v>715</v>
      </c>
      <c r="G35" s="293"/>
      <c r="H35" s="345" t="s">
        <v>1472</v>
      </c>
      <c r="I35" s="345" t="s">
        <v>1429</v>
      </c>
      <c r="J35" s="345" t="s">
        <v>1473</v>
      </c>
      <c r="K35" s="345" t="s">
        <v>1474</v>
      </c>
      <c r="L35" s="345" t="s">
        <v>862</v>
      </c>
    </row>
    <row r="36" spans="1:12" x14ac:dyDescent="0.25">
      <c r="A36" s="377">
        <v>524</v>
      </c>
      <c r="B36" s="327">
        <v>41996</v>
      </c>
      <c r="C36" s="328" t="s">
        <v>1462</v>
      </c>
      <c r="D36" s="42">
        <v>10822.5</v>
      </c>
      <c r="E36" s="328" t="s">
        <v>11</v>
      </c>
      <c r="F36" s="378">
        <v>715</v>
      </c>
      <c r="G36" s="293"/>
      <c r="I36" s="345" t="s">
        <v>224</v>
      </c>
      <c r="J36" s="345" t="s">
        <v>208</v>
      </c>
      <c r="K36" s="345" t="s">
        <v>330</v>
      </c>
      <c r="L36" s="345" t="s">
        <v>336</v>
      </c>
    </row>
    <row r="37" spans="1:12" x14ac:dyDescent="0.25">
      <c r="A37" s="377">
        <v>527</v>
      </c>
      <c r="B37" s="327">
        <v>41996</v>
      </c>
      <c r="C37" s="328" t="s">
        <v>1463</v>
      </c>
      <c r="D37" s="42">
        <v>3600</v>
      </c>
      <c r="E37" s="328" t="s">
        <v>11</v>
      </c>
      <c r="F37" s="378">
        <v>715</v>
      </c>
      <c r="G37" s="293"/>
      <c r="I37" s="345" t="s">
        <v>224</v>
      </c>
      <c r="J37" s="345" t="s">
        <v>1479</v>
      </c>
      <c r="K37" s="345" t="s">
        <v>299</v>
      </c>
      <c r="L37" s="345" t="s">
        <v>300</v>
      </c>
    </row>
    <row r="38" spans="1:12" x14ac:dyDescent="0.25">
      <c r="A38" s="377">
        <v>539</v>
      </c>
      <c r="B38" s="327">
        <v>42003</v>
      </c>
      <c r="C38" s="328" t="s">
        <v>1464</v>
      </c>
      <c r="D38" s="42">
        <v>4200</v>
      </c>
      <c r="E38" s="328" t="s">
        <v>11</v>
      </c>
      <c r="F38" s="378">
        <v>715</v>
      </c>
      <c r="G38" s="293"/>
      <c r="I38" s="345" t="s">
        <v>400</v>
      </c>
      <c r="J38" s="345" t="s">
        <v>1411</v>
      </c>
      <c r="K38" s="345" t="s">
        <v>262</v>
      </c>
      <c r="L38" s="345" t="s">
        <v>263</v>
      </c>
    </row>
    <row r="39" spans="1:12" x14ac:dyDescent="0.25">
      <c r="A39" s="377"/>
      <c r="B39" s="327"/>
      <c r="C39" s="331" t="s">
        <v>9</v>
      </c>
      <c r="D39" s="332">
        <f>SUM(D6:D38)</f>
        <v>144476.5</v>
      </c>
      <c r="E39" s="328"/>
      <c r="F39" s="36"/>
      <c r="G39" s="378"/>
      <c r="H39" s="293"/>
    </row>
    <row r="41" spans="1:12" x14ac:dyDescent="0.25">
      <c r="C41" s="46" t="s">
        <v>488</v>
      </c>
    </row>
    <row r="42" spans="1:12" x14ac:dyDescent="0.25">
      <c r="B42" s="344">
        <v>41978</v>
      </c>
      <c r="C42" s="345" t="s">
        <v>1467</v>
      </c>
      <c r="D42" s="75">
        <v>3243</v>
      </c>
    </row>
    <row r="43" spans="1:12" x14ac:dyDescent="0.25">
      <c r="B43" s="344">
        <v>41978</v>
      </c>
      <c r="C43" s="345" t="s">
        <v>1468</v>
      </c>
      <c r="D43" s="75">
        <v>8820</v>
      </c>
    </row>
    <row r="44" spans="1:12" x14ac:dyDescent="0.25">
      <c r="B44" s="344">
        <v>41978</v>
      </c>
      <c r="C44" s="345" t="s">
        <v>1471</v>
      </c>
      <c r="D44" s="75">
        <v>3243</v>
      </c>
    </row>
    <row r="45" spans="1:12" x14ac:dyDescent="0.25">
      <c r="B45" s="344">
        <v>41984</v>
      </c>
      <c r="C45" s="345" t="s">
        <v>1470</v>
      </c>
      <c r="D45" s="75">
        <v>7222.5</v>
      </c>
    </row>
    <row r="46" spans="1:12" x14ac:dyDescent="0.25">
      <c r="C46" s="379" t="s">
        <v>934</v>
      </c>
      <c r="D46" s="380">
        <f>SUM(D42:D45)</f>
        <v>22528.5</v>
      </c>
    </row>
    <row r="48" spans="1:12" x14ac:dyDescent="0.25">
      <c r="C48" s="379" t="s">
        <v>1322</v>
      </c>
      <c r="D48" s="74">
        <f>D26</f>
        <v>800</v>
      </c>
    </row>
  </sheetData>
  <sortState ref="A6:G38">
    <sortCondition ref="B6:B38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42"/>
  <sheetViews>
    <sheetView tabSelected="1" topLeftCell="A10" workbookViewId="0">
      <selection activeCell="D42" sqref="D42"/>
    </sheetView>
  </sheetViews>
  <sheetFormatPr baseColWidth="10" defaultRowHeight="12.75" x14ac:dyDescent="0.25"/>
  <cols>
    <col min="1" max="1" width="3.6640625" style="34" customWidth="1"/>
    <col min="2" max="2" width="12" style="34"/>
    <col min="3" max="3" width="37.6640625" style="34" bestFit="1" customWidth="1"/>
    <col min="4" max="4" width="14.5" style="61" bestFit="1" customWidth="1"/>
    <col min="5" max="5" width="35.1640625" style="63" customWidth="1"/>
    <col min="6" max="6" width="7.33203125" style="63" customWidth="1"/>
    <col min="7" max="7" width="32.5" style="34" customWidth="1"/>
    <col min="8" max="8" width="9.33203125" style="34" customWidth="1"/>
    <col min="9" max="256" width="12" style="34"/>
    <col min="257" max="257" width="3.6640625" style="34" customWidth="1"/>
    <col min="258" max="258" width="12" style="34"/>
    <col min="259" max="259" width="37.6640625" style="34" bestFit="1" customWidth="1"/>
    <col min="260" max="260" width="14.5" style="34" bestFit="1" customWidth="1"/>
    <col min="261" max="261" width="35.1640625" style="34" customWidth="1"/>
    <col min="262" max="262" width="7.33203125" style="34" customWidth="1"/>
    <col min="263" max="263" width="32.5" style="34" customWidth="1"/>
    <col min="264" max="264" width="9.33203125" style="34" customWidth="1"/>
    <col min="265" max="512" width="12" style="34"/>
    <col min="513" max="513" width="3.6640625" style="34" customWidth="1"/>
    <col min="514" max="514" width="12" style="34"/>
    <col min="515" max="515" width="37.6640625" style="34" bestFit="1" customWidth="1"/>
    <col min="516" max="516" width="14.5" style="34" bestFit="1" customWidth="1"/>
    <col min="517" max="517" width="35.1640625" style="34" customWidth="1"/>
    <col min="518" max="518" width="7.33203125" style="34" customWidth="1"/>
    <col min="519" max="519" width="32.5" style="34" customWidth="1"/>
    <col min="520" max="520" width="9.33203125" style="34" customWidth="1"/>
    <col min="521" max="768" width="12" style="34"/>
    <col min="769" max="769" width="3.6640625" style="34" customWidth="1"/>
    <col min="770" max="770" width="12" style="34"/>
    <col min="771" max="771" width="37.6640625" style="34" bestFit="1" customWidth="1"/>
    <col min="772" max="772" width="14.5" style="34" bestFit="1" customWidth="1"/>
    <col min="773" max="773" width="35.1640625" style="34" customWidth="1"/>
    <col min="774" max="774" width="7.33203125" style="34" customWidth="1"/>
    <col min="775" max="775" width="32.5" style="34" customWidth="1"/>
    <col min="776" max="776" width="9.33203125" style="34" customWidth="1"/>
    <col min="777" max="1024" width="12" style="34"/>
    <col min="1025" max="1025" width="3.6640625" style="34" customWidth="1"/>
    <col min="1026" max="1026" width="12" style="34"/>
    <col min="1027" max="1027" width="37.6640625" style="34" bestFit="1" customWidth="1"/>
    <col min="1028" max="1028" width="14.5" style="34" bestFit="1" customWidth="1"/>
    <col min="1029" max="1029" width="35.1640625" style="34" customWidth="1"/>
    <col min="1030" max="1030" width="7.33203125" style="34" customWidth="1"/>
    <col min="1031" max="1031" width="32.5" style="34" customWidth="1"/>
    <col min="1032" max="1032" width="9.33203125" style="34" customWidth="1"/>
    <col min="1033" max="1280" width="12" style="34"/>
    <col min="1281" max="1281" width="3.6640625" style="34" customWidth="1"/>
    <col min="1282" max="1282" width="12" style="34"/>
    <col min="1283" max="1283" width="37.6640625" style="34" bestFit="1" customWidth="1"/>
    <col min="1284" max="1284" width="14.5" style="34" bestFit="1" customWidth="1"/>
    <col min="1285" max="1285" width="35.1640625" style="34" customWidth="1"/>
    <col min="1286" max="1286" width="7.33203125" style="34" customWidth="1"/>
    <col min="1287" max="1287" width="32.5" style="34" customWidth="1"/>
    <col min="1288" max="1288" width="9.33203125" style="34" customWidth="1"/>
    <col min="1289" max="1536" width="12" style="34"/>
    <col min="1537" max="1537" width="3.6640625" style="34" customWidth="1"/>
    <col min="1538" max="1538" width="12" style="34"/>
    <col min="1539" max="1539" width="37.6640625" style="34" bestFit="1" customWidth="1"/>
    <col min="1540" max="1540" width="14.5" style="34" bestFit="1" customWidth="1"/>
    <col min="1541" max="1541" width="35.1640625" style="34" customWidth="1"/>
    <col min="1542" max="1542" width="7.33203125" style="34" customWidth="1"/>
    <col min="1543" max="1543" width="32.5" style="34" customWidth="1"/>
    <col min="1544" max="1544" width="9.33203125" style="34" customWidth="1"/>
    <col min="1545" max="1792" width="12" style="34"/>
    <col min="1793" max="1793" width="3.6640625" style="34" customWidth="1"/>
    <col min="1794" max="1794" width="12" style="34"/>
    <col min="1795" max="1795" width="37.6640625" style="34" bestFit="1" customWidth="1"/>
    <col min="1796" max="1796" width="14.5" style="34" bestFit="1" customWidth="1"/>
    <col min="1797" max="1797" width="35.1640625" style="34" customWidth="1"/>
    <col min="1798" max="1798" width="7.33203125" style="34" customWidth="1"/>
    <col min="1799" max="1799" width="32.5" style="34" customWidth="1"/>
    <col min="1800" max="1800" width="9.33203125" style="34" customWidth="1"/>
    <col min="1801" max="2048" width="12" style="34"/>
    <col min="2049" max="2049" width="3.6640625" style="34" customWidth="1"/>
    <col min="2050" max="2050" width="12" style="34"/>
    <col min="2051" max="2051" width="37.6640625" style="34" bestFit="1" customWidth="1"/>
    <col min="2052" max="2052" width="14.5" style="34" bestFit="1" customWidth="1"/>
    <col min="2053" max="2053" width="35.1640625" style="34" customWidth="1"/>
    <col min="2054" max="2054" width="7.33203125" style="34" customWidth="1"/>
    <col min="2055" max="2055" width="32.5" style="34" customWidth="1"/>
    <col min="2056" max="2056" width="9.33203125" style="34" customWidth="1"/>
    <col min="2057" max="2304" width="12" style="34"/>
    <col min="2305" max="2305" width="3.6640625" style="34" customWidth="1"/>
    <col min="2306" max="2306" width="12" style="34"/>
    <col min="2307" max="2307" width="37.6640625" style="34" bestFit="1" customWidth="1"/>
    <col min="2308" max="2308" width="14.5" style="34" bestFit="1" customWidth="1"/>
    <col min="2309" max="2309" width="35.1640625" style="34" customWidth="1"/>
    <col min="2310" max="2310" width="7.33203125" style="34" customWidth="1"/>
    <col min="2311" max="2311" width="32.5" style="34" customWidth="1"/>
    <col min="2312" max="2312" width="9.33203125" style="34" customWidth="1"/>
    <col min="2313" max="2560" width="12" style="34"/>
    <col min="2561" max="2561" width="3.6640625" style="34" customWidth="1"/>
    <col min="2562" max="2562" width="12" style="34"/>
    <col min="2563" max="2563" width="37.6640625" style="34" bestFit="1" customWidth="1"/>
    <col min="2564" max="2564" width="14.5" style="34" bestFit="1" customWidth="1"/>
    <col min="2565" max="2565" width="35.1640625" style="34" customWidth="1"/>
    <col min="2566" max="2566" width="7.33203125" style="34" customWidth="1"/>
    <col min="2567" max="2567" width="32.5" style="34" customWidth="1"/>
    <col min="2568" max="2568" width="9.33203125" style="34" customWidth="1"/>
    <col min="2569" max="2816" width="12" style="34"/>
    <col min="2817" max="2817" width="3.6640625" style="34" customWidth="1"/>
    <col min="2818" max="2818" width="12" style="34"/>
    <col min="2819" max="2819" width="37.6640625" style="34" bestFit="1" customWidth="1"/>
    <col min="2820" max="2820" width="14.5" style="34" bestFit="1" customWidth="1"/>
    <col min="2821" max="2821" width="35.1640625" style="34" customWidth="1"/>
    <col min="2822" max="2822" width="7.33203125" style="34" customWidth="1"/>
    <col min="2823" max="2823" width="32.5" style="34" customWidth="1"/>
    <col min="2824" max="2824" width="9.33203125" style="34" customWidth="1"/>
    <col min="2825" max="3072" width="12" style="34"/>
    <col min="3073" max="3073" width="3.6640625" style="34" customWidth="1"/>
    <col min="3074" max="3074" width="12" style="34"/>
    <col min="3075" max="3075" width="37.6640625" style="34" bestFit="1" customWidth="1"/>
    <col min="3076" max="3076" width="14.5" style="34" bestFit="1" customWidth="1"/>
    <col min="3077" max="3077" width="35.1640625" style="34" customWidth="1"/>
    <col min="3078" max="3078" width="7.33203125" style="34" customWidth="1"/>
    <col min="3079" max="3079" width="32.5" style="34" customWidth="1"/>
    <col min="3080" max="3080" width="9.33203125" style="34" customWidth="1"/>
    <col min="3081" max="3328" width="12" style="34"/>
    <col min="3329" max="3329" width="3.6640625" style="34" customWidth="1"/>
    <col min="3330" max="3330" width="12" style="34"/>
    <col min="3331" max="3331" width="37.6640625" style="34" bestFit="1" customWidth="1"/>
    <col min="3332" max="3332" width="14.5" style="34" bestFit="1" customWidth="1"/>
    <col min="3333" max="3333" width="35.1640625" style="34" customWidth="1"/>
    <col min="3334" max="3334" width="7.33203125" style="34" customWidth="1"/>
    <col min="3335" max="3335" width="32.5" style="34" customWidth="1"/>
    <col min="3336" max="3336" width="9.33203125" style="34" customWidth="1"/>
    <col min="3337" max="3584" width="12" style="34"/>
    <col min="3585" max="3585" width="3.6640625" style="34" customWidth="1"/>
    <col min="3586" max="3586" width="12" style="34"/>
    <col min="3587" max="3587" width="37.6640625" style="34" bestFit="1" customWidth="1"/>
    <col min="3588" max="3588" width="14.5" style="34" bestFit="1" customWidth="1"/>
    <col min="3589" max="3589" width="35.1640625" style="34" customWidth="1"/>
    <col min="3590" max="3590" width="7.33203125" style="34" customWidth="1"/>
    <col min="3591" max="3591" width="32.5" style="34" customWidth="1"/>
    <col min="3592" max="3592" width="9.33203125" style="34" customWidth="1"/>
    <col min="3593" max="3840" width="12" style="34"/>
    <col min="3841" max="3841" width="3.6640625" style="34" customWidth="1"/>
    <col min="3842" max="3842" width="12" style="34"/>
    <col min="3843" max="3843" width="37.6640625" style="34" bestFit="1" customWidth="1"/>
    <col min="3844" max="3844" width="14.5" style="34" bestFit="1" customWidth="1"/>
    <col min="3845" max="3845" width="35.1640625" style="34" customWidth="1"/>
    <col min="3846" max="3846" width="7.33203125" style="34" customWidth="1"/>
    <col min="3847" max="3847" width="32.5" style="34" customWidth="1"/>
    <col min="3848" max="3848" width="9.33203125" style="34" customWidth="1"/>
    <col min="3849" max="4096" width="12" style="34"/>
    <col min="4097" max="4097" width="3.6640625" style="34" customWidth="1"/>
    <col min="4098" max="4098" width="12" style="34"/>
    <col min="4099" max="4099" width="37.6640625" style="34" bestFit="1" customWidth="1"/>
    <col min="4100" max="4100" width="14.5" style="34" bestFit="1" customWidth="1"/>
    <col min="4101" max="4101" width="35.1640625" style="34" customWidth="1"/>
    <col min="4102" max="4102" width="7.33203125" style="34" customWidth="1"/>
    <col min="4103" max="4103" width="32.5" style="34" customWidth="1"/>
    <col min="4104" max="4104" width="9.33203125" style="34" customWidth="1"/>
    <col min="4105" max="4352" width="12" style="34"/>
    <col min="4353" max="4353" width="3.6640625" style="34" customWidth="1"/>
    <col min="4354" max="4354" width="12" style="34"/>
    <col min="4355" max="4355" width="37.6640625" style="34" bestFit="1" customWidth="1"/>
    <col min="4356" max="4356" width="14.5" style="34" bestFit="1" customWidth="1"/>
    <col min="4357" max="4357" width="35.1640625" style="34" customWidth="1"/>
    <col min="4358" max="4358" width="7.33203125" style="34" customWidth="1"/>
    <col min="4359" max="4359" width="32.5" style="34" customWidth="1"/>
    <col min="4360" max="4360" width="9.33203125" style="34" customWidth="1"/>
    <col min="4361" max="4608" width="12" style="34"/>
    <col min="4609" max="4609" width="3.6640625" style="34" customWidth="1"/>
    <col min="4610" max="4610" width="12" style="34"/>
    <col min="4611" max="4611" width="37.6640625" style="34" bestFit="1" customWidth="1"/>
    <col min="4612" max="4612" width="14.5" style="34" bestFit="1" customWidth="1"/>
    <col min="4613" max="4613" width="35.1640625" style="34" customWidth="1"/>
    <col min="4614" max="4614" width="7.33203125" style="34" customWidth="1"/>
    <col min="4615" max="4615" width="32.5" style="34" customWidth="1"/>
    <col min="4616" max="4616" width="9.33203125" style="34" customWidth="1"/>
    <col min="4617" max="4864" width="12" style="34"/>
    <col min="4865" max="4865" width="3.6640625" style="34" customWidth="1"/>
    <col min="4866" max="4866" width="12" style="34"/>
    <col min="4867" max="4867" width="37.6640625" style="34" bestFit="1" customWidth="1"/>
    <col min="4868" max="4868" width="14.5" style="34" bestFit="1" customWidth="1"/>
    <col min="4869" max="4869" width="35.1640625" style="34" customWidth="1"/>
    <col min="4870" max="4870" width="7.33203125" style="34" customWidth="1"/>
    <col min="4871" max="4871" width="32.5" style="34" customWidth="1"/>
    <col min="4872" max="4872" width="9.33203125" style="34" customWidth="1"/>
    <col min="4873" max="5120" width="12" style="34"/>
    <col min="5121" max="5121" width="3.6640625" style="34" customWidth="1"/>
    <col min="5122" max="5122" width="12" style="34"/>
    <col min="5123" max="5123" width="37.6640625" style="34" bestFit="1" customWidth="1"/>
    <col min="5124" max="5124" width="14.5" style="34" bestFit="1" customWidth="1"/>
    <col min="5125" max="5125" width="35.1640625" style="34" customWidth="1"/>
    <col min="5126" max="5126" width="7.33203125" style="34" customWidth="1"/>
    <col min="5127" max="5127" width="32.5" style="34" customWidth="1"/>
    <col min="5128" max="5128" width="9.33203125" style="34" customWidth="1"/>
    <col min="5129" max="5376" width="12" style="34"/>
    <col min="5377" max="5377" width="3.6640625" style="34" customWidth="1"/>
    <col min="5378" max="5378" width="12" style="34"/>
    <col min="5379" max="5379" width="37.6640625" style="34" bestFit="1" customWidth="1"/>
    <col min="5380" max="5380" width="14.5" style="34" bestFit="1" customWidth="1"/>
    <col min="5381" max="5381" width="35.1640625" style="34" customWidth="1"/>
    <col min="5382" max="5382" width="7.33203125" style="34" customWidth="1"/>
    <col min="5383" max="5383" width="32.5" style="34" customWidth="1"/>
    <col min="5384" max="5384" width="9.33203125" style="34" customWidth="1"/>
    <col min="5385" max="5632" width="12" style="34"/>
    <col min="5633" max="5633" width="3.6640625" style="34" customWidth="1"/>
    <col min="5634" max="5634" width="12" style="34"/>
    <col min="5635" max="5635" width="37.6640625" style="34" bestFit="1" customWidth="1"/>
    <col min="5636" max="5636" width="14.5" style="34" bestFit="1" customWidth="1"/>
    <col min="5637" max="5637" width="35.1640625" style="34" customWidth="1"/>
    <col min="5638" max="5638" width="7.33203125" style="34" customWidth="1"/>
    <col min="5639" max="5639" width="32.5" style="34" customWidth="1"/>
    <col min="5640" max="5640" width="9.33203125" style="34" customWidth="1"/>
    <col min="5641" max="5888" width="12" style="34"/>
    <col min="5889" max="5889" width="3.6640625" style="34" customWidth="1"/>
    <col min="5890" max="5890" width="12" style="34"/>
    <col min="5891" max="5891" width="37.6640625" style="34" bestFit="1" customWidth="1"/>
    <col min="5892" max="5892" width="14.5" style="34" bestFit="1" customWidth="1"/>
    <col min="5893" max="5893" width="35.1640625" style="34" customWidth="1"/>
    <col min="5894" max="5894" width="7.33203125" style="34" customWidth="1"/>
    <col min="5895" max="5895" width="32.5" style="34" customWidth="1"/>
    <col min="5896" max="5896" width="9.33203125" style="34" customWidth="1"/>
    <col min="5897" max="6144" width="12" style="34"/>
    <col min="6145" max="6145" width="3.6640625" style="34" customWidth="1"/>
    <col min="6146" max="6146" width="12" style="34"/>
    <col min="6147" max="6147" width="37.6640625" style="34" bestFit="1" customWidth="1"/>
    <col min="6148" max="6148" width="14.5" style="34" bestFit="1" customWidth="1"/>
    <col min="6149" max="6149" width="35.1640625" style="34" customWidth="1"/>
    <col min="6150" max="6150" width="7.33203125" style="34" customWidth="1"/>
    <col min="6151" max="6151" width="32.5" style="34" customWidth="1"/>
    <col min="6152" max="6152" width="9.33203125" style="34" customWidth="1"/>
    <col min="6153" max="6400" width="12" style="34"/>
    <col min="6401" max="6401" width="3.6640625" style="34" customWidth="1"/>
    <col min="6402" max="6402" width="12" style="34"/>
    <col min="6403" max="6403" width="37.6640625" style="34" bestFit="1" customWidth="1"/>
    <col min="6404" max="6404" width="14.5" style="34" bestFit="1" customWidth="1"/>
    <col min="6405" max="6405" width="35.1640625" style="34" customWidth="1"/>
    <col min="6406" max="6406" width="7.33203125" style="34" customWidth="1"/>
    <col min="6407" max="6407" width="32.5" style="34" customWidth="1"/>
    <col min="6408" max="6408" width="9.33203125" style="34" customWidth="1"/>
    <col min="6409" max="6656" width="12" style="34"/>
    <col min="6657" max="6657" width="3.6640625" style="34" customWidth="1"/>
    <col min="6658" max="6658" width="12" style="34"/>
    <col min="6659" max="6659" width="37.6640625" style="34" bestFit="1" customWidth="1"/>
    <col min="6660" max="6660" width="14.5" style="34" bestFit="1" customWidth="1"/>
    <col min="6661" max="6661" width="35.1640625" style="34" customWidth="1"/>
    <col min="6662" max="6662" width="7.33203125" style="34" customWidth="1"/>
    <col min="6663" max="6663" width="32.5" style="34" customWidth="1"/>
    <col min="6664" max="6664" width="9.33203125" style="34" customWidth="1"/>
    <col min="6665" max="6912" width="12" style="34"/>
    <col min="6913" max="6913" width="3.6640625" style="34" customWidth="1"/>
    <col min="6914" max="6914" width="12" style="34"/>
    <col min="6915" max="6915" width="37.6640625" style="34" bestFit="1" customWidth="1"/>
    <col min="6916" max="6916" width="14.5" style="34" bestFit="1" customWidth="1"/>
    <col min="6917" max="6917" width="35.1640625" style="34" customWidth="1"/>
    <col min="6918" max="6918" width="7.33203125" style="34" customWidth="1"/>
    <col min="6919" max="6919" width="32.5" style="34" customWidth="1"/>
    <col min="6920" max="6920" width="9.33203125" style="34" customWidth="1"/>
    <col min="6921" max="7168" width="12" style="34"/>
    <col min="7169" max="7169" width="3.6640625" style="34" customWidth="1"/>
    <col min="7170" max="7170" width="12" style="34"/>
    <col min="7171" max="7171" width="37.6640625" style="34" bestFit="1" customWidth="1"/>
    <col min="7172" max="7172" width="14.5" style="34" bestFit="1" customWidth="1"/>
    <col min="7173" max="7173" width="35.1640625" style="34" customWidth="1"/>
    <col min="7174" max="7174" width="7.33203125" style="34" customWidth="1"/>
    <col min="7175" max="7175" width="32.5" style="34" customWidth="1"/>
    <col min="7176" max="7176" width="9.33203125" style="34" customWidth="1"/>
    <col min="7177" max="7424" width="12" style="34"/>
    <col min="7425" max="7425" width="3.6640625" style="34" customWidth="1"/>
    <col min="7426" max="7426" width="12" style="34"/>
    <col min="7427" max="7427" width="37.6640625" style="34" bestFit="1" customWidth="1"/>
    <col min="7428" max="7428" width="14.5" style="34" bestFit="1" customWidth="1"/>
    <col min="7429" max="7429" width="35.1640625" style="34" customWidth="1"/>
    <col min="7430" max="7430" width="7.33203125" style="34" customWidth="1"/>
    <col min="7431" max="7431" width="32.5" style="34" customWidth="1"/>
    <col min="7432" max="7432" width="9.33203125" style="34" customWidth="1"/>
    <col min="7433" max="7680" width="12" style="34"/>
    <col min="7681" max="7681" width="3.6640625" style="34" customWidth="1"/>
    <col min="7682" max="7682" width="12" style="34"/>
    <col min="7683" max="7683" width="37.6640625" style="34" bestFit="1" customWidth="1"/>
    <col min="7684" max="7684" width="14.5" style="34" bestFit="1" customWidth="1"/>
    <col min="7685" max="7685" width="35.1640625" style="34" customWidth="1"/>
    <col min="7686" max="7686" width="7.33203125" style="34" customWidth="1"/>
    <col min="7687" max="7687" width="32.5" style="34" customWidth="1"/>
    <col min="7688" max="7688" width="9.33203125" style="34" customWidth="1"/>
    <col min="7689" max="7936" width="12" style="34"/>
    <col min="7937" max="7937" width="3.6640625" style="34" customWidth="1"/>
    <col min="7938" max="7938" width="12" style="34"/>
    <col min="7939" max="7939" width="37.6640625" style="34" bestFit="1" customWidth="1"/>
    <col min="7940" max="7940" width="14.5" style="34" bestFit="1" customWidth="1"/>
    <col min="7941" max="7941" width="35.1640625" style="34" customWidth="1"/>
    <col min="7942" max="7942" width="7.33203125" style="34" customWidth="1"/>
    <col min="7943" max="7943" width="32.5" style="34" customWidth="1"/>
    <col min="7944" max="7944" width="9.33203125" style="34" customWidth="1"/>
    <col min="7945" max="8192" width="12" style="34"/>
    <col min="8193" max="8193" width="3.6640625" style="34" customWidth="1"/>
    <col min="8194" max="8194" width="12" style="34"/>
    <col min="8195" max="8195" width="37.6640625" style="34" bestFit="1" customWidth="1"/>
    <col min="8196" max="8196" width="14.5" style="34" bestFit="1" customWidth="1"/>
    <col min="8197" max="8197" width="35.1640625" style="34" customWidth="1"/>
    <col min="8198" max="8198" width="7.33203125" style="34" customWidth="1"/>
    <col min="8199" max="8199" width="32.5" style="34" customWidth="1"/>
    <col min="8200" max="8200" width="9.33203125" style="34" customWidth="1"/>
    <col min="8201" max="8448" width="12" style="34"/>
    <col min="8449" max="8449" width="3.6640625" style="34" customWidth="1"/>
    <col min="8450" max="8450" width="12" style="34"/>
    <col min="8451" max="8451" width="37.6640625" style="34" bestFit="1" customWidth="1"/>
    <col min="8452" max="8452" width="14.5" style="34" bestFit="1" customWidth="1"/>
    <col min="8453" max="8453" width="35.1640625" style="34" customWidth="1"/>
    <col min="8454" max="8454" width="7.33203125" style="34" customWidth="1"/>
    <col min="8455" max="8455" width="32.5" style="34" customWidth="1"/>
    <col min="8456" max="8456" width="9.33203125" style="34" customWidth="1"/>
    <col min="8457" max="8704" width="12" style="34"/>
    <col min="8705" max="8705" width="3.6640625" style="34" customWidth="1"/>
    <col min="8706" max="8706" width="12" style="34"/>
    <col min="8707" max="8707" width="37.6640625" style="34" bestFit="1" customWidth="1"/>
    <col min="8708" max="8708" width="14.5" style="34" bestFit="1" customWidth="1"/>
    <col min="8709" max="8709" width="35.1640625" style="34" customWidth="1"/>
    <col min="8710" max="8710" width="7.33203125" style="34" customWidth="1"/>
    <col min="8711" max="8711" width="32.5" style="34" customWidth="1"/>
    <col min="8712" max="8712" width="9.33203125" style="34" customWidth="1"/>
    <col min="8713" max="8960" width="12" style="34"/>
    <col min="8961" max="8961" width="3.6640625" style="34" customWidth="1"/>
    <col min="8962" max="8962" width="12" style="34"/>
    <col min="8963" max="8963" width="37.6640625" style="34" bestFit="1" customWidth="1"/>
    <col min="8964" max="8964" width="14.5" style="34" bestFit="1" customWidth="1"/>
    <col min="8965" max="8965" width="35.1640625" style="34" customWidth="1"/>
    <col min="8966" max="8966" width="7.33203125" style="34" customWidth="1"/>
    <col min="8967" max="8967" width="32.5" style="34" customWidth="1"/>
    <col min="8968" max="8968" width="9.33203125" style="34" customWidth="1"/>
    <col min="8969" max="9216" width="12" style="34"/>
    <col min="9217" max="9217" width="3.6640625" style="34" customWidth="1"/>
    <col min="9218" max="9218" width="12" style="34"/>
    <col min="9219" max="9219" width="37.6640625" style="34" bestFit="1" customWidth="1"/>
    <col min="9220" max="9220" width="14.5" style="34" bestFit="1" customWidth="1"/>
    <col min="9221" max="9221" width="35.1640625" style="34" customWidth="1"/>
    <col min="9222" max="9222" width="7.33203125" style="34" customWidth="1"/>
    <col min="9223" max="9223" width="32.5" style="34" customWidth="1"/>
    <col min="9224" max="9224" width="9.33203125" style="34" customWidth="1"/>
    <col min="9225" max="9472" width="12" style="34"/>
    <col min="9473" max="9473" width="3.6640625" style="34" customWidth="1"/>
    <col min="9474" max="9474" width="12" style="34"/>
    <col min="9475" max="9475" width="37.6640625" style="34" bestFit="1" customWidth="1"/>
    <col min="9476" max="9476" width="14.5" style="34" bestFit="1" customWidth="1"/>
    <col min="9477" max="9477" width="35.1640625" style="34" customWidth="1"/>
    <col min="9478" max="9478" width="7.33203125" style="34" customWidth="1"/>
    <col min="9479" max="9479" width="32.5" style="34" customWidth="1"/>
    <col min="9480" max="9480" width="9.33203125" style="34" customWidth="1"/>
    <col min="9481" max="9728" width="12" style="34"/>
    <col min="9729" max="9729" width="3.6640625" style="34" customWidth="1"/>
    <col min="9730" max="9730" width="12" style="34"/>
    <col min="9731" max="9731" width="37.6640625" style="34" bestFit="1" customWidth="1"/>
    <col min="9732" max="9732" width="14.5" style="34" bestFit="1" customWidth="1"/>
    <col min="9733" max="9733" width="35.1640625" style="34" customWidth="1"/>
    <col min="9734" max="9734" width="7.33203125" style="34" customWidth="1"/>
    <col min="9735" max="9735" width="32.5" style="34" customWidth="1"/>
    <col min="9736" max="9736" width="9.33203125" style="34" customWidth="1"/>
    <col min="9737" max="9984" width="12" style="34"/>
    <col min="9985" max="9985" width="3.6640625" style="34" customWidth="1"/>
    <col min="9986" max="9986" width="12" style="34"/>
    <col min="9987" max="9987" width="37.6640625" style="34" bestFit="1" customWidth="1"/>
    <col min="9988" max="9988" width="14.5" style="34" bestFit="1" customWidth="1"/>
    <col min="9989" max="9989" width="35.1640625" style="34" customWidth="1"/>
    <col min="9990" max="9990" width="7.33203125" style="34" customWidth="1"/>
    <col min="9991" max="9991" width="32.5" style="34" customWidth="1"/>
    <col min="9992" max="9992" width="9.33203125" style="34" customWidth="1"/>
    <col min="9993" max="10240" width="12" style="34"/>
    <col min="10241" max="10241" width="3.6640625" style="34" customWidth="1"/>
    <col min="10242" max="10242" width="12" style="34"/>
    <col min="10243" max="10243" width="37.6640625" style="34" bestFit="1" customWidth="1"/>
    <col min="10244" max="10244" width="14.5" style="34" bestFit="1" customWidth="1"/>
    <col min="10245" max="10245" width="35.1640625" style="34" customWidth="1"/>
    <col min="10246" max="10246" width="7.33203125" style="34" customWidth="1"/>
    <col min="10247" max="10247" width="32.5" style="34" customWidth="1"/>
    <col min="10248" max="10248" width="9.33203125" style="34" customWidth="1"/>
    <col min="10249" max="10496" width="12" style="34"/>
    <col min="10497" max="10497" width="3.6640625" style="34" customWidth="1"/>
    <col min="10498" max="10498" width="12" style="34"/>
    <col min="10499" max="10499" width="37.6640625" style="34" bestFit="1" customWidth="1"/>
    <col min="10500" max="10500" width="14.5" style="34" bestFit="1" customWidth="1"/>
    <col min="10501" max="10501" width="35.1640625" style="34" customWidth="1"/>
    <col min="10502" max="10502" width="7.33203125" style="34" customWidth="1"/>
    <col min="10503" max="10503" width="32.5" style="34" customWidth="1"/>
    <col min="10504" max="10504" width="9.33203125" style="34" customWidth="1"/>
    <col min="10505" max="10752" width="12" style="34"/>
    <col min="10753" max="10753" width="3.6640625" style="34" customWidth="1"/>
    <col min="10754" max="10754" width="12" style="34"/>
    <col min="10755" max="10755" width="37.6640625" style="34" bestFit="1" customWidth="1"/>
    <col min="10756" max="10756" width="14.5" style="34" bestFit="1" customWidth="1"/>
    <col min="10757" max="10757" width="35.1640625" style="34" customWidth="1"/>
    <col min="10758" max="10758" width="7.33203125" style="34" customWidth="1"/>
    <col min="10759" max="10759" width="32.5" style="34" customWidth="1"/>
    <col min="10760" max="10760" width="9.33203125" style="34" customWidth="1"/>
    <col min="10761" max="11008" width="12" style="34"/>
    <col min="11009" max="11009" width="3.6640625" style="34" customWidth="1"/>
    <col min="11010" max="11010" width="12" style="34"/>
    <col min="11011" max="11011" width="37.6640625" style="34" bestFit="1" customWidth="1"/>
    <col min="11012" max="11012" width="14.5" style="34" bestFit="1" customWidth="1"/>
    <col min="11013" max="11013" width="35.1640625" style="34" customWidth="1"/>
    <col min="11014" max="11014" width="7.33203125" style="34" customWidth="1"/>
    <col min="11015" max="11015" width="32.5" style="34" customWidth="1"/>
    <col min="11016" max="11016" width="9.33203125" style="34" customWidth="1"/>
    <col min="11017" max="11264" width="12" style="34"/>
    <col min="11265" max="11265" width="3.6640625" style="34" customWidth="1"/>
    <col min="11266" max="11266" width="12" style="34"/>
    <col min="11267" max="11267" width="37.6640625" style="34" bestFit="1" customWidth="1"/>
    <col min="11268" max="11268" width="14.5" style="34" bestFit="1" customWidth="1"/>
    <col min="11269" max="11269" width="35.1640625" style="34" customWidth="1"/>
    <col min="11270" max="11270" width="7.33203125" style="34" customWidth="1"/>
    <col min="11271" max="11271" width="32.5" style="34" customWidth="1"/>
    <col min="11272" max="11272" width="9.33203125" style="34" customWidth="1"/>
    <col min="11273" max="11520" width="12" style="34"/>
    <col min="11521" max="11521" width="3.6640625" style="34" customWidth="1"/>
    <col min="11522" max="11522" width="12" style="34"/>
    <col min="11523" max="11523" width="37.6640625" style="34" bestFit="1" customWidth="1"/>
    <col min="11524" max="11524" width="14.5" style="34" bestFit="1" customWidth="1"/>
    <col min="11525" max="11525" width="35.1640625" style="34" customWidth="1"/>
    <col min="11526" max="11526" width="7.33203125" style="34" customWidth="1"/>
    <col min="11527" max="11527" width="32.5" style="34" customWidth="1"/>
    <col min="11528" max="11528" width="9.33203125" style="34" customWidth="1"/>
    <col min="11529" max="11776" width="12" style="34"/>
    <col min="11777" max="11777" width="3.6640625" style="34" customWidth="1"/>
    <col min="11778" max="11778" width="12" style="34"/>
    <col min="11779" max="11779" width="37.6640625" style="34" bestFit="1" customWidth="1"/>
    <col min="11780" max="11780" width="14.5" style="34" bestFit="1" customWidth="1"/>
    <col min="11781" max="11781" width="35.1640625" style="34" customWidth="1"/>
    <col min="11782" max="11782" width="7.33203125" style="34" customWidth="1"/>
    <col min="11783" max="11783" width="32.5" style="34" customWidth="1"/>
    <col min="11784" max="11784" width="9.33203125" style="34" customWidth="1"/>
    <col min="11785" max="12032" width="12" style="34"/>
    <col min="12033" max="12033" width="3.6640625" style="34" customWidth="1"/>
    <col min="12034" max="12034" width="12" style="34"/>
    <col min="12035" max="12035" width="37.6640625" style="34" bestFit="1" customWidth="1"/>
    <col min="12036" max="12036" width="14.5" style="34" bestFit="1" customWidth="1"/>
    <col min="12037" max="12037" width="35.1640625" style="34" customWidth="1"/>
    <col min="12038" max="12038" width="7.33203125" style="34" customWidth="1"/>
    <col min="12039" max="12039" width="32.5" style="34" customWidth="1"/>
    <col min="12040" max="12040" width="9.33203125" style="34" customWidth="1"/>
    <col min="12041" max="12288" width="12" style="34"/>
    <col min="12289" max="12289" width="3.6640625" style="34" customWidth="1"/>
    <col min="12290" max="12290" width="12" style="34"/>
    <col min="12291" max="12291" width="37.6640625" style="34" bestFit="1" customWidth="1"/>
    <col min="12292" max="12292" width="14.5" style="34" bestFit="1" customWidth="1"/>
    <col min="12293" max="12293" width="35.1640625" style="34" customWidth="1"/>
    <col min="12294" max="12294" width="7.33203125" style="34" customWidth="1"/>
    <col min="12295" max="12295" width="32.5" style="34" customWidth="1"/>
    <col min="12296" max="12296" width="9.33203125" style="34" customWidth="1"/>
    <col min="12297" max="12544" width="12" style="34"/>
    <col min="12545" max="12545" width="3.6640625" style="34" customWidth="1"/>
    <col min="12546" max="12546" width="12" style="34"/>
    <col min="12547" max="12547" width="37.6640625" style="34" bestFit="1" customWidth="1"/>
    <col min="12548" max="12548" width="14.5" style="34" bestFit="1" customWidth="1"/>
    <col min="12549" max="12549" width="35.1640625" style="34" customWidth="1"/>
    <col min="12550" max="12550" width="7.33203125" style="34" customWidth="1"/>
    <col min="12551" max="12551" width="32.5" style="34" customWidth="1"/>
    <col min="12552" max="12552" width="9.33203125" style="34" customWidth="1"/>
    <col min="12553" max="12800" width="12" style="34"/>
    <col min="12801" max="12801" width="3.6640625" style="34" customWidth="1"/>
    <col min="12802" max="12802" width="12" style="34"/>
    <col min="12803" max="12803" width="37.6640625" style="34" bestFit="1" customWidth="1"/>
    <col min="12804" max="12804" width="14.5" style="34" bestFit="1" customWidth="1"/>
    <col min="12805" max="12805" width="35.1640625" style="34" customWidth="1"/>
    <col min="12806" max="12806" width="7.33203125" style="34" customWidth="1"/>
    <col min="12807" max="12807" width="32.5" style="34" customWidth="1"/>
    <col min="12808" max="12808" width="9.33203125" style="34" customWidth="1"/>
    <col min="12809" max="13056" width="12" style="34"/>
    <col min="13057" max="13057" width="3.6640625" style="34" customWidth="1"/>
    <col min="13058" max="13058" width="12" style="34"/>
    <col min="13059" max="13059" width="37.6640625" style="34" bestFit="1" customWidth="1"/>
    <col min="13060" max="13060" width="14.5" style="34" bestFit="1" customWidth="1"/>
    <col min="13061" max="13061" width="35.1640625" style="34" customWidth="1"/>
    <col min="13062" max="13062" width="7.33203125" style="34" customWidth="1"/>
    <col min="13063" max="13063" width="32.5" style="34" customWidth="1"/>
    <col min="13064" max="13064" width="9.33203125" style="34" customWidth="1"/>
    <col min="13065" max="13312" width="12" style="34"/>
    <col min="13313" max="13313" width="3.6640625" style="34" customWidth="1"/>
    <col min="13314" max="13314" width="12" style="34"/>
    <col min="13315" max="13315" width="37.6640625" style="34" bestFit="1" customWidth="1"/>
    <col min="13316" max="13316" width="14.5" style="34" bestFit="1" customWidth="1"/>
    <col min="13317" max="13317" width="35.1640625" style="34" customWidth="1"/>
    <col min="13318" max="13318" width="7.33203125" style="34" customWidth="1"/>
    <col min="13319" max="13319" width="32.5" style="34" customWidth="1"/>
    <col min="13320" max="13320" width="9.33203125" style="34" customWidth="1"/>
    <col min="13321" max="13568" width="12" style="34"/>
    <col min="13569" max="13569" width="3.6640625" style="34" customWidth="1"/>
    <col min="13570" max="13570" width="12" style="34"/>
    <col min="13571" max="13571" width="37.6640625" style="34" bestFit="1" customWidth="1"/>
    <col min="13572" max="13572" width="14.5" style="34" bestFit="1" customWidth="1"/>
    <col min="13573" max="13573" width="35.1640625" style="34" customWidth="1"/>
    <col min="13574" max="13574" width="7.33203125" style="34" customWidth="1"/>
    <col min="13575" max="13575" width="32.5" style="34" customWidth="1"/>
    <col min="13576" max="13576" width="9.33203125" style="34" customWidth="1"/>
    <col min="13577" max="13824" width="12" style="34"/>
    <col min="13825" max="13825" width="3.6640625" style="34" customWidth="1"/>
    <col min="13826" max="13826" width="12" style="34"/>
    <col min="13827" max="13827" width="37.6640625" style="34" bestFit="1" customWidth="1"/>
    <col min="13828" max="13828" width="14.5" style="34" bestFit="1" customWidth="1"/>
    <col min="13829" max="13829" width="35.1640625" style="34" customWidth="1"/>
    <col min="13830" max="13830" width="7.33203125" style="34" customWidth="1"/>
    <col min="13831" max="13831" width="32.5" style="34" customWidth="1"/>
    <col min="13832" max="13832" width="9.33203125" style="34" customWidth="1"/>
    <col min="13833" max="14080" width="12" style="34"/>
    <col min="14081" max="14081" width="3.6640625" style="34" customWidth="1"/>
    <col min="14082" max="14082" width="12" style="34"/>
    <col min="14083" max="14083" width="37.6640625" style="34" bestFit="1" customWidth="1"/>
    <col min="14084" max="14084" width="14.5" style="34" bestFit="1" customWidth="1"/>
    <col min="14085" max="14085" width="35.1640625" style="34" customWidth="1"/>
    <col min="14086" max="14086" width="7.33203125" style="34" customWidth="1"/>
    <col min="14087" max="14087" width="32.5" style="34" customWidth="1"/>
    <col min="14088" max="14088" width="9.33203125" style="34" customWidth="1"/>
    <col min="14089" max="14336" width="12" style="34"/>
    <col min="14337" max="14337" width="3.6640625" style="34" customWidth="1"/>
    <col min="14338" max="14338" width="12" style="34"/>
    <col min="14339" max="14339" width="37.6640625" style="34" bestFit="1" customWidth="1"/>
    <col min="14340" max="14340" width="14.5" style="34" bestFit="1" customWidth="1"/>
    <col min="14341" max="14341" width="35.1640625" style="34" customWidth="1"/>
    <col min="14342" max="14342" width="7.33203125" style="34" customWidth="1"/>
    <col min="14343" max="14343" width="32.5" style="34" customWidth="1"/>
    <col min="14344" max="14344" width="9.33203125" style="34" customWidth="1"/>
    <col min="14345" max="14592" width="12" style="34"/>
    <col min="14593" max="14593" width="3.6640625" style="34" customWidth="1"/>
    <col min="14594" max="14594" width="12" style="34"/>
    <col min="14595" max="14595" width="37.6640625" style="34" bestFit="1" customWidth="1"/>
    <col min="14596" max="14596" width="14.5" style="34" bestFit="1" customWidth="1"/>
    <col min="14597" max="14597" width="35.1640625" style="34" customWidth="1"/>
    <col min="14598" max="14598" width="7.33203125" style="34" customWidth="1"/>
    <col min="14599" max="14599" width="32.5" style="34" customWidth="1"/>
    <col min="14600" max="14600" width="9.33203125" style="34" customWidth="1"/>
    <col min="14601" max="14848" width="12" style="34"/>
    <col min="14849" max="14849" width="3.6640625" style="34" customWidth="1"/>
    <col min="14850" max="14850" width="12" style="34"/>
    <col min="14851" max="14851" width="37.6640625" style="34" bestFit="1" customWidth="1"/>
    <col min="14852" max="14852" width="14.5" style="34" bestFit="1" customWidth="1"/>
    <col min="14853" max="14853" width="35.1640625" style="34" customWidth="1"/>
    <col min="14854" max="14854" width="7.33203125" style="34" customWidth="1"/>
    <col min="14855" max="14855" width="32.5" style="34" customWidth="1"/>
    <col min="14856" max="14856" width="9.33203125" style="34" customWidth="1"/>
    <col min="14857" max="15104" width="12" style="34"/>
    <col min="15105" max="15105" width="3.6640625" style="34" customWidth="1"/>
    <col min="15106" max="15106" width="12" style="34"/>
    <col min="15107" max="15107" width="37.6640625" style="34" bestFit="1" customWidth="1"/>
    <col min="15108" max="15108" width="14.5" style="34" bestFit="1" customWidth="1"/>
    <col min="15109" max="15109" width="35.1640625" style="34" customWidth="1"/>
    <col min="15110" max="15110" width="7.33203125" style="34" customWidth="1"/>
    <col min="15111" max="15111" width="32.5" style="34" customWidth="1"/>
    <col min="15112" max="15112" width="9.33203125" style="34" customWidth="1"/>
    <col min="15113" max="15360" width="12" style="34"/>
    <col min="15361" max="15361" width="3.6640625" style="34" customWidth="1"/>
    <col min="15362" max="15362" width="12" style="34"/>
    <col min="15363" max="15363" width="37.6640625" style="34" bestFit="1" customWidth="1"/>
    <col min="15364" max="15364" width="14.5" style="34" bestFit="1" customWidth="1"/>
    <col min="15365" max="15365" width="35.1640625" style="34" customWidth="1"/>
    <col min="15366" max="15366" width="7.33203125" style="34" customWidth="1"/>
    <col min="15367" max="15367" width="32.5" style="34" customWidth="1"/>
    <col min="15368" max="15368" width="9.33203125" style="34" customWidth="1"/>
    <col min="15369" max="15616" width="12" style="34"/>
    <col min="15617" max="15617" width="3.6640625" style="34" customWidth="1"/>
    <col min="15618" max="15618" width="12" style="34"/>
    <col min="15619" max="15619" width="37.6640625" style="34" bestFit="1" customWidth="1"/>
    <col min="15620" max="15620" width="14.5" style="34" bestFit="1" customWidth="1"/>
    <col min="15621" max="15621" width="35.1640625" style="34" customWidth="1"/>
    <col min="15622" max="15622" width="7.33203125" style="34" customWidth="1"/>
    <col min="15623" max="15623" width="32.5" style="34" customWidth="1"/>
    <col min="15624" max="15624" width="9.33203125" style="34" customWidth="1"/>
    <col min="15625" max="15872" width="12" style="34"/>
    <col min="15873" max="15873" width="3.6640625" style="34" customWidth="1"/>
    <col min="15874" max="15874" width="12" style="34"/>
    <col min="15875" max="15875" width="37.6640625" style="34" bestFit="1" customWidth="1"/>
    <col min="15876" max="15876" width="14.5" style="34" bestFit="1" customWidth="1"/>
    <col min="15877" max="15877" width="35.1640625" style="34" customWidth="1"/>
    <col min="15878" max="15878" width="7.33203125" style="34" customWidth="1"/>
    <col min="15879" max="15879" width="32.5" style="34" customWidth="1"/>
    <col min="15880" max="15880" width="9.33203125" style="34" customWidth="1"/>
    <col min="15881" max="16128" width="12" style="34"/>
    <col min="16129" max="16129" width="3.6640625" style="34" customWidth="1"/>
    <col min="16130" max="16130" width="12" style="34"/>
    <col min="16131" max="16131" width="37.6640625" style="34" bestFit="1" customWidth="1"/>
    <col min="16132" max="16132" width="14.5" style="34" bestFit="1" customWidth="1"/>
    <col min="16133" max="16133" width="35.1640625" style="34" customWidth="1"/>
    <col min="16134" max="16134" width="7.33203125" style="34" customWidth="1"/>
    <col min="16135" max="16135" width="32.5" style="34" customWidth="1"/>
    <col min="16136" max="16136" width="9.33203125" style="34" customWidth="1"/>
    <col min="16137" max="16384" width="12" style="34"/>
  </cols>
  <sheetData>
    <row r="3" spans="3:10" ht="15" x14ac:dyDescent="0.3">
      <c r="C3" s="60"/>
      <c r="D3" s="60"/>
      <c r="E3" s="60"/>
      <c r="F3" s="60"/>
    </row>
    <row r="4" spans="3:10" ht="20.25" x14ac:dyDescent="0.35">
      <c r="C4" s="60"/>
      <c r="D4" s="387" t="s">
        <v>469</v>
      </c>
      <c r="E4" s="387"/>
      <c r="F4" s="387"/>
    </row>
    <row r="5" spans="3:10" ht="20.25" x14ac:dyDescent="0.35">
      <c r="C5" s="60"/>
      <c r="D5" s="387" t="s">
        <v>470</v>
      </c>
      <c r="E5" s="387"/>
      <c r="F5" s="387"/>
    </row>
    <row r="6" spans="3:10" ht="20.25" x14ac:dyDescent="0.35">
      <c r="C6" s="60"/>
      <c r="D6" s="388" t="s">
        <v>1475</v>
      </c>
      <c r="E6" s="388"/>
      <c r="F6" s="388"/>
    </row>
    <row r="7" spans="3:10" x14ac:dyDescent="0.25">
      <c r="E7" s="62"/>
    </row>
    <row r="8" spans="3:10" x14ac:dyDescent="0.25">
      <c r="C8" s="64" t="s">
        <v>4</v>
      </c>
      <c r="D8" s="65" t="s">
        <v>471</v>
      </c>
      <c r="E8" s="63" t="s">
        <v>1476</v>
      </c>
      <c r="F8" s="34"/>
      <c r="G8" s="63"/>
      <c r="J8" s="76"/>
    </row>
    <row r="9" spans="3:10" x14ac:dyDescent="0.25">
      <c r="C9" s="34" t="s">
        <v>478</v>
      </c>
      <c r="D9" s="61">
        <v>0</v>
      </c>
      <c r="E9" s="66"/>
      <c r="F9" s="67"/>
      <c r="G9" s="66"/>
      <c r="H9" s="67"/>
    </row>
    <row r="10" spans="3:10" x14ac:dyDescent="0.25">
      <c r="C10" s="34" t="s">
        <v>479</v>
      </c>
      <c r="D10" s="61">
        <v>0</v>
      </c>
      <c r="E10" s="66"/>
      <c r="F10" s="67"/>
      <c r="G10" s="66"/>
      <c r="H10" s="67"/>
    </row>
    <row r="11" spans="3:10" x14ac:dyDescent="0.25">
      <c r="C11" s="34" t="s">
        <v>1421</v>
      </c>
      <c r="D11" s="61">
        <v>0</v>
      </c>
      <c r="E11" s="66"/>
      <c r="F11" s="67"/>
      <c r="G11" s="66"/>
      <c r="H11" s="67"/>
    </row>
    <row r="12" spans="3:10" x14ac:dyDescent="0.25">
      <c r="C12" s="68" t="s">
        <v>9</v>
      </c>
      <c r="D12" s="69">
        <f>SUM(D9:D11)</f>
        <v>0</v>
      </c>
      <c r="E12" s="66"/>
    </row>
    <row r="15" spans="3:10" x14ac:dyDescent="0.25">
      <c r="G15" s="70"/>
    </row>
    <row r="16" spans="3:10" x14ac:dyDescent="0.25">
      <c r="C16" s="68" t="s">
        <v>5</v>
      </c>
    </row>
    <row r="17" spans="2:6" x14ac:dyDescent="0.25">
      <c r="C17" s="71" t="s">
        <v>1478</v>
      </c>
      <c r="D17" s="61">
        <f>DICIEMBRE!D39</f>
        <v>144476.5</v>
      </c>
      <c r="E17" s="61"/>
      <c r="F17" s="61"/>
    </row>
    <row r="18" spans="2:6" x14ac:dyDescent="0.25">
      <c r="B18" s="34" t="s">
        <v>480</v>
      </c>
      <c r="C18" s="71" t="s">
        <v>488</v>
      </c>
      <c r="D18" s="61">
        <f>DICIEMBRE!D46</f>
        <v>22528.5</v>
      </c>
      <c r="E18" s="61"/>
      <c r="F18" s="61"/>
    </row>
    <row r="19" spans="2:6" x14ac:dyDescent="0.25">
      <c r="B19" s="34" t="s">
        <v>480</v>
      </c>
      <c r="C19" s="71" t="s">
        <v>1480</v>
      </c>
      <c r="D19" s="61">
        <v>19000</v>
      </c>
      <c r="E19" s="61" t="s">
        <v>1481</v>
      </c>
      <c r="F19" s="61"/>
    </row>
    <row r="20" spans="2:6" x14ac:dyDescent="0.25">
      <c r="B20" s="34" t="s">
        <v>483</v>
      </c>
      <c r="C20" s="71" t="s">
        <v>1477</v>
      </c>
      <c r="D20" s="61">
        <f>DICIEMBRE!D48</f>
        <v>800</v>
      </c>
      <c r="E20" s="66"/>
      <c r="F20" s="66"/>
    </row>
    <row r="21" spans="2:6" x14ac:dyDescent="0.25">
      <c r="C21" s="68" t="s">
        <v>9</v>
      </c>
      <c r="D21" s="72">
        <f>D17+D18+D19-D20</f>
        <v>185205</v>
      </c>
    </row>
    <row r="23" spans="2:6" ht="16.5" x14ac:dyDescent="0.3">
      <c r="C23" s="68" t="s">
        <v>473</v>
      </c>
      <c r="D23" s="72">
        <f>D21-D12</f>
        <v>185205</v>
      </c>
      <c r="E23" s="73"/>
    </row>
    <row r="24" spans="2:6" x14ac:dyDescent="0.25">
      <c r="F24" s="66"/>
    </row>
    <row r="25" spans="2:6" ht="17.25" x14ac:dyDescent="0.3">
      <c r="C25" s="389" t="s">
        <v>1495</v>
      </c>
      <c r="D25" s="389"/>
    </row>
    <row r="28" spans="2:6" ht="18.75" x14ac:dyDescent="0.35">
      <c r="C28" s="381" t="s">
        <v>1485</v>
      </c>
      <c r="D28" s="382"/>
    </row>
    <row r="29" spans="2:6" x14ac:dyDescent="0.25">
      <c r="C29" s="383" t="s">
        <v>1486</v>
      </c>
      <c r="D29" s="384"/>
    </row>
    <row r="30" spans="2:6" x14ac:dyDescent="0.25">
      <c r="C30" s="383" t="s">
        <v>1487</v>
      </c>
      <c r="D30" s="384">
        <v>24000</v>
      </c>
    </row>
    <row r="31" spans="2:6" x14ac:dyDescent="0.25">
      <c r="C31" s="383" t="s">
        <v>1488</v>
      </c>
      <c r="D31" s="384">
        <v>11000</v>
      </c>
    </row>
    <row r="32" spans="2:6" x14ac:dyDescent="0.25">
      <c r="C32" s="383" t="s">
        <v>1489</v>
      </c>
      <c r="D32" s="384">
        <v>24000</v>
      </c>
    </row>
    <row r="33" spans="3:4" x14ac:dyDescent="0.25">
      <c r="C33" s="383" t="s">
        <v>1490</v>
      </c>
      <c r="D33" s="384">
        <v>76080</v>
      </c>
    </row>
    <row r="34" spans="3:4" x14ac:dyDescent="0.25">
      <c r="C34" s="383" t="s">
        <v>1491</v>
      </c>
      <c r="D34" s="384">
        <v>-32134</v>
      </c>
    </row>
    <row r="35" spans="3:4" x14ac:dyDescent="0.25">
      <c r="C35" s="383" t="s">
        <v>1492</v>
      </c>
      <c r="D35" s="384">
        <v>-7259.5</v>
      </c>
    </row>
    <row r="36" spans="3:4" x14ac:dyDescent="0.25">
      <c r="C36" s="383" t="s">
        <v>1493</v>
      </c>
      <c r="D36" s="384">
        <v>0</v>
      </c>
    </row>
    <row r="37" spans="3:4" x14ac:dyDescent="0.25">
      <c r="C37" s="383" t="s">
        <v>1494</v>
      </c>
      <c r="D37" s="384">
        <v>0</v>
      </c>
    </row>
    <row r="38" spans="3:4" x14ac:dyDescent="0.25">
      <c r="C38" s="71"/>
      <c r="D38" s="385">
        <f>SUM(D29:D37)</f>
        <v>95686.5</v>
      </c>
    </row>
    <row r="39" spans="3:4" x14ac:dyDescent="0.25">
      <c r="C39" s="71"/>
    </row>
    <row r="40" spans="3:4" x14ac:dyDescent="0.25">
      <c r="C40" s="68" t="s">
        <v>473</v>
      </c>
      <c r="D40" s="61">
        <f>+D23-D38</f>
        <v>89518.5</v>
      </c>
    </row>
    <row r="41" spans="3:4" x14ac:dyDescent="0.25">
      <c r="C41" s="34" t="s">
        <v>474</v>
      </c>
      <c r="D41" s="61">
        <f>+D40*0.16</f>
        <v>14322.960000000001</v>
      </c>
    </row>
    <row r="42" spans="3:4" x14ac:dyDescent="0.25">
      <c r="C42" s="34" t="s">
        <v>475</v>
      </c>
      <c r="D42" s="61">
        <f>+D40+D41</f>
        <v>103841.46</v>
      </c>
    </row>
  </sheetData>
  <mergeCells count="4">
    <mergeCell ref="D4:F4"/>
    <mergeCell ref="D5:F5"/>
    <mergeCell ref="D6:F6"/>
    <mergeCell ref="C25:D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14" workbookViewId="0">
      <selection activeCell="H28" sqref="H28"/>
    </sheetView>
  </sheetViews>
  <sheetFormatPr baseColWidth="10" defaultRowHeight="12.75" x14ac:dyDescent="0.25"/>
  <cols>
    <col min="1" max="1" width="5" bestFit="1" customWidth="1"/>
    <col min="3" max="3" width="67" customWidth="1"/>
    <col min="4" max="4" width="13.5" bestFit="1" customWidth="1"/>
    <col min="5" max="5" width="13.83203125" bestFit="1" customWidth="1"/>
  </cols>
  <sheetData>
    <row r="1" spans="1:11" x14ac:dyDescent="0.25">
      <c r="A1" s="386" t="s">
        <v>0</v>
      </c>
      <c r="B1" s="386"/>
      <c r="C1" s="386"/>
      <c r="D1" s="386"/>
      <c r="E1" s="386"/>
      <c r="F1" s="146"/>
      <c r="G1" s="167"/>
      <c r="H1" s="145"/>
      <c r="I1" s="145"/>
      <c r="J1" s="145"/>
      <c r="K1" s="145"/>
    </row>
    <row r="2" spans="1:11" x14ac:dyDescent="0.25">
      <c r="A2" s="386" t="s">
        <v>815</v>
      </c>
      <c r="B2" s="386"/>
      <c r="C2" s="386"/>
      <c r="D2" s="386"/>
      <c r="E2" s="386"/>
      <c r="F2" s="147"/>
      <c r="G2" s="167"/>
      <c r="H2" s="145"/>
      <c r="I2" s="145"/>
      <c r="J2" s="145"/>
      <c r="K2" s="145"/>
    </row>
    <row r="3" spans="1:11" x14ac:dyDescent="0.25">
      <c r="A3" s="148"/>
      <c r="B3" s="148"/>
      <c r="C3" s="149"/>
      <c r="D3" s="148"/>
      <c r="E3" s="149"/>
      <c r="F3" s="148"/>
      <c r="G3" s="168"/>
      <c r="H3" s="145"/>
      <c r="I3" s="145"/>
      <c r="J3" s="145"/>
      <c r="K3" s="145"/>
    </row>
    <row r="4" spans="1:11" x14ac:dyDescent="0.25">
      <c r="A4" s="148"/>
      <c r="B4" s="148"/>
      <c r="C4" s="149"/>
      <c r="D4" s="148"/>
      <c r="E4" s="149"/>
      <c r="F4" s="148"/>
      <c r="G4" s="168"/>
      <c r="H4" s="145"/>
      <c r="I4" s="145"/>
      <c r="J4" s="145"/>
      <c r="K4" s="145"/>
    </row>
    <row r="5" spans="1:11" x14ac:dyDescent="0.25">
      <c r="A5" s="150" t="s">
        <v>2</v>
      </c>
      <c r="B5" s="150" t="s">
        <v>3</v>
      </c>
      <c r="C5" s="150" t="s">
        <v>4</v>
      </c>
      <c r="D5" s="151" t="s">
        <v>5</v>
      </c>
      <c r="E5" s="152" t="s">
        <v>6</v>
      </c>
      <c r="F5" s="150" t="s">
        <v>7</v>
      </c>
      <c r="G5" s="169" t="s">
        <v>8</v>
      </c>
      <c r="H5" s="145"/>
      <c r="I5" s="145"/>
      <c r="J5" s="145"/>
      <c r="K5" s="145"/>
    </row>
    <row r="6" spans="1:11" x14ac:dyDescent="0.25">
      <c r="A6" s="161">
        <v>4</v>
      </c>
      <c r="B6" s="154">
        <v>41674</v>
      </c>
      <c r="C6" s="161" t="s">
        <v>816</v>
      </c>
      <c r="D6" s="162">
        <v>13200</v>
      </c>
      <c r="E6" s="161" t="s">
        <v>11</v>
      </c>
      <c r="F6" s="157">
        <v>715</v>
      </c>
      <c r="G6" s="170" t="s">
        <v>625</v>
      </c>
      <c r="H6" s="145" t="s">
        <v>719</v>
      </c>
      <c r="I6" s="145" t="s">
        <v>234</v>
      </c>
      <c r="J6" s="145" t="s">
        <v>720</v>
      </c>
      <c r="K6" s="145"/>
    </row>
    <row r="7" spans="1:11" x14ac:dyDescent="0.25">
      <c r="A7" s="161">
        <v>33</v>
      </c>
      <c r="B7" s="154">
        <v>41674</v>
      </c>
      <c r="C7" s="164" t="s">
        <v>817</v>
      </c>
      <c r="D7" s="162">
        <v>1000</v>
      </c>
      <c r="E7" s="161" t="s">
        <v>11</v>
      </c>
      <c r="F7" s="157">
        <v>715</v>
      </c>
      <c r="G7" s="170" t="s">
        <v>625</v>
      </c>
      <c r="H7" s="145" t="s">
        <v>708</v>
      </c>
      <c r="I7" s="145" t="s">
        <v>709</v>
      </c>
      <c r="J7" s="145" t="s">
        <v>415</v>
      </c>
      <c r="K7" s="163"/>
    </row>
    <row r="8" spans="1:11" x14ac:dyDescent="0.25">
      <c r="A8" s="161">
        <v>74</v>
      </c>
      <c r="B8" s="154">
        <v>41675</v>
      </c>
      <c r="C8" s="161" t="s">
        <v>818</v>
      </c>
      <c r="D8" s="162">
        <v>3102</v>
      </c>
      <c r="E8" s="161" t="s">
        <v>11</v>
      </c>
      <c r="F8" s="157">
        <v>715</v>
      </c>
      <c r="G8" s="170" t="s">
        <v>616</v>
      </c>
      <c r="H8" s="145" t="s">
        <v>620</v>
      </c>
      <c r="I8" s="145" t="s">
        <v>621</v>
      </c>
      <c r="J8" s="145" t="s">
        <v>622</v>
      </c>
      <c r="K8" s="163"/>
    </row>
    <row r="9" spans="1:11" x14ac:dyDescent="0.25">
      <c r="A9" s="161">
        <v>32</v>
      </c>
      <c r="B9" s="154">
        <v>41674</v>
      </c>
      <c r="C9" s="161" t="s">
        <v>819</v>
      </c>
      <c r="D9" s="162">
        <v>10000</v>
      </c>
      <c r="E9" s="161" t="s">
        <v>11</v>
      </c>
      <c r="F9" s="157">
        <v>715</v>
      </c>
      <c r="G9" s="170" t="s">
        <v>625</v>
      </c>
      <c r="H9" s="145" t="s">
        <v>820</v>
      </c>
      <c r="I9" s="145" t="s">
        <v>821</v>
      </c>
      <c r="J9" s="145" t="s">
        <v>822</v>
      </c>
      <c r="K9" s="163"/>
    </row>
    <row r="10" spans="1:11" x14ac:dyDescent="0.25">
      <c r="A10" s="161">
        <v>62</v>
      </c>
      <c r="B10" s="154">
        <v>41675</v>
      </c>
      <c r="C10" s="161" t="s">
        <v>823</v>
      </c>
      <c r="D10" s="162">
        <v>3102</v>
      </c>
      <c r="E10" s="161" t="s">
        <v>11</v>
      </c>
      <c r="F10" s="157">
        <v>715</v>
      </c>
      <c r="G10" s="170" t="s">
        <v>616</v>
      </c>
      <c r="H10" s="145" t="s">
        <v>208</v>
      </c>
      <c r="I10" s="145" t="s">
        <v>593</v>
      </c>
      <c r="J10" s="145" t="s">
        <v>594</v>
      </c>
      <c r="K10" s="163"/>
    </row>
    <row r="11" spans="1:11" x14ac:dyDescent="0.25">
      <c r="A11" s="161">
        <v>45</v>
      </c>
      <c r="B11" s="154">
        <v>41675</v>
      </c>
      <c r="C11" s="161" t="s">
        <v>824</v>
      </c>
      <c r="D11" s="162">
        <v>3760</v>
      </c>
      <c r="E11" s="161" t="s">
        <v>11</v>
      </c>
      <c r="F11" s="157">
        <v>715</v>
      </c>
      <c r="G11" s="170" t="s">
        <v>76</v>
      </c>
      <c r="H11" s="145" t="s">
        <v>645</v>
      </c>
      <c r="I11" s="145" t="s">
        <v>646</v>
      </c>
      <c r="J11" s="145" t="s">
        <v>220</v>
      </c>
      <c r="K11" s="163"/>
    </row>
    <row r="12" spans="1:11" x14ac:dyDescent="0.25">
      <c r="A12" s="161">
        <v>34</v>
      </c>
      <c r="B12" s="154">
        <v>41674</v>
      </c>
      <c r="C12" s="164" t="s">
        <v>825</v>
      </c>
      <c r="D12" s="162">
        <v>6400</v>
      </c>
      <c r="E12" s="161" t="s">
        <v>11</v>
      </c>
      <c r="F12" s="157">
        <v>715</v>
      </c>
      <c r="G12" s="170" t="s">
        <v>616</v>
      </c>
      <c r="H12" s="145" t="s">
        <v>826</v>
      </c>
      <c r="I12" s="145" t="s">
        <v>827</v>
      </c>
      <c r="J12" s="145" t="s">
        <v>828</v>
      </c>
      <c r="K12" s="163"/>
    </row>
    <row r="13" spans="1:11" x14ac:dyDescent="0.25">
      <c r="A13" s="161">
        <v>97</v>
      </c>
      <c r="B13" s="154">
        <v>41676</v>
      </c>
      <c r="C13" s="161" t="s">
        <v>829</v>
      </c>
      <c r="D13" s="162">
        <v>3300</v>
      </c>
      <c r="E13" s="161" t="s">
        <v>11</v>
      </c>
      <c r="F13" s="157">
        <v>715</v>
      </c>
      <c r="G13" s="170" t="s">
        <v>625</v>
      </c>
      <c r="H13" s="145" t="s">
        <v>244</v>
      </c>
      <c r="I13" s="145" t="s">
        <v>312</v>
      </c>
      <c r="J13" s="145" t="s">
        <v>282</v>
      </c>
      <c r="K13" s="163"/>
    </row>
    <row r="14" spans="1:11" x14ac:dyDescent="0.25">
      <c r="A14" s="161">
        <v>61</v>
      </c>
      <c r="B14" s="154">
        <v>41675</v>
      </c>
      <c r="C14" s="161" t="s">
        <v>830</v>
      </c>
      <c r="D14" s="162">
        <v>3290</v>
      </c>
      <c r="E14" s="161" t="s">
        <v>11</v>
      </c>
      <c r="F14" s="157">
        <v>715</v>
      </c>
      <c r="G14" s="170" t="s">
        <v>616</v>
      </c>
      <c r="H14" s="145" t="s">
        <v>234</v>
      </c>
      <c r="I14" s="145" t="s">
        <v>208</v>
      </c>
      <c r="J14" s="145" t="s">
        <v>570</v>
      </c>
      <c r="K14" s="163"/>
    </row>
    <row r="15" spans="1:11" x14ac:dyDescent="0.25">
      <c r="A15" s="161">
        <v>96</v>
      </c>
      <c r="B15" s="154">
        <v>41676</v>
      </c>
      <c r="C15" s="164" t="s">
        <v>831</v>
      </c>
      <c r="D15" s="162">
        <v>3300</v>
      </c>
      <c r="E15" s="161" t="s">
        <v>11</v>
      </c>
      <c r="F15" s="157">
        <v>715</v>
      </c>
      <c r="G15" s="170" t="s">
        <v>625</v>
      </c>
      <c r="H15" s="145" t="s">
        <v>193</v>
      </c>
      <c r="I15" s="145" t="s">
        <v>314</v>
      </c>
      <c r="J15" s="145" t="s">
        <v>315</v>
      </c>
      <c r="K15" s="163"/>
    </row>
    <row r="16" spans="1:11" x14ac:dyDescent="0.25">
      <c r="A16" s="161">
        <v>51</v>
      </c>
      <c r="B16" s="154">
        <v>41675</v>
      </c>
      <c r="C16" s="161" t="s">
        <v>832</v>
      </c>
      <c r="D16" s="162">
        <v>3102</v>
      </c>
      <c r="E16" s="161" t="s">
        <v>11</v>
      </c>
      <c r="F16" s="157">
        <v>715</v>
      </c>
      <c r="G16" s="170" t="s">
        <v>616</v>
      </c>
      <c r="H16" s="145" t="s">
        <v>208</v>
      </c>
      <c r="I16" s="145" t="s">
        <v>591</v>
      </c>
      <c r="J16" s="145" t="s">
        <v>592</v>
      </c>
      <c r="K16" s="163"/>
    </row>
    <row r="17" spans="1:11" x14ac:dyDescent="0.25">
      <c r="A17" s="161">
        <v>81</v>
      </c>
      <c r="B17" s="154">
        <v>41675</v>
      </c>
      <c r="C17" s="164" t="s">
        <v>833</v>
      </c>
      <c r="D17" s="162">
        <v>3240</v>
      </c>
      <c r="E17" s="161" t="s">
        <v>11</v>
      </c>
      <c r="F17" s="157">
        <v>715</v>
      </c>
      <c r="G17" s="170" t="s">
        <v>76</v>
      </c>
      <c r="H17" s="145" t="s">
        <v>208</v>
      </c>
      <c r="I17" s="145" t="s">
        <v>210</v>
      </c>
      <c r="J17" s="145" t="s">
        <v>209</v>
      </c>
      <c r="K17" s="163"/>
    </row>
    <row r="18" spans="1:11" x14ac:dyDescent="0.25">
      <c r="A18" s="161">
        <v>86</v>
      </c>
      <c r="B18" s="154">
        <v>41675</v>
      </c>
      <c r="C18" s="164" t="s">
        <v>834</v>
      </c>
      <c r="D18" s="162">
        <v>1551</v>
      </c>
      <c r="E18" s="161" t="s">
        <v>11</v>
      </c>
      <c r="F18" s="157">
        <v>715</v>
      </c>
      <c r="G18" s="170" t="s">
        <v>616</v>
      </c>
      <c r="H18" s="145" t="s">
        <v>246</v>
      </c>
      <c r="I18" s="145" t="s">
        <v>596</v>
      </c>
      <c r="J18" s="145" t="s">
        <v>597</v>
      </c>
      <c r="K18" s="163"/>
    </row>
    <row r="19" spans="1:11" x14ac:dyDescent="0.25">
      <c r="A19" s="161">
        <v>14</v>
      </c>
      <c r="B19" s="154">
        <v>41674</v>
      </c>
      <c r="C19" s="161" t="s">
        <v>835</v>
      </c>
      <c r="D19" s="162">
        <v>3760</v>
      </c>
      <c r="E19" s="161" t="s">
        <v>11</v>
      </c>
      <c r="F19" s="157">
        <v>715</v>
      </c>
      <c r="G19" s="170" t="s">
        <v>625</v>
      </c>
      <c r="H19" s="145" t="s">
        <v>668</v>
      </c>
      <c r="I19" s="145" t="s">
        <v>757</v>
      </c>
      <c r="J19" s="145" t="s">
        <v>670</v>
      </c>
      <c r="K19" s="163"/>
    </row>
    <row r="20" spans="1:11" x14ac:dyDescent="0.25">
      <c r="A20" s="161">
        <v>43</v>
      </c>
      <c r="B20" s="154">
        <v>41675</v>
      </c>
      <c r="C20" s="164" t="s">
        <v>836</v>
      </c>
      <c r="D20" s="162">
        <v>3102</v>
      </c>
      <c r="E20" s="161" t="s">
        <v>11</v>
      </c>
      <c r="F20" s="157">
        <v>715</v>
      </c>
      <c r="G20" s="170" t="s">
        <v>616</v>
      </c>
      <c r="H20" s="145" t="s">
        <v>582</v>
      </c>
      <c r="I20" s="145" t="s">
        <v>583</v>
      </c>
      <c r="J20" s="145" t="s">
        <v>584</v>
      </c>
      <c r="K20" s="163"/>
    </row>
    <row r="21" spans="1:11" x14ac:dyDescent="0.25">
      <c r="A21" s="161">
        <v>87</v>
      </c>
      <c r="B21" s="154">
        <v>41675</v>
      </c>
      <c r="C21" s="164" t="s">
        <v>837</v>
      </c>
      <c r="D21" s="162">
        <v>1551</v>
      </c>
      <c r="E21" s="161" t="s">
        <v>11</v>
      </c>
      <c r="F21" s="157">
        <v>715</v>
      </c>
      <c r="G21" s="170" t="s">
        <v>616</v>
      </c>
      <c r="H21" s="145" t="s">
        <v>598</v>
      </c>
      <c r="I21" s="145" t="s">
        <v>617</v>
      </c>
      <c r="J21" s="145" t="s">
        <v>599</v>
      </c>
      <c r="K21" s="163"/>
    </row>
    <row r="22" spans="1:11" x14ac:dyDescent="0.25">
      <c r="A22" s="161">
        <v>251</v>
      </c>
      <c r="B22" s="154">
        <v>41681</v>
      </c>
      <c r="C22" s="161" t="s">
        <v>838</v>
      </c>
      <c r="D22" s="162">
        <v>3450</v>
      </c>
      <c r="E22" s="161" t="s">
        <v>11</v>
      </c>
      <c r="F22" s="157">
        <v>715</v>
      </c>
      <c r="G22" s="170" t="s">
        <v>625</v>
      </c>
      <c r="H22" s="173" t="s">
        <v>711</v>
      </c>
      <c r="I22" s="173" t="s">
        <v>712</v>
      </c>
      <c r="J22" s="173" t="s">
        <v>209</v>
      </c>
      <c r="K22" s="163"/>
    </row>
    <row r="23" spans="1:11" x14ac:dyDescent="0.25">
      <c r="A23" s="161">
        <v>24</v>
      </c>
      <c r="B23" s="154">
        <v>41674</v>
      </c>
      <c r="C23" s="164" t="s">
        <v>839</v>
      </c>
      <c r="D23" s="162">
        <v>3102</v>
      </c>
      <c r="E23" s="161" t="s">
        <v>11</v>
      </c>
      <c r="F23" s="157">
        <v>715</v>
      </c>
      <c r="G23" s="170" t="s">
        <v>616</v>
      </c>
      <c r="H23" s="145" t="s">
        <v>330</v>
      </c>
      <c r="I23" s="145" t="s">
        <v>612</v>
      </c>
      <c r="J23" s="145" t="s">
        <v>611</v>
      </c>
      <c r="K23" s="163"/>
    </row>
    <row r="24" spans="1:11" x14ac:dyDescent="0.25">
      <c r="A24" s="161">
        <v>181</v>
      </c>
      <c r="B24" s="154">
        <v>41680</v>
      </c>
      <c r="C24" s="164" t="s">
        <v>840</v>
      </c>
      <c r="D24" s="162">
        <v>3290</v>
      </c>
      <c r="E24" s="161" t="s">
        <v>11</v>
      </c>
      <c r="F24" s="157">
        <v>715</v>
      </c>
      <c r="G24" s="170" t="s">
        <v>616</v>
      </c>
      <c r="H24" s="145" t="s">
        <v>218</v>
      </c>
      <c r="I24" s="145" t="s">
        <v>677</v>
      </c>
      <c r="J24" s="145" t="s">
        <v>272</v>
      </c>
      <c r="K24" s="163"/>
    </row>
    <row r="25" spans="1:11" x14ac:dyDescent="0.25">
      <c r="A25" s="161">
        <v>8</v>
      </c>
      <c r="B25" s="154">
        <v>41674</v>
      </c>
      <c r="C25" s="161" t="s">
        <v>841</v>
      </c>
      <c r="D25" s="162">
        <v>3100</v>
      </c>
      <c r="E25" s="161" t="s">
        <v>11</v>
      </c>
      <c r="F25" s="157">
        <v>715</v>
      </c>
      <c r="G25" s="170" t="s">
        <v>625</v>
      </c>
      <c r="H25" s="145" t="s">
        <v>309</v>
      </c>
      <c r="I25" s="145" t="s">
        <v>244</v>
      </c>
      <c r="J25" s="145" t="s">
        <v>842</v>
      </c>
      <c r="K25" s="163"/>
    </row>
    <row r="26" spans="1:11" x14ac:dyDescent="0.25">
      <c r="A26" s="161">
        <v>39</v>
      </c>
      <c r="B26" s="154">
        <v>41674</v>
      </c>
      <c r="C26" s="164" t="s">
        <v>843</v>
      </c>
      <c r="D26" s="162">
        <v>3100</v>
      </c>
      <c r="E26" s="161" t="s">
        <v>11</v>
      </c>
      <c r="F26" s="157">
        <v>715</v>
      </c>
      <c r="G26" s="170" t="s">
        <v>625</v>
      </c>
      <c r="H26" s="145" t="s">
        <v>182</v>
      </c>
      <c r="I26" s="145" t="s">
        <v>657</v>
      </c>
      <c r="J26" s="145" t="s">
        <v>658</v>
      </c>
      <c r="K26" s="163"/>
    </row>
    <row r="27" spans="1:11" x14ac:dyDescent="0.25">
      <c r="A27" s="161">
        <v>242</v>
      </c>
      <c r="B27" s="154">
        <v>41680</v>
      </c>
      <c r="C27" s="164" t="s">
        <v>844</v>
      </c>
      <c r="D27" s="162">
        <v>3772.5</v>
      </c>
      <c r="E27" s="161" t="s">
        <v>11</v>
      </c>
      <c r="F27" s="157">
        <v>715</v>
      </c>
      <c r="G27" s="170" t="s">
        <v>76</v>
      </c>
      <c r="H27" s="145" t="s">
        <v>638</v>
      </c>
      <c r="I27" s="145" t="s">
        <v>222</v>
      </c>
      <c r="J27" s="145" t="s">
        <v>639</v>
      </c>
      <c r="K27" s="163"/>
    </row>
    <row r="28" spans="1:11" x14ac:dyDescent="0.25">
      <c r="A28" s="161">
        <v>271</v>
      </c>
      <c r="B28" s="154">
        <v>41681</v>
      </c>
      <c r="C28" s="164" t="s">
        <v>845</v>
      </c>
      <c r="D28" s="162">
        <v>3290</v>
      </c>
      <c r="E28" s="161" t="s">
        <v>11</v>
      </c>
      <c r="F28" s="157">
        <v>715</v>
      </c>
      <c r="G28" s="170" t="s">
        <v>616</v>
      </c>
      <c r="H28" s="145" t="s">
        <v>771</v>
      </c>
      <c r="I28" s="145" t="s">
        <v>244</v>
      </c>
      <c r="J28" s="145" t="s">
        <v>772</v>
      </c>
      <c r="K28" s="163"/>
    </row>
    <row r="29" spans="1:11" x14ac:dyDescent="0.25">
      <c r="A29" s="161">
        <v>341</v>
      </c>
      <c r="B29" s="154">
        <v>41684</v>
      </c>
      <c r="C29" s="161" t="s">
        <v>846</v>
      </c>
      <c r="D29" s="162">
        <v>3615</v>
      </c>
      <c r="E29" s="161" t="s">
        <v>11</v>
      </c>
      <c r="F29" s="157">
        <v>715</v>
      </c>
      <c r="G29" s="170" t="s">
        <v>616</v>
      </c>
      <c r="H29" s="145" t="s">
        <v>847</v>
      </c>
      <c r="I29" s="145" t="s">
        <v>237</v>
      </c>
      <c r="J29" s="145" t="s">
        <v>848</v>
      </c>
      <c r="K29" s="163"/>
    </row>
    <row r="30" spans="1:11" x14ac:dyDescent="0.25">
      <c r="A30" s="161">
        <v>361</v>
      </c>
      <c r="B30" s="154">
        <v>41687</v>
      </c>
      <c r="C30" s="164" t="s">
        <v>849</v>
      </c>
      <c r="D30" s="162">
        <v>3290</v>
      </c>
      <c r="E30" s="161" t="s">
        <v>11</v>
      </c>
      <c r="F30" s="157">
        <v>715</v>
      </c>
      <c r="G30" s="170" t="s">
        <v>616</v>
      </c>
      <c r="H30" s="145" t="s">
        <v>316</v>
      </c>
      <c r="I30" s="145" t="s">
        <v>208</v>
      </c>
      <c r="J30" s="145" t="s">
        <v>317</v>
      </c>
      <c r="K30" s="163"/>
    </row>
    <row r="31" spans="1:11" x14ac:dyDescent="0.25">
      <c r="A31" s="161">
        <v>471</v>
      </c>
      <c r="B31" s="154">
        <v>41690</v>
      </c>
      <c r="C31" s="164" t="s">
        <v>850</v>
      </c>
      <c r="D31" s="162">
        <v>3450</v>
      </c>
      <c r="E31" s="161" t="s">
        <v>11</v>
      </c>
      <c r="F31" s="157">
        <v>715</v>
      </c>
      <c r="G31" s="170" t="s">
        <v>616</v>
      </c>
      <c r="H31" s="145" t="s">
        <v>613</v>
      </c>
      <c r="I31" s="145" t="s">
        <v>244</v>
      </c>
      <c r="J31" s="145" t="s">
        <v>300</v>
      </c>
      <c r="K31" s="163"/>
    </row>
    <row r="32" spans="1:11" x14ac:dyDescent="0.25">
      <c r="A32" s="161">
        <v>456</v>
      </c>
      <c r="B32" s="154">
        <v>41690</v>
      </c>
      <c r="C32" s="164" t="s">
        <v>851</v>
      </c>
      <c r="D32" s="162">
        <v>3450</v>
      </c>
      <c r="E32" s="161" t="s">
        <v>11</v>
      </c>
      <c r="F32" s="157">
        <v>715</v>
      </c>
      <c r="G32" s="170" t="s">
        <v>625</v>
      </c>
      <c r="H32" s="173" t="s">
        <v>711</v>
      </c>
      <c r="I32" s="173" t="s">
        <v>712</v>
      </c>
      <c r="J32" s="173" t="s">
        <v>209</v>
      </c>
      <c r="K32" s="163"/>
    </row>
    <row r="33" spans="1:11" x14ac:dyDescent="0.25">
      <c r="A33" s="161">
        <v>310</v>
      </c>
      <c r="B33" s="154">
        <v>41683</v>
      </c>
      <c r="C33" s="161" t="s">
        <v>852</v>
      </c>
      <c r="D33" s="162">
        <v>800</v>
      </c>
      <c r="E33" s="161" t="s">
        <v>11</v>
      </c>
      <c r="F33" s="157">
        <v>715</v>
      </c>
      <c r="G33" s="170" t="s">
        <v>8</v>
      </c>
      <c r="H33" s="173" t="s">
        <v>853</v>
      </c>
      <c r="I33" s="173" t="s">
        <v>324</v>
      </c>
      <c r="J33" s="173" t="s">
        <v>325</v>
      </c>
      <c r="K33" s="163"/>
    </row>
    <row r="34" spans="1:11" x14ac:dyDescent="0.25">
      <c r="A34" s="161">
        <v>404</v>
      </c>
      <c r="B34" s="154">
        <v>41688</v>
      </c>
      <c r="C34" s="161" t="s">
        <v>854</v>
      </c>
      <c r="D34" s="162">
        <v>3450</v>
      </c>
      <c r="E34" s="161" t="s">
        <v>11</v>
      </c>
      <c r="F34" s="157">
        <v>715</v>
      </c>
      <c r="G34" s="170" t="s">
        <v>625</v>
      </c>
      <c r="H34" s="173" t="s">
        <v>230</v>
      </c>
      <c r="I34" s="173" t="s">
        <v>192</v>
      </c>
      <c r="J34" s="173" t="s">
        <v>190</v>
      </c>
      <c r="K34" s="163"/>
    </row>
    <row r="35" spans="1:11" x14ac:dyDescent="0.25">
      <c r="A35" s="161">
        <v>479</v>
      </c>
      <c r="B35" s="154">
        <v>41690</v>
      </c>
      <c r="C35" s="161" t="s">
        <v>855</v>
      </c>
      <c r="D35" s="162">
        <v>15000</v>
      </c>
      <c r="E35" s="161" t="s">
        <v>11</v>
      </c>
      <c r="F35" s="157">
        <v>715</v>
      </c>
      <c r="G35" s="170" t="s">
        <v>616</v>
      </c>
      <c r="H35" s="145" t="s">
        <v>612</v>
      </c>
      <c r="I35" s="145" t="s">
        <v>757</v>
      </c>
      <c r="J35" s="145" t="s">
        <v>758</v>
      </c>
      <c r="K35" s="163"/>
    </row>
    <row r="36" spans="1:11" x14ac:dyDescent="0.25">
      <c r="A36" s="161">
        <v>478</v>
      </c>
      <c r="B36" s="154">
        <v>41690</v>
      </c>
      <c r="C36" s="161" t="s">
        <v>856</v>
      </c>
      <c r="D36" s="162">
        <v>3000</v>
      </c>
      <c r="E36" s="161" t="s">
        <v>11</v>
      </c>
      <c r="F36" s="157">
        <v>715</v>
      </c>
      <c r="G36" s="170" t="s">
        <v>616</v>
      </c>
      <c r="H36" s="145" t="s">
        <v>612</v>
      </c>
      <c r="I36" s="145" t="s">
        <v>757</v>
      </c>
      <c r="J36" s="145" t="s">
        <v>758</v>
      </c>
      <c r="K36" s="163"/>
    </row>
    <row r="37" spans="1:11" x14ac:dyDescent="0.25">
      <c r="A37" s="161">
        <v>406</v>
      </c>
      <c r="B37" s="154">
        <v>41688</v>
      </c>
      <c r="C37" s="161" t="s">
        <v>857</v>
      </c>
      <c r="D37" s="162">
        <v>1475</v>
      </c>
      <c r="E37" s="161" t="s">
        <v>11</v>
      </c>
      <c r="F37" s="157">
        <v>715</v>
      </c>
      <c r="G37" s="170" t="s">
        <v>858</v>
      </c>
      <c r="H37" s="145" t="s">
        <v>859</v>
      </c>
      <c r="I37" s="145" t="s">
        <v>261</v>
      </c>
      <c r="J37" s="145" t="s">
        <v>860</v>
      </c>
      <c r="K37" s="163"/>
    </row>
    <row r="38" spans="1:11" x14ac:dyDescent="0.25">
      <c r="A38" s="161">
        <v>407</v>
      </c>
      <c r="B38" s="154">
        <v>41688</v>
      </c>
      <c r="C38" s="161" t="s">
        <v>861</v>
      </c>
      <c r="D38" s="162">
        <v>1475</v>
      </c>
      <c r="E38" s="161" t="s">
        <v>11</v>
      </c>
      <c r="F38" s="157">
        <v>715</v>
      </c>
      <c r="G38" s="170" t="s">
        <v>858</v>
      </c>
      <c r="H38" s="145" t="s">
        <v>230</v>
      </c>
      <c r="I38" s="145" t="s">
        <v>715</v>
      </c>
      <c r="J38" s="145" t="s">
        <v>862</v>
      </c>
      <c r="K38" s="163"/>
    </row>
    <row r="39" spans="1:11" x14ac:dyDescent="0.25">
      <c r="A39" s="161">
        <v>410</v>
      </c>
      <c r="B39" s="154">
        <v>41688</v>
      </c>
      <c r="C39" s="161" t="s">
        <v>863</v>
      </c>
      <c r="D39" s="162">
        <v>1475</v>
      </c>
      <c r="E39" s="161" t="s">
        <v>11</v>
      </c>
      <c r="F39" s="157">
        <v>715</v>
      </c>
      <c r="G39" s="170" t="s">
        <v>858</v>
      </c>
      <c r="H39" s="145" t="s">
        <v>252</v>
      </c>
      <c r="I39" s="145" t="s">
        <v>253</v>
      </c>
      <c r="J39" s="145" t="s">
        <v>254</v>
      </c>
      <c r="K39" s="163"/>
    </row>
    <row r="40" spans="1:11" x14ac:dyDescent="0.25">
      <c r="A40" s="161">
        <v>120</v>
      </c>
      <c r="B40" s="154">
        <v>41676</v>
      </c>
      <c r="C40" s="161" t="s">
        <v>864</v>
      </c>
      <c r="D40" s="162">
        <v>2350</v>
      </c>
      <c r="E40" s="161" t="s">
        <v>11</v>
      </c>
      <c r="F40" s="157">
        <v>715</v>
      </c>
      <c r="G40" s="170" t="s">
        <v>224</v>
      </c>
      <c r="H40" s="145" t="s">
        <v>865</v>
      </c>
      <c r="I40" s="145" t="s">
        <v>265</v>
      </c>
      <c r="J40" s="145" t="s">
        <v>866</v>
      </c>
      <c r="K40" s="163"/>
    </row>
    <row r="41" spans="1:11" x14ac:dyDescent="0.25">
      <c r="A41" s="161">
        <v>411</v>
      </c>
      <c r="B41" s="154">
        <v>41688</v>
      </c>
      <c r="C41" s="161" t="s">
        <v>867</v>
      </c>
      <c r="D41" s="162">
        <v>1475</v>
      </c>
      <c r="E41" s="161" t="s">
        <v>11</v>
      </c>
      <c r="F41" s="157">
        <v>715</v>
      </c>
      <c r="G41" s="170" t="s">
        <v>858</v>
      </c>
      <c r="H41" s="145" t="s">
        <v>280</v>
      </c>
      <c r="I41" s="145" t="s">
        <v>281</v>
      </c>
      <c r="J41" s="145" t="s">
        <v>572</v>
      </c>
      <c r="K41" s="163"/>
    </row>
    <row r="42" spans="1:11" x14ac:dyDescent="0.25">
      <c r="A42" s="161">
        <v>412</v>
      </c>
      <c r="B42" s="154">
        <v>41688</v>
      </c>
      <c r="C42" s="161" t="s">
        <v>868</v>
      </c>
      <c r="D42" s="162">
        <v>1475</v>
      </c>
      <c r="E42" s="161" t="s">
        <v>11</v>
      </c>
      <c r="F42" s="157">
        <v>715</v>
      </c>
      <c r="G42" s="170" t="s">
        <v>858</v>
      </c>
      <c r="H42" s="145" t="s">
        <v>234</v>
      </c>
      <c r="I42" s="145" t="s">
        <v>267</v>
      </c>
      <c r="J42" s="145" t="s">
        <v>268</v>
      </c>
      <c r="K42" s="163"/>
    </row>
    <row r="43" spans="1:11" x14ac:dyDescent="0.25">
      <c r="A43" s="161">
        <v>413</v>
      </c>
      <c r="B43" s="154">
        <v>41688</v>
      </c>
      <c r="C43" s="161" t="s">
        <v>869</v>
      </c>
      <c r="D43" s="162">
        <v>1475</v>
      </c>
      <c r="E43" s="161" t="s">
        <v>11</v>
      </c>
      <c r="F43" s="157">
        <v>715</v>
      </c>
      <c r="G43" s="170" t="s">
        <v>224</v>
      </c>
      <c r="H43" s="145" t="s">
        <v>870</v>
      </c>
      <c r="I43" s="145" t="s">
        <v>281</v>
      </c>
      <c r="J43" s="145" t="s">
        <v>871</v>
      </c>
      <c r="K43" s="163"/>
    </row>
    <row r="44" spans="1:11" x14ac:dyDescent="0.25">
      <c r="A44" s="161">
        <v>414</v>
      </c>
      <c r="B44" s="154">
        <v>41688</v>
      </c>
      <c r="C44" s="161" t="s">
        <v>872</v>
      </c>
      <c r="D44" s="162">
        <v>1475</v>
      </c>
      <c r="E44" s="161" t="s">
        <v>11</v>
      </c>
      <c r="F44" s="157">
        <v>715</v>
      </c>
      <c r="G44" s="170" t="s">
        <v>224</v>
      </c>
      <c r="H44" s="145" t="s">
        <v>873</v>
      </c>
      <c r="I44" s="145" t="s">
        <v>874</v>
      </c>
      <c r="J44" s="145" t="s">
        <v>875</v>
      </c>
      <c r="K44" s="163"/>
    </row>
    <row r="45" spans="1:11" x14ac:dyDescent="0.25">
      <c r="A45" s="161">
        <v>415</v>
      </c>
      <c r="B45" s="154">
        <v>41688</v>
      </c>
      <c r="C45" s="161" t="s">
        <v>876</v>
      </c>
      <c r="D45" s="162">
        <v>1475</v>
      </c>
      <c r="E45" s="161" t="s">
        <v>11</v>
      </c>
      <c r="F45" s="157">
        <v>715</v>
      </c>
      <c r="G45" s="170" t="s">
        <v>224</v>
      </c>
      <c r="H45" s="145" t="s">
        <v>877</v>
      </c>
      <c r="I45" s="145" t="s">
        <v>213</v>
      </c>
      <c r="J45" s="145" t="s">
        <v>878</v>
      </c>
      <c r="K45" s="163"/>
    </row>
    <row r="46" spans="1:11" x14ac:dyDescent="0.25">
      <c r="A46" s="161">
        <v>416</v>
      </c>
      <c r="B46" s="154">
        <v>41688</v>
      </c>
      <c r="C46" s="161" t="s">
        <v>879</v>
      </c>
      <c r="D46" s="162">
        <v>1475</v>
      </c>
      <c r="E46" s="161" t="s">
        <v>11</v>
      </c>
      <c r="F46" s="157">
        <v>715</v>
      </c>
      <c r="G46" s="170" t="s">
        <v>224</v>
      </c>
      <c r="H46" s="145" t="s">
        <v>230</v>
      </c>
      <c r="I46" s="145" t="s">
        <v>233</v>
      </c>
      <c r="J46" s="145" t="s">
        <v>232</v>
      </c>
      <c r="K46" s="163"/>
    </row>
    <row r="47" spans="1:11" x14ac:dyDescent="0.25">
      <c r="A47" s="161">
        <v>417</v>
      </c>
      <c r="B47" s="154">
        <v>41688</v>
      </c>
      <c r="C47" s="161" t="s">
        <v>880</v>
      </c>
      <c r="D47" s="162">
        <v>1475</v>
      </c>
      <c r="E47" s="161" t="s">
        <v>11</v>
      </c>
      <c r="F47" s="157">
        <v>715</v>
      </c>
      <c r="G47" s="170" t="s">
        <v>224</v>
      </c>
      <c r="H47" s="145" t="s">
        <v>237</v>
      </c>
      <c r="I47" s="145" t="s">
        <v>238</v>
      </c>
      <c r="J47" s="145" t="s">
        <v>242</v>
      </c>
      <c r="K47" s="163"/>
    </row>
    <row r="48" spans="1:11" x14ac:dyDescent="0.25">
      <c r="A48" s="161">
        <v>180</v>
      </c>
      <c r="B48" s="154">
        <v>41680</v>
      </c>
      <c r="C48" s="161" t="s">
        <v>881</v>
      </c>
      <c r="D48" s="162">
        <v>1475</v>
      </c>
      <c r="E48" s="161" t="s">
        <v>11</v>
      </c>
      <c r="F48" s="157">
        <v>715</v>
      </c>
      <c r="G48" s="170" t="s">
        <v>224</v>
      </c>
      <c r="H48" s="145" t="s">
        <v>882</v>
      </c>
      <c r="I48" s="145" t="s">
        <v>330</v>
      </c>
      <c r="J48" s="145" t="s">
        <v>883</v>
      </c>
      <c r="K48" s="163"/>
    </row>
    <row r="49" spans="1:11" x14ac:dyDescent="0.25">
      <c r="A49" s="161">
        <v>418</v>
      </c>
      <c r="B49" s="154">
        <v>41688</v>
      </c>
      <c r="C49" s="161" t="s">
        <v>884</v>
      </c>
      <c r="D49" s="162">
        <v>1475</v>
      </c>
      <c r="E49" s="161" t="s">
        <v>11</v>
      </c>
      <c r="F49" s="157">
        <v>715</v>
      </c>
      <c r="G49" s="170" t="s">
        <v>224</v>
      </c>
      <c r="H49" s="145" t="s">
        <v>885</v>
      </c>
      <c r="I49" s="145" t="s">
        <v>244</v>
      </c>
      <c r="J49" s="145" t="s">
        <v>245</v>
      </c>
      <c r="K49" s="163"/>
    </row>
    <row r="50" spans="1:11" x14ac:dyDescent="0.25">
      <c r="A50" s="161">
        <v>419</v>
      </c>
      <c r="B50" s="154">
        <v>41688</v>
      </c>
      <c r="C50" s="161" t="s">
        <v>886</v>
      </c>
      <c r="D50" s="162">
        <v>1475</v>
      </c>
      <c r="E50" s="161" t="s">
        <v>11</v>
      </c>
      <c r="F50" s="157">
        <v>715</v>
      </c>
      <c r="G50" s="170" t="s">
        <v>224</v>
      </c>
      <c r="H50" s="145" t="s">
        <v>78</v>
      </c>
      <c r="I50" s="145" t="s">
        <v>246</v>
      </c>
      <c r="J50" s="145" t="s">
        <v>247</v>
      </c>
      <c r="K50" s="163"/>
    </row>
    <row r="51" spans="1:11" x14ac:dyDescent="0.25">
      <c r="A51" s="161">
        <v>420</v>
      </c>
      <c r="B51" s="154">
        <v>41688</v>
      </c>
      <c r="C51" s="161" t="s">
        <v>887</v>
      </c>
      <c r="D51" s="162">
        <v>1475</v>
      </c>
      <c r="E51" s="161" t="s">
        <v>11</v>
      </c>
      <c r="F51" s="157">
        <v>715</v>
      </c>
      <c r="G51" s="170" t="s">
        <v>224</v>
      </c>
      <c r="H51" s="145" t="s">
        <v>248</v>
      </c>
      <c r="I51" s="145" t="s">
        <v>208</v>
      </c>
      <c r="J51" s="145" t="s">
        <v>249</v>
      </c>
      <c r="K51" s="163"/>
    </row>
    <row r="52" spans="1:11" x14ac:dyDescent="0.25">
      <c r="A52" s="161">
        <v>446</v>
      </c>
      <c r="B52" s="154">
        <v>41689</v>
      </c>
      <c r="C52" s="161" t="s">
        <v>888</v>
      </c>
      <c r="D52" s="174">
        <v>1475</v>
      </c>
      <c r="E52" s="161" t="s">
        <v>11</v>
      </c>
      <c r="F52" s="157">
        <v>715</v>
      </c>
      <c r="G52" s="170" t="s">
        <v>224</v>
      </c>
      <c r="H52" s="145" t="s">
        <v>226</v>
      </c>
      <c r="I52" s="145" t="s">
        <v>227</v>
      </c>
      <c r="J52" s="145" t="s">
        <v>225</v>
      </c>
      <c r="K52" s="145"/>
    </row>
    <row r="53" spans="1:11" ht="15" x14ac:dyDescent="0.25">
      <c r="A53" s="161">
        <v>126</v>
      </c>
      <c r="B53" s="154">
        <v>41677</v>
      </c>
      <c r="C53" s="161" t="s">
        <v>889</v>
      </c>
      <c r="D53" s="162">
        <v>2950</v>
      </c>
      <c r="E53" s="161" t="s">
        <v>11</v>
      </c>
      <c r="F53" s="157">
        <v>715</v>
      </c>
      <c r="G53" s="170" t="s">
        <v>858</v>
      </c>
      <c r="H53" s="165" t="s">
        <v>258</v>
      </c>
      <c r="I53" s="145" t="s">
        <v>890</v>
      </c>
      <c r="J53" s="145" t="s">
        <v>260</v>
      </c>
      <c r="K53" s="163"/>
    </row>
    <row r="54" spans="1:11" x14ac:dyDescent="0.25">
      <c r="A54" s="161">
        <v>409</v>
      </c>
      <c r="B54" s="154">
        <v>41688</v>
      </c>
      <c r="C54" s="161" t="s">
        <v>891</v>
      </c>
      <c r="D54" s="162">
        <v>2950</v>
      </c>
      <c r="E54" s="161" t="s">
        <v>11</v>
      </c>
      <c r="F54" s="157">
        <v>715</v>
      </c>
      <c r="G54" s="170" t="s">
        <v>858</v>
      </c>
      <c r="H54" s="145" t="s">
        <v>261</v>
      </c>
      <c r="I54" s="145" t="s">
        <v>262</v>
      </c>
      <c r="J54" s="145" t="s">
        <v>263</v>
      </c>
      <c r="K54" s="163"/>
    </row>
    <row r="55" spans="1:11" x14ac:dyDescent="0.25">
      <c r="A55" s="161">
        <v>434</v>
      </c>
      <c r="B55" s="154">
        <v>41689</v>
      </c>
      <c r="C55" s="164" t="s">
        <v>892</v>
      </c>
      <c r="D55" s="162">
        <v>1650</v>
      </c>
      <c r="E55" s="161" t="s">
        <v>11</v>
      </c>
      <c r="F55" s="157">
        <v>715</v>
      </c>
      <c r="G55" s="170" t="s">
        <v>616</v>
      </c>
      <c r="H55" s="145" t="s">
        <v>600</v>
      </c>
      <c r="I55" s="145" t="s">
        <v>601</v>
      </c>
      <c r="J55" s="145" t="s">
        <v>602</v>
      </c>
      <c r="K55" s="163"/>
    </row>
    <row r="56" spans="1:11" x14ac:dyDescent="0.25">
      <c r="A56" s="161">
        <v>510</v>
      </c>
      <c r="B56" s="154">
        <v>41694</v>
      </c>
      <c r="C56" s="161" t="s">
        <v>893</v>
      </c>
      <c r="D56" s="162">
        <v>1650</v>
      </c>
      <c r="E56" s="161" t="s">
        <v>11</v>
      </c>
      <c r="F56" s="157">
        <v>715</v>
      </c>
      <c r="G56" s="170" t="s">
        <v>616</v>
      </c>
      <c r="H56" s="145" t="s">
        <v>600</v>
      </c>
      <c r="I56" s="145" t="s">
        <v>601</v>
      </c>
      <c r="J56" s="145" t="s">
        <v>602</v>
      </c>
      <c r="K56" s="163"/>
    </row>
    <row r="57" spans="1:11" x14ac:dyDescent="0.25">
      <c r="A57" s="161">
        <v>518</v>
      </c>
      <c r="B57" s="154">
        <v>41694</v>
      </c>
      <c r="C57" s="164" t="s">
        <v>894</v>
      </c>
      <c r="D57" s="162">
        <v>6552</v>
      </c>
      <c r="E57" s="161" t="s">
        <v>11</v>
      </c>
      <c r="F57" s="157">
        <v>715</v>
      </c>
      <c r="G57" s="170" t="s">
        <v>616</v>
      </c>
      <c r="H57" s="145" t="s">
        <v>208</v>
      </c>
      <c r="I57" s="145" t="s">
        <v>747</v>
      </c>
      <c r="J57" s="145" t="s">
        <v>604</v>
      </c>
      <c r="K57" s="163"/>
    </row>
    <row r="58" spans="1:11" x14ac:dyDescent="0.25">
      <c r="A58" s="161">
        <v>299</v>
      </c>
      <c r="B58" s="154">
        <v>41682</v>
      </c>
      <c r="C58" s="161" t="s">
        <v>895</v>
      </c>
      <c r="D58" s="162">
        <v>7000</v>
      </c>
      <c r="E58" s="161" t="s">
        <v>11</v>
      </c>
      <c r="F58" s="157">
        <v>715</v>
      </c>
      <c r="G58" s="170" t="s">
        <v>625</v>
      </c>
      <c r="H58" s="145" t="s">
        <v>246</v>
      </c>
      <c r="I58" s="145" t="s">
        <v>795</v>
      </c>
      <c r="J58" s="145" t="s">
        <v>796</v>
      </c>
      <c r="K58" s="163"/>
    </row>
    <row r="59" spans="1:11" x14ac:dyDescent="0.25">
      <c r="A59" s="161">
        <v>486</v>
      </c>
      <c r="B59" s="154">
        <v>41691</v>
      </c>
      <c r="C59" s="161" t="s">
        <v>896</v>
      </c>
      <c r="D59" s="162">
        <v>2950</v>
      </c>
      <c r="E59" s="161" t="s">
        <v>11</v>
      </c>
      <c r="F59" s="157">
        <v>715</v>
      </c>
      <c r="G59" s="170" t="s">
        <v>224</v>
      </c>
      <c r="H59" s="145" t="s">
        <v>283</v>
      </c>
      <c r="I59" s="145" t="s">
        <v>897</v>
      </c>
      <c r="J59" s="145" t="s">
        <v>285</v>
      </c>
      <c r="K59" s="163"/>
    </row>
    <row r="60" spans="1:11" x14ac:dyDescent="0.25">
      <c r="A60" s="161">
        <v>569</v>
      </c>
      <c r="B60" s="154">
        <v>41696</v>
      </c>
      <c r="C60" s="164" t="s">
        <v>898</v>
      </c>
      <c r="D60" s="162">
        <v>3450</v>
      </c>
      <c r="E60" s="161" t="s">
        <v>11</v>
      </c>
      <c r="F60" s="157">
        <v>715</v>
      </c>
      <c r="G60" s="170" t="s">
        <v>616</v>
      </c>
      <c r="H60" s="145" t="s">
        <v>673</v>
      </c>
      <c r="I60" s="145" t="s">
        <v>674</v>
      </c>
      <c r="J60" s="145" t="s">
        <v>675</v>
      </c>
      <c r="K60" s="163"/>
    </row>
    <row r="61" spans="1:11" x14ac:dyDescent="0.25">
      <c r="A61" s="161">
        <v>570</v>
      </c>
      <c r="B61" s="154">
        <v>41696</v>
      </c>
      <c r="C61" s="161" t="s">
        <v>899</v>
      </c>
      <c r="D61" s="162">
        <v>3102</v>
      </c>
      <c r="E61" s="161" t="s">
        <v>11</v>
      </c>
      <c r="F61" s="157">
        <v>715</v>
      </c>
      <c r="G61" s="170" t="s">
        <v>616</v>
      </c>
      <c r="H61" s="145" t="s">
        <v>673</v>
      </c>
      <c r="I61" s="145" t="s">
        <v>674</v>
      </c>
      <c r="J61" s="145" t="s">
        <v>675</v>
      </c>
      <c r="K61" s="163"/>
    </row>
    <row r="62" spans="1:11" x14ac:dyDescent="0.25">
      <c r="A62" s="161">
        <v>421</v>
      </c>
      <c r="B62" s="154">
        <v>41688</v>
      </c>
      <c r="C62" s="161" t="s">
        <v>900</v>
      </c>
      <c r="D62" s="162">
        <v>1475</v>
      </c>
      <c r="E62" s="161" t="s">
        <v>11</v>
      </c>
      <c r="F62" s="157">
        <v>715</v>
      </c>
      <c r="G62" s="170" t="s">
        <v>224</v>
      </c>
      <c r="H62" s="170" t="s">
        <v>259</v>
      </c>
      <c r="I62" s="145" t="s">
        <v>301</v>
      </c>
      <c r="J62" s="145" t="s">
        <v>302</v>
      </c>
      <c r="K62" s="163"/>
    </row>
    <row r="63" spans="1:11" x14ac:dyDescent="0.25">
      <c r="A63" s="161">
        <v>408</v>
      </c>
      <c r="B63" s="154">
        <v>41688</v>
      </c>
      <c r="C63" s="161" t="s">
        <v>901</v>
      </c>
      <c r="D63" s="162">
        <v>1475</v>
      </c>
      <c r="E63" s="161" t="s">
        <v>11</v>
      </c>
      <c r="F63" s="157">
        <v>715</v>
      </c>
      <c r="G63" s="170" t="s">
        <v>224</v>
      </c>
      <c r="H63" s="145" t="s">
        <v>182</v>
      </c>
      <c r="I63" s="145" t="s">
        <v>208</v>
      </c>
      <c r="J63" s="145" t="s">
        <v>273</v>
      </c>
      <c r="K63" s="163"/>
    </row>
    <row r="64" spans="1:11" x14ac:dyDescent="0.25">
      <c r="A64" s="161">
        <v>598</v>
      </c>
      <c r="B64" s="154">
        <v>41698</v>
      </c>
      <c r="C64" s="161" t="s">
        <v>902</v>
      </c>
      <c r="D64" s="162">
        <v>3102</v>
      </c>
      <c r="E64" s="161" t="s">
        <v>11</v>
      </c>
      <c r="F64" s="157">
        <v>715</v>
      </c>
      <c r="G64" s="170" t="s">
        <v>616</v>
      </c>
      <c r="H64" s="145" t="s">
        <v>585</v>
      </c>
      <c r="I64" s="145" t="s">
        <v>586</v>
      </c>
      <c r="J64" s="145" t="s">
        <v>587</v>
      </c>
      <c r="K64" s="163"/>
    </row>
    <row r="65" spans="1:11" x14ac:dyDescent="0.25">
      <c r="A65" s="153">
        <v>7</v>
      </c>
      <c r="B65" s="154">
        <v>41674</v>
      </c>
      <c r="C65" s="166" t="s">
        <v>903</v>
      </c>
      <c r="D65" s="155">
        <v>3240</v>
      </c>
      <c r="E65" s="153" t="s">
        <v>11</v>
      </c>
      <c r="F65" s="157">
        <v>715</v>
      </c>
      <c r="G65" s="170" t="s">
        <v>76</v>
      </c>
      <c r="H65" s="145" t="s">
        <v>432</v>
      </c>
      <c r="I65" s="145" t="s">
        <v>81</v>
      </c>
      <c r="J65" s="145" t="s">
        <v>431</v>
      </c>
      <c r="K65" s="163"/>
    </row>
    <row r="66" spans="1:11" x14ac:dyDescent="0.25">
      <c r="A66" s="153">
        <v>22</v>
      </c>
      <c r="B66" s="154">
        <v>41674</v>
      </c>
      <c r="C66" s="166" t="s">
        <v>904</v>
      </c>
      <c r="D66" s="155">
        <v>3102</v>
      </c>
      <c r="E66" s="153" t="s">
        <v>11</v>
      </c>
      <c r="F66" s="157">
        <v>715</v>
      </c>
      <c r="G66" s="170" t="s">
        <v>616</v>
      </c>
      <c r="H66" s="145" t="s">
        <v>588</v>
      </c>
      <c r="I66" s="145" t="s">
        <v>589</v>
      </c>
      <c r="J66" s="145" t="s">
        <v>590</v>
      </c>
      <c r="K66" s="163"/>
    </row>
    <row r="67" spans="1:11" x14ac:dyDescent="0.25">
      <c r="A67" s="153">
        <v>35</v>
      </c>
      <c r="B67" s="154">
        <v>41674</v>
      </c>
      <c r="C67" s="166" t="s">
        <v>905</v>
      </c>
      <c r="D67" s="155">
        <v>3243</v>
      </c>
      <c r="E67" s="153" t="s">
        <v>11</v>
      </c>
      <c r="F67" s="157">
        <v>715</v>
      </c>
      <c r="G67" s="170" t="s">
        <v>76</v>
      </c>
      <c r="H67" s="145" t="s">
        <v>573</v>
      </c>
      <c r="I67" s="145" t="s">
        <v>448</v>
      </c>
      <c r="J67" s="145" t="s">
        <v>278</v>
      </c>
      <c r="K67" s="163"/>
    </row>
    <row r="68" spans="1:11" x14ac:dyDescent="0.25">
      <c r="A68" s="153">
        <v>36</v>
      </c>
      <c r="B68" s="154">
        <v>41674</v>
      </c>
      <c r="C68" s="166" t="s">
        <v>906</v>
      </c>
      <c r="D68" s="155">
        <v>3243</v>
      </c>
      <c r="E68" s="153" t="s">
        <v>11</v>
      </c>
      <c r="F68" s="157">
        <v>715</v>
      </c>
      <c r="G68" s="170" t="s">
        <v>76</v>
      </c>
      <c r="H68" s="145" t="s">
        <v>575</v>
      </c>
      <c r="I68" s="145" t="s">
        <v>202</v>
      </c>
      <c r="J68" s="145" t="s">
        <v>203</v>
      </c>
      <c r="K68" s="163"/>
    </row>
    <row r="69" spans="1:11" x14ac:dyDescent="0.25">
      <c r="A69" s="153">
        <v>47</v>
      </c>
      <c r="B69" s="154">
        <v>41675</v>
      </c>
      <c r="C69" s="166" t="s">
        <v>907</v>
      </c>
      <c r="D69" s="155">
        <v>3100</v>
      </c>
      <c r="E69" s="153" t="s">
        <v>11</v>
      </c>
      <c r="F69" s="157">
        <v>715</v>
      </c>
      <c r="G69" s="170" t="s">
        <v>908</v>
      </c>
      <c r="H69" s="145" t="s">
        <v>407</v>
      </c>
      <c r="I69" s="145" t="s">
        <v>408</v>
      </c>
      <c r="J69" s="145" t="s">
        <v>409</v>
      </c>
      <c r="K69" s="163"/>
    </row>
    <row r="70" spans="1:11" x14ac:dyDescent="0.25">
      <c r="A70" s="153">
        <v>50</v>
      </c>
      <c r="B70" s="154">
        <v>41675</v>
      </c>
      <c r="C70" s="166" t="s">
        <v>909</v>
      </c>
      <c r="D70" s="155">
        <v>3100</v>
      </c>
      <c r="E70" s="153" t="s">
        <v>11</v>
      </c>
      <c r="F70" s="157">
        <v>715</v>
      </c>
      <c r="G70" s="170" t="s">
        <v>908</v>
      </c>
      <c r="H70" s="145" t="s">
        <v>402</v>
      </c>
      <c r="I70" s="145" t="s">
        <v>193</v>
      </c>
      <c r="J70" s="145" t="s">
        <v>79</v>
      </c>
      <c r="K70" s="163"/>
    </row>
    <row r="71" spans="1:11" x14ac:dyDescent="0.25">
      <c r="A71" s="153">
        <v>60</v>
      </c>
      <c r="B71" s="154">
        <v>41675</v>
      </c>
      <c r="C71" s="153" t="s">
        <v>910</v>
      </c>
      <c r="D71" s="155">
        <v>3100</v>
      </c>
      <c r="E71" s="153" t="s">
        <v>11</v>
      </c>
      <c r="F71" s="157">
        <v>715</v>
      </c>
      <c r="G71" s="170" t="s">
        <v>616</v>
      </c>
      <c r="H71" s="145" t="s">
        <v>218</v>
      </c>
      <c r="I71" s="145" t="s">
        <v>911</v>
      </c>
      <c r="J71" s="145" t="s">
        <v>912</v>
      </c>
      <c r="K71" s="163"/>
    </row>
    <row r="72" spans="1:11" x14ac:dyDescent="0.25">
      <c r="A72" s="153">
        <v>73</v>
      </c>
      <c r="B72" s="154">
        <v>41675</v>
      </c>
      <c r="C72" s="166" t="s">
        <v>913</v>
      </c>
      <c r="D72" s="155">
        <v>3240</v>
      </c>
      <c r="E72" s="153" t="s">
        <v>11</v>
      </c>
      <c r="F72" s="157">
        <v>715</v>
      </c>
      <c r="G72" s="170" t="s">
        <v>76</v>
      </c>
      <c r="H72" s="145" t="s">
        <v>571</v>
      </c>
      <c r="I72" s="145" t="s">
        <v>250</v>
      </c>
      <c r="J72" s="145" t="s">
        <v>572</v>
      </c>
      <c r="K72" s="163"/>
    </row>
    <row r="73" spans="1:11" x14ac:dyDescent="0.25">
      <c r="A73" s="153">
        <v>83</v>
      </c>
      <c r="B73" s="154">
        <v>41675</v>
      </c>
      <c r="C73" s="166" t="s">
        <v>914</v>
      </c>
      <c r="D73" s="155">
        <v>3102</v>
      </c>
      <c r="E73" s="153" t="s">
        <v>11</v>
      </c>
      <c r="F73" s="157">
        <v>715</v>
      </c>
      <c r="G73" s="170" t="s">
        <v>616</v>
      </c>
      <c r="H73" s="145" t="s">
        <v>691</v>
      </c>
      <c r="I73" s="145" t="s">
        <v>182</v>
      </c>
      <c r="J73" s="145" t="s">
        <v>692</v>
      </c>
      <c r="K73" s="163"/>
    </row>
    <row r="74" spans="1:11" x14ac:dyDescent="0.25">
      <c r="A74" s="153">
        <v>84</v>
      </c>
      <c r="B74" s="154">
        <v>41675</v>
      </c>
      <c r="C74" s="166" t="s">
        <v>915</v>
      </c>
      <c r="D74" s="155">
        <v>3240</v>
      </c>
      <c r="E74" s="153" t="s">
        <v>11</v>
      </c>
      <c r="F74" s="157">
        <v>715</v>
      </c>
      <c r="G74" s="170" t="s">
        <v>76</v>
      </c>
      <c r="H74" s="145" t="s">
        <v>309</v>
      </c>
      <c r="I74" s="145" t="s">
        <v>194</v>
      </c>
      <c r="J74" s="145" t="s">
        <v>195</v>
      </c>
      <c r="K74" s="163"/>
    </row>
    <row r="75" spans="1:11" x14ac:dyDescent="0.25">
      <c r="A75" s="153">
        <v>85</v>
      </c>
      <c r="B75" s="154">
        <v>41675</v>
      </c>
      <c r="C75" s="166" t="s">
        <v>916</v>
      </c>
      <c r="D75" s="155">
        <v>3102</v>
      </c>
      <c r="E75" s="153" t="s">
        <v>11</v>
      </c>
      <c r="F75" s="157">
        <v>715</v>
      </c>
      <c r="G75" s="170" t="s">
        <v>616</v>
      </c>
      <c r="H75" s="145" t="s">
        <v>744</v>
      </c>
      <c r="I75" s="145" t="s">
        <v>608</v>
      </c>
      <c r="J75" s="145" t="s">
        <v>609</v>
      </c>
      <c r="K75" s="163"/>
    </row>
    <row r="76" spans="1:11" x14ac:dyDescent="0.25">
      <c r="A76" s="153">
        <v>88</v>
      </c>
      <c r="B76" s="154">
        <v>41675</v>
      </c>
      <c r="C76" s="166" t="s">
        <v>917</v>
      </c>
      <c r="D76" s="155">
        <v>3100</v>
      </c>
      <c r="E76" s="153" t="s">
        <v>11</v>
      </c>
      <c r="F76" s="157">
        <v>715</v>
      </c>
      <c r="G76" s="170" t="s">
        <v>616</v>
      </c>
      <c r="H76" s="145" t="s">
        <v>234</v>
      </c>
      <c r="I76" s="145" t="s">
        <v>193</v>
      </c>
      <c r="J76" s="145" t="s">
        <v>71</v>
      </c>
      <c r="K76" s="163"/>
    </row>
    <row r="77" spans="1:11" x14ac:dyDescent="0.25">
      <c r="A77" s="153">
        <v>110</v>
      </c>
      <c r="B77" s="154">
        <v>41676</v>
      </c>
      <c r="C77" s="166" t="s">
        <v>918</v>
      </c>
      <c r="D77" s="155">
        <v>3100</v>
      </c>
      <c r="E77" s="153" t="s">
        <v>11</v>
      </c>
      <c r="F77" s="157">
        <v>715</v>
      </c>
      <c r="G77" s="170" t="s">
        <v>625</v>
      </c>
      <c r="H77" s="145" t="s">
        <v>78</v>
      </c>
      <c r="I77" s="145" t="s">
        <v>246</v>
      </c>
      <c r="J77" s="145" t="s">
        <v>742</v>
      </c>
      <c r="K77" s="163"/>
    </row>
    <row r="78" spans="1:11" x14ac:dyDescent="0.25">
      <c r="A78" s="153">
        <v>116</v>
      </c>
      <c r="B78" s="154">
        <v>41676</v>
      </c>
      <c r="C78" s="166" t="s">
        <v>919</v>
      </c>
      <c r="D78" s="155">
        <v>4200</v>
      </c>
      <c r="E78" s="153" t="s">
        <v>11</v>
      </c>
      <c r="F78" s="157">
        <v>715</v>
      </c>
      <c r="G78" s="170" t="s">
        <v>76</v>
      </c>
      <c r="H78" s="145" t="s">
        <v>580</v>
      </c>
      <c r="I78" s="145" t="s">
        <v>216</v>
      </c>
      <c r="J78" s="145" t="s">
        <v>581</v>
      </c>
      <c r="K78" s="163"/>
    </row>
    <row r="79" spans="1:11" x14ac:dyDescent="0.25">
      <c r="A79" s="153">
        <v>119</v>
      </c>
      <c r="B79" s="154">
        <v>41676</v>
      </c>
      <c r="C79" s="166" t="s">
        <v>920</v>
      </c>
      <c r="D79" s="155">
        <v>3250</v>
      </c>
      <c r="E79" s="153" t="s">
        <v>11</v>
      </c>
      <c r="F79" s="157">
        <v>715</v>
      </c>
      <c r="G79" s="170" t="s">
        <v>76</v>
      </c>
      <c r="H79" s="145" t="s">
        <v>192</v>
      </c>
      <c r="I79" s="145" t="s">
        <v>739</v>
      </c>
      <c r="J79" s="145" t="s">
        <v>740</v>
      </c>
      <c r="K79" s="163"/>
    </row>
    <row r="80" spans="1:11" x14ac:dyDescent="0.25">
      <c r="A80" s="153">
        <v>132</v>
      </c>
      <c r="B80" s="154">
        <v>41677</v>
      </c>
      <c r="C80" s="166" t="s">
        <v>921</v>
      </c>
      <c r="D80" s="155">
        <v>5000</v>
      </c>
      <c r="E80" s="153" t="s">
        <v>11</v>
      </c>
      <c r="F80" s="157">
        <v>715</v>
      </c>
      <c r="G80" s="170" t="s">
        <v>616</v>
      </c>
      <c r="H80" s="145" t="s">
        <v>632</v>
      </c>
      <c r="I80" s="145" t="s">
        <v>633</v>
      </c>
      <c r="J80" s="145" t="s">
        <v>272</v>
      </c>
      <c r="K80" s="163"/>
    </row>
    <row r="81" spans="1:11" x14ac:dyDescent="0.25">
      <c r="A81" s="153">
        <v>240</v>
      </c>
      <c r="B81" s="154">
        <v>41680</v>
      </c>
      <c r="C81" s="166" t="s">
        <v>922</v>
      </c>
      <c r="D81" s="155">
        <v>3300</v>
      </c>
      <c r="E81" s="153" t="s">
        <v>11</v>
      </c>
      <c r="F81" s="157">
        <v>715</v>
      </c>
      <c r="G81" s="170" t="s">
        <v>616</v>
      </c>
      <c r="H81" s="145" t="s">
        <v>591</v>
      </c>
      <c r="I81" s="145" t="s">
        <v>264</v>
      </c>
      <c r="J81" s="145" t="s">
        <v>595</v>
      </c>
      <c r="K81" s="163"/>
    </row>
    <row r="82" spans="1:11" x14ac:dyDescent="0.25">
      <c r="A82" s="153">
        <v>270</v>
      </c>
      <c r="B82" s="154">
        <v>41681</v>
      </c>
      <c r="C82" s="166" t="s">
        <v>923</v>
      </c>
      <c r="D82" s="155">
        <v>3290</v>
      </c>
      <c r="E82" s="153" t="s">
        <v>11</v>
      </c>
      <c r="F82" s="157">
        <v>715</v>
      </c>
      <c r="G82" s="170" t="s">
        <v>616</v>
      </c>
      <c r="H82" s="145" t="s">
        <v>752</v>
      </c>
      <c r="I82" s="145" t="s">
        <v>753</v>
      </c>
      <c r="J82" s="145" t="s">
        <v>754</v>
      </c>
      <c r="K82" s="163"/>
    </row>
    <row r="83" spans="1:11" x14ac:dyDescent="0.25">
      <c r="A83" s="153">
        <v>272</v>
      </c>
      <c r="B83" s="154">
        <v>41681</v>
      </c>
      <c r="C83" s="166" t="s">
        <v>924</v>
      </c>
      <c r="D83" s="155">
        <v>10100</v>
      </c>
      <c r="E83" s="153" t="s">
        <v>11</v>
      </c>
      <c r="F83" s="157">
        <v>715</v>
      </c>
      <c r="G83" s="170" t="s">
        <v>616</v>
      </c>
      <c r="H83" s="145" t="s">
        <v>679</v>
      </c>
      <c r="I83" s="145" t="s">
        <v>193</v>
      </c>
      <c r="J83" s="145" t="s">
        <v>680</v>
      </c>
      <c r="K83" s="163"/>
    </row>
    <row r="84" spans="1:11" x14ac:dyDescent="0.25">
      <c r="A84" s="153">
        <v>302</v>
      </c>
      <c r="B84" s="154">
        <v>41683</v>
      </c>
      <c r="C84" s="166" t="s">
        <v>925</v>
      </c>
      <c r="D84" s="155">
        <v>3948</v>
      </c>
      <c r="E84" s="153" t="s">
        <v>11</v>
      </c>
      <c r="F84" s="157">
        <v>715</v>
      </c>
      <c r="G84" s="170" t="s">
        <v>625</v>
      </c>
      <c r="H84" s="145" t="s">
        <v>238</v>
      </c>
      <c r="I84" s="145" t="s">
        <v>327</v>
      </c>
      <c r="J84" s="145" t="s">
        <v>326</v>
      </c>
      <c r="K84" s="163"/>
    </row>
    <row r="85" spans="1:11" x14ac:dyDescent="0.25">
      <c r="A85" s="153">
        <v>405</v>
      </c>
      <c r="B85" s="154">
        <v>41688</v>
      </c>
      <c r="C85" s="153" t="s">
        <v>926</v>
      </c>
      <c r="D85" s="155">
        <v>1475</v>
      </c>
      <c r="E85" s="153" t="s">
        <v>11</v>
      </c>
      <c r="F85" s="157">
        <v>715</v>
      </c>
      <c r="G85" s="170" t="s">
        <v>224</v>
      </c>
      <c r="H85" s="145" t="s">
        <v>230</v>
      </c>
      <c r="I85" s="145" t="s">
        <v>927</v>
      </c>
      <c r="J85" s="145" t="s">
        <v>928</v>
      </c>
      <c r="K85" s="163"/>
    </row>
    <row r="86" spans="1:11" x14ac:dyDescent="0.25">
      <c r="A86" s="153">
        <v>495</v>
      </c>
      <c r="B86" s="154">
        <v>41691</v>
      </c>
      <c r="C86" s="166" t="s">
        <v>929</v>
      </c>
      <c r="D86" s="155">
        <v>2500</v>
      </c>
      <c r="E86" s="153" t="s">
        <v>11</v>
      </c>
      <c r="F86" s="157">
        <v>715</v>
      </c>
      <c r="G86" s="170" t="s">
        <v>616</v>
      </c>
      <c r="H86" s="145" t="s">
        <v>632</v>
      </c>
      <c r="I86" s="145" t="s">
        <v>633</v>
      </c>
      <c r="J86" s="145" t="s">
        <v>272</v>
      </c>
      <c r="K86" s="163"/>
    </row>
    <row r="87" spans="1:11" x14ac:dyDescent="0.25">
      <c r="A87" s="153">
        <v>537</v>
      </c>
      <c r="B87" s="154">
        <v>41695</v>
      </c>
      <c r="C87" s="153" t="s">
        <v>930</v>
      </c>
      <c r="D87" s="155">
        <v>2950</v>
      </c>
      <c r="E87" s="153" t="s">
        <v>11</v>
      </c>
      <c r="F87" s="157">
        <v>715</v>
      </c>
      <c r="G87" s="170" t="s">
        <v>68</v>
      </c>
      <c r="H87" s="145" t="s">
        <v>298</v>
      </c>
      <c r="I87" s="145" t="s">
        <v>299</v>
      </c>
      <c r="J87" s="145" t="s">
        <v>300</v>
      </c>
      <c r="K87" s="163"/>
    </row>
    <row r="88" spans="1:11" x14ac:dyDescent="0.25">
      <c r="A88" s="153">
        <v>587</v>
      </c>
      <c r="B88" s="154">
        <v>41697</v>
      </c>
      <c r="C88" s="166" t="s">
        <v>931</v>
      </c>
      <c r="D88" s="155">
        <v>3600</v>
      </c>
      <c r="E88" s="153" t="s">
        <v>11</v>
      </c>
      <c r="F88" s="157">
        <v>715</v>
      </c>
      <c r="G88" s="170" t="s">
        <v>76</v>
      </c>
      <c r="H88" s="145" t="s">
        <v>435</v>
      </c>
      <c r="I88" s="145" t="s">
        <v>436</v>
      </c>
      <c r="J88" s="145" t="s">
        <v>207</v>
      </c>
      <c r="K88" s="163"/>
    </row>
    <row r="89" spans="1:11" x14ac:dyDescent="0.25">
      <c r="A89" s="153">
        <v>606</v>
      </c>
      <c r="B89" s="154">
        <v>41698</v>
      </c>
      <c r="C89" s="166" t="s">
        <v>932</v>
      </c>
      <c r="D89" s="155">
        <v>3600</v>
      </c>
      <c r="E89" s="153" t="s">
        <v>11</v>
      </c>
      <c r="F89" s="157">
        <v>715</v>
      </c>
      <c r="G89" s="170" t="s">
        <v>76</v>
      </c>
      <c r="H89" s="145" t="s">
        <v>77</v>
      </c>
      <c r="I89" s="145" t="s">
        <v>192</v>
      </c>
      <c r="J89" s="145" t="s">
        <v>79</v>
      </c>
      <c r="K89" s="163"/>
    </row>
    <row r="90" spans="1:11" x14ac:dyDescent="0.25">
      <c r="A90" s="153">
        <v>607</v>
      </c>
      <c r="B90" s="154">
        <v>41698</v>
      </c>
      <c r="C90" s="166" t="s">
        <v>933</v>
      </c>
      <c r="D90" s="155">
        <v>2500</v>
      </c>
      <c r="E90" s="153" t="s">
        <v>11</v>
      </c>
      <c r="F90" s="157">
        <v>715</v>
      </c>
      <c r="G90" s="170" t="s">
        <v>616</v>
      </c>
      <c r="H90" s="145" t="s">
        <v>632</v>
      </c>
      <c r="I90" s="145" t="s">
        <v>633</v>
      </c>
      <c r="J90" s="145" t="s">
        <v>272</v>
      </c>
      <c r="K90" s="163"/>
    </row>
    <row r="91" spans="1:11" x14ac:dyDescent="0.25">
      <c r="A91" s="153"/>
      <c r="B91" s="154"/>
      <c r="C91" s="159" t="s">
        <v>9</v>
      </c>
      <c r="D91" s="160">
        <v>279425.5</v>
      </c>
      <c r="E91" s="153"/>
      <c r="F91" s="156"/>
      <c r="G91" s="171"/>
      <c r="H91" s="158"/>
      <c r="I91" s="145"/>
      <c r="J91" s="145"/>
      <c r="K91" s="145"/>
    </row>
    <row r="92" spans="1:11" x14ac:dyDescent="0.25">
      <c r="A92" s="145"/>
      <c r="B92" s="176">
        <v>41676</v>
      </c>
      <c r="C92" s="145" t="s">
        <v>792</v>
      </c>
      <c r="D92" s="175">
        <v>3350</v>
      </c>
      <c r="E92" s="145"/>
      <c r="F92" s="145"/>
      <c r="G92" s="172" t="s">
        <v>76</v>
      </c>
      <c r="H92" s="145" t="s">
        <v>271</v>
      </c>
      <c r="I92" s="145" t="s">
        <v>234</v>
      </c>
      <c r="J92" s="145" t="s">
        <v>272</v>
      </c>
      <c r="K92" s="145"/>
    </row>
    <row r="93" spans="1:11" x14ac:dyDescent="0.25">
      <c r="A93" s="145"/>
      <c r="B93" s="176"/>
      <c r="C93" s="145"/>
      <c r="D93" s="175"/>
      <c r="E93" s="145"/>
      <c r="F93" s="145"/>
      <c r="G93" s="145"/>
      <c r="H93" s="145"/>
      <c r="I93" s="145"/>
      <c r="J93" s="145"/>
      <c r="K93" s="145"/>
    </row>
    <row r="94" spans="1:11" x14ac:dyDescent="0.25">
      <c r="A94" s="145"/>
      <c r="B94" s="145"/>
      <c r="C94" s="177" t="s">
        <v>934</v>
      </c>
      <c r="D94" s="178">
        <v>3350</v>
      </c>
      <c r="E94" s="145"/>
      <c r="F94" s="145"/>
      <c r="G94" s="145"/>
      <c r="H94" s="145"/>
      <c r="I94" s="145"/>
      <c r="J94" s="145"/>
      <c r="K94" s="145"/>
    </row>
    <row r="96" spans="1:11" x14ac:dyDescent="0.25">
      <c r="A96" s="145"/>
      <c r="B96" s="145"/>
      <c r="C96" s="179" t="s">
        <v>935</v>
      </c>
      <c r="D96" s="180">
        <v>282775.5</v>
      </c>
      <c r="E96" s="145"/>
      <c r="F96" s="145"/>
      <c r="G96" s="145"/>
      <c r="H96" s="145"/>
      <c r="I96" s="145"/>
      <c r="J96" s="145"/>
      <c r="K96" s="145"/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4" sqref="C4"/>
    </sheetView>
  </sheetViews>
  <sheetFormatPr baseColWidth="10" defaultRowHeight="12.75" x14ac:dyDescent="0.25"/>
  <cols>
    <col min="1" max="1" width="40" bestFit="1" customWidth="1"/>
    <col min="2" max="2" width="50.5" bestFit="1" customWidth="1"/>
  </cols>
  <sheetData>
    <row r="1" spans="1:7" ht="20.25" x14ac:dyDescent="0.35">
      <c r="A1" s="200"/>
      <c r="B1" s="201" t="s">
        <v>936</v>
      </c>
      <c r="C1" s="201"/>
      <c r="D1" s="201"/>
      <c r="E1" s="202"/>
      <c r="F1" s="202"/>
      <c r="G1" s="202"/>
    </row>
    <row r="2" spans="1:7" ht="13.5" x14ac:dyDescent="0.25">
      <c r="A2" s="203"/>
      <c r="B2" s="203"/>
      <c r="C2" s="203"/>
      <c r="D2" s="203"/>
      <c r="E2" s="202"/>
      <c r="F2" s="202"/>
      <c r="G2" s="202"/>
    </row>
    <row r="3" spans="1:7" ht="13.5" x14ac:dyDescent="0.25">
      <c r="A3" s="204" t="s">
        <v>4</v>
      </c>
      <c r="B3" s="205" t="s">
        <v>471</v>
      </c>
      <c r="C3" s="206"/>
      <c r="D3" s="203"/>
      <c r="E3" s="207"/>
      <c r="F3" s="202"/>
      <c r="G3" s="202"/>
    </row>
    <row r="4" spans="1:7" x14ac:dyDescent="0.25">
      <c r="A4" s="208" t="s">
        <v>276</v>
      </c>
      <c r="B4" s="209">
        <v>22000</v>
      </c>
      <c r="C4" s="210" t="s">
        <v>937</v>
      </c>
      <c r="D4" s="210" t="s">
        <v>804</v>
      </c>
      <c r="E4" s="207"/>
      <c r="F4" s="202"/>
      <c r="G4" s="211"/>
    </row>
    <row r="5" spans="1:7" x14ac:dyDescent="0.25">
      <c r="A5" s="208" t="s">
        <v>805</v>
      </c>
      <c r="B5" s="209">
        <v>32000</v>
      </c>
      <c r="C5" s="210" t="s">
        <v>938</v>
      </c>
      <c r="D5" s="210" t="s">
        <v>807</v>
      </c>
      <c r="E5" s="207"/>
      <c r="F5" s="202"/>
      <c r="G5" s="211"/>
    </row>
    <row r="6" spans="1:7" x14ac:dyDescent="0.25">
      <c r="A6" s="208" t="s">
        <v>808</v>
      </c>
      <c r="B6" s="209">
        <v>32000</v>
      </c>
      <c r="C6" s="210" t="s">
        <v>939</v>
      </c>
      <c r="D6" s="210" t="s">
        <v>807</v>
      </c>
      <c r="E6" s="202"/>
      <c r="F6" s="202"/>
      <c r="G6" s="211"/>
    </row>
    <row r="7" spans="1:7" ht="13.5" x14ac:dyDescent="0.25">
      <c r="A7" s="212" t="s">
        <v>9</v>
      </c>
      <c r="B7" s="213">
        <v>86000</v>
      </c>
      <c r="C7" s="203"/>
      <c r="D7" s="203"/>
      <c r="E7" s="202"/>
      <c r="F7" s="202"/>
      <c r="G7" s="202"/>
    </row>
    <row r="8" spans="1:7" ht="13.5" x14ac:dyDescent="0.25">
      <c r="A8" s="203"/>
      <c r="B8" s="214"/>
      <c r="C8" s="203"/>
      <c r="D8" s="203"/>
      <c r="E8" s="202"/>
      <c r="F8" s="202"/>
      <c r="G8" s="202"/>
    </row>
    <row r="9" spans="1:7" ht="13.5" x14ac:dyDescent="0.25">
      <c r="A9" s="203"/>
      <c r="B9" s="203"/>
      <c r="C9" s="203"/>
      <c r="D9" s="203"/>
      <c r="E9" s="202"/>
      <c r="F9" s="202"/>
      <c r="G9" s="202"/>
    </row>
    <row r="10" spans="1:7" ht="16.5" x14ac:dyDescent="0.3">
      <c r="A10" s="212" t="s">
        <v>940</v>
      </c>
      <c r="B10" s="215">
        <v>279425.5</v>
      </c>
      <c r="C10" s="216"/>
      <c r="D10" s="214"/>
      <c r="E10" s="202"/>
      <c r="F10" s="202"/>
      <c r="G10" s="202"/>
    </row>
    <row r="11" spans="1:7" ht="16.5" x14ac:dyDescent="0.3">
      <c r="A11" s="212" t="s">
        <v>811</v>
      </c>
      <c r="B11" s="215">
        <v>3350</v>
      </c>
      <c r="C11" s="216"/>
      <c r="D11" s="214"/>
      <c r="E11" s="202"/>
      <c r="F11" s="202"/>
      <c r="G11" s="202"/>
    </row>
    <row r="12" spans="1:7" ht="16.5" x14ac:dyDescent="0.3">
      <c r="A12" s="212" t="s">
        <v>812</v>
      </c>
      <c r="B12" s="215">
        <v>282775.5</v>
      </c>
      <c r="C12" s="216"/>
      <c r="D12" s="214"/>
      <c r="E12" s="202"/>
      <c r="F12" s="202"/>
      <c r="G12" s="202"/>
    </row>
    <row r="13" spans="1:7" ht="16.5" x14ac:dyDescent="0.3">
      <c r="A13" s="212" t="s">
        <v>813</v>
      </c>
      <c r="B13" s="215">
        <v>86000</v>
      </c>
      <c r="C13" s="216"/>
      <c r="D13" s="214"/>
      <c r="E13" s="202"/>
      <c r="F13" s="202"/>
      <c r="G13" s="202"/>
    </row>
    <row r="14" spans="1:7" ht="13.5" x14ac:dyDescent="0.25">
      <c r="A14" s="217" t="s">
        <v>941</v>
      </c>
      <c r="B14" s="215">
        <v>196775.5</v>
      </c>
      <c r="C14" s="202"/>
      <c r="D14" s="202"/>
      <c r="E14" s="202"/>
      <c r="F14" s="202"/>
      <c r="G14" s="202"/>
    </row>
    <row r="15" spans="1:7" ht="13.5" x14ac:dyDescent="0.25">
      <c r="A15" s="217" t="s">
        <v>474</v>
      </c>
      <c r="B15" s="218">
        <v>31484.080000000002</v>
      </c>
      <c r="C15" s="181"/>
      <c r="D15" s="181"/>
      <c r="E15" s="181"/>
      <c r="F15" s="181"/>
      <c r="G15" s="181"/>
    </row>
    <row r="16" spans="1:7" ht="13.5" x14ac:dyDescent="0.25">
      <c r="A16" s="217" t="s">
        <v>475</v>
      </c>
      <c r="B16" s="218">
        <v>228259.58000000002</v>
      </c>
      <c r="C16" s="181"/>
      <c r="D16" s="181"/>
      <c r="E16" s="181"/>
      <c r="F16" s="181"/>
      <c r="G16" s="18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selection activeCell="I10" sqref="I10"/>
    </sheetView>
  </sheetViews>
  <sheetFormatPr baseColWidth="10" defaultRowHeight="12.75" x14ac:dyDescent="0.25"/>
  <cols>
    <col min="1" max="1" width="5" style="181" bestFit="1" customWidth="1"/>
    <col min="2" max="2" width="10.1640625" style="181" bestFit="1" customWidth="1"/>
    <col min="3" max="3" width="69" style="181" bestFit="1" customWidth="1"/>
    <col min="4" max="4" width="14.1640625" style="181" customWidth="1"/>
    <col min="5" max="5" width="13.83203125" style="181" bestFit="1" customWidth="1"/>
    <col min="6" max="6" width="5.33203125" style="181" bestFit="1" customWidth="1"/>
    <col min="7" max="7" width="11.1640625" style="181" bestFit="1" customWidth="1"/>
    <col min="8" max="11" width="12" style="181"/>
    <col min="12" max="12" width="3.33203125" style="181" customWidth="1"/>
    <col min="13" max="16384" width="12" style="181"/>
  </cols>
  <sheetData>
    <row r="1" spans="1:11" x14ac:dyDescent="0.25">
      <c r="A1" s="386" t="s">
        <v>0</v>
      </c>
      <c r="B1" s="386"/>
      <c r="C1" s="386"/>
      <c r="D1" s="386"/>
      <c r="E1" s="386"/>
      <c r="F1" s="182"/>
    </row>
    <row r="2" spans="1:11" x14ac:dyDescent="0.25">
      <c r="A2" s="386" t="s">
        <v>942</v>
      </c>
      <c r="B2" s="386"/>
      <c r="C2" s="386"/>
      <c r="D2" s="386"/>
      <c r="E2" s="386"/>
      <c r="F2" s="183"/>
    </row>
    <row r="3" spans="1:11" x14ac:dyDescent="0.25">
      <c r="A3" s="184"/>
      <c r="B3" s="184"/>
      <c r="C3" s="185"/>
      <c r="D3" s="184"/>
      <c r="E3" s="185"/>
      <c r="F3" s="184"/>
    </row>
    <row r="4" spans="1:11" x14ac:dyDescent="0.25">
      <c r="A4" s="184"/>
      <c r="B4" s="184"/>
      <c r="C4" s="185"/>
      <c r="D4" s="184"/>
      <c r="E4" s="185"/>
      <c r="F4" s="184"/>
    </row>
    <row r="5" spans="1:11" ht="13.5" thickBot="1" x14ac:dyDescent="0.3">
      <c r="A5" s="186" t="s">
        <v>2</v>
      </c>
      <c r="B5" s="186" t="s">
        <v>3</v>
      </c>
      <c r="C5" s="186" t="s">
        <v>4</v>
      </c>
      <c r="D5" s="187" t="s">
        <v>5</v>
      </c>
      <c r="E5" s="188" t="s">
        <v>6</v>
      </c>
      <c r="F5" s="186" t="s">
        <v>7</v>
      </c>
      <c r="G5" s="186" t="s">
        <v>8</v>
      </c>
    </row>
    <row r="6" spans="1:11" x14ac:dyDescent="0.25">
      <c r="A6" s="144">
        <v>17</v>
      </c>
      <c r="B6" s="139">
        <v>41701</v>
      </c>
      <c r="C6" s="142" t="s">
        <v>943</v>
      </c>
      <c r="D6" s="143">
        <v>1100</v>
      </c>
      <c r="E6" s="142" t="s">
        <v>11</v>
      </c>
      <c r="F6" s="141">
        <v>715</v>
      </c>
      <c r="G6" s="140"/>
      <c r="H6" s="181" t="s">
        <v>616</v>
      </c>
      <c r="I6" s="181" t="s">
        <v>944</v>
      </c>
      <c r="J6" s="181" t="s">
        <v>674</v>
      </c>
      <c r="K6" s="181" t="s">
        <v>945</v>
      </c>
    </row>
    <row r="7" spans="1:11" x14ac:dyDescent="0.25">
      <c r="A7" s="102">
        <v>63</v>
      </c>
      <c r="B7" s="189">
        <v>41703</v>
      </c>
      <c r="C7" s="193" t="s">
        <v>946</v>
      </c>
      <c r="D7" s="194">
        <v>3450</v>
      </c>
      <c r="E7" s="193" t="s">
        <v>11</v>
      </c>
      <c r="F7" s="190">
        <v>715</v>
      </c>
      <c r="G7" s="219"/>
      <c r="H7" s="181" t="s">
        <v>625</v>
      </c>
      <c r="I7" s="181" t="s">
        <v>711</v>
      </c>
      <c r="J7" s="181" t="s">
        <v>712</v>
      </c>
      <c r="K7" s="181" t="s">
        <v>209</v>
      </c>
    </row>
    <row r="8" spans="1:11" x14ac:dyDescent="0.25">
      <c r="A8" s="102">
        <v>33</v>
      </c>
      <c r="B8" s="189">
        <v>41702</v>
      </c>
      <c r="C8" s="193" t="s">
        <v>947</v>
      </c>
      <c r="D8" s="194">
        <v>3100</v>
      </c>
      <c r="E8" s="193" t="s">
        <v>11</v>
      </c>
      <c r="F8" s="190">
        <v>715</v>
      </c>
      <c r="G8" s="219"/>
      <c r="H8" s="181" t="s">
        <v>625</v>
      </c>
      <c r="I8" s="181" t="s">
        <v>407</v>
      </c>
      <c r="J8" s="181" t="s">
        <v>408</v>
      </c>
      <c r="K8" s="181" t="s">
        <v>409</v>
      </c>
    </row>
    <row r="9" spans="1:11" x14ac:dyDescent="0.25">
      <c r="A9" s="102">
        <v>43</v>
      </c>
      <c r="B9" s="189">
        <v>41702</v>
      </c>
      <c r="C9" s="193" t="s">
        <v>948</v>
      </c>
      <c r="D9" s="194">
        <v>2765</v>
      </c>
      <c r="E9" s="193" t="s">
        <v>11</v>
      </c>
      <c r="F9" s="190">
        <v>715</v>
      </c>
      <c r="G9" s="219"/>
      <c r="H9" s="181" t="s">
        <v>224</v>
      </c>
      <c r="I9" s="181" t="s">
        <v>191</v>
      </c>
      <c r="J9" s="181" t="s">
        <v>233</v>
      </c>
      <c r="K9" s="181" t="s">
        <v>232</v>
      </c>
    </row>
    <row r="10" spans="1:11" x14ac:dyDescent="0.25">
      <c r="A10" s="102">
        <v>62</v>
      </c>
      <c r="B10" s="189">
        <v>41703</v>
      </c>
      <c r="C10" s="193" t="s">
        <v>949</v>
      </c>
      <c r="D10" s="194">
        <v>3243</v>
      </c>
      <c r="E10" s="193" t="s">
        <v>11</v>
      </c>
      <c r="F10" s="190">
        <v>715</v>
      </c>
      <c r="G10" s="219"/>
      <c r="H10" s="220" t="s">
        <v>224</v>
      </c>
      <c r="I10" s="11" t="s">
        <v>208</v>
      </c>
      <c r="J10" s="11" t="s">
        <v>330</v>
      </c>
      <c r="K10" s="181" t="s">
        <v>336</v>
      </c>
    </row>
    <row r="11" spans="1:11" x14ac:dyDescent="0.25">
      <c r="A11" s="102">
        <v>56</v>
      </c>
      <c r="B11" s="189">
        <v>41702</v>
      </c>
      <c r="C11" s="193" t="s">
        <v>950</v>
      </c>
      <c r="D11" s="194">
        <v>3615</v>
      </c>
      <c r="E11" s="193" t="s">
        <v>11</v>
      </c>
      <c r="F11" s="190">
        <v>715</v>
      </c>
      <c r="G11" s="219"/>
      <c r="H11" s="181" t="s">
        <v>616</v>
      </c>
      <c r="I11" s="181" t="s">
        <v>699</v>
      </c>
      <c r="J11" s="181" t="s">
        <v>700</v>
      </c>
      <c r="K11" s="181" t="s">
        <v>701</v>
      </c>
    </row>
    <row r="12" spans="1:11" x14ac:dyDescent="0.25">
      <c r="A12" s="102">
        <v>54</v>
      </c>
      <c r="B12" s="189">
        <v>41702</v>
      </c>
      <c r="C12" s="193" t="s">
        <v>951</v>
      </c>
      <c r="D12" s="194">
        <v>800</v>
      </c>
      <c r="E12" s="193" t="s">
        <v>11</v>
      </c>
      <c r="F12" s="190">
        <v>715</v>
      </c>
      <c r="G12" s="219" t="s">
        <v>8</v>
      </c>
      <c r="H12" s="181" t="s">
        <v>616</v>
      </c>
      <c r="I12" s="181" t="s">
        <v>699</v>
      </c>
      <c r="J12" s="181" t="s">
        <v>700</v>
      </c>
      <c r="K12" s="181" t="s">
        <v>701</v>
      </c>
    </row>
    <row r="13" spans="1:11" x14ac:dyDescent="0.25">
      <c r="A13" s="102">
        <v>66</v>
      </c>
      <c r="B13" s="189">
        <v>41703</v>
      </c>
      <c r="C13" s="193" t="s">
        <v>952</v>
      </c>
      <c r="D13" s="194">
        <v>3102</v>
      </c>
      <c r="E13" s="193" t="s">
        <v>11</v>
      </c>
      <c r="F13" s="190">
        <v>715</v>
      </c>
      <c r="G13" s="219"/>
      <c r="H13" s="181" t="s">
        <v>616</v>
      </c>
      <c r="I13" s="181" t="s">
        <v>208</v>
      </c>
      <c r="J13" s="181" t="s">
        <v>593</v>
      </c>
      <c r="K13" s="181" t="s">
        <v>594</v>
      </c>
    </row>
    <row r="14" spans="1:11" x14ac:dyDescent="0.25">
      <c r="A14" s="102">
        <v>68</v>
      </c>
      <c r="B14" s="189">
        <v>41703</v>
      </c>
      <c r="C14" s="193" t="s">
        <v>953</v>
      </c>
      <c r="D14" s="194">
        <v>3604</v>
      </c>
      <c r="E14" s="193" t="s">
        <v>11</v>
      </c>
      <c r="F14" s="190">
        <v>715</v>
      </c>
      <c r="G14" s="219"/>
      <c r="H14" s="181" t="s">
        <v>616</v>
      </c>
      <c r="I14" s="181" t="s">
        <v>703</v>
      </c>
      <c r="J14" s="181" t="s">
        <v>704</v>
      </c>
      <c r="K14" s="181" t="s">
        <v>705</v>
      </c>
    </row>
    <row r="15" spans="1:11" x14ac:dyDescent="0.25">
      <c r="A15" s="102">
        <v>83</v>
      </c>
      <c r="B15" s="189">
        <v>41703</v>
      </c>
      <c r="C15" s="193" t="s">
        <v>954</v>
      </c>
      <c r="D15" s="194">
        <v>1551</v>
      </c>
      <c r="E15" s="193" t="s">
        <v>11</v>
      </c>
      <c r="F15" s="190">
        <v>715</v>
      </c>
      <c r="G15" s="219"/>
      <c r="H15" s="181" t="s">
        <v>616</v>
      </c>
      <c r="I15" s="181" t="s">
        <v>598</v>
      </c>
      <c r="J15" s="181" t="s">
        <v>617</v>
      </c>
      <c r="K15" s="181" t="s">
        <v>599</v>
      </c>
    </row>
    <row r="16" spans="1:11" x14ac:dyDescent="0.25">
      <c r="A16" s="102">
        <v>115</v>
      </c>
      <c r="B16" s="189">
        <v>41704</v>
      </c>
      <c r="C16" s="193" t="s">
        <v>955</v>
      </c>
      <c r="D16" s="194">
        <v>3350</v>
      </c>
      <c r="E16" s="193" t="s">
        <v>11</v>
      </c>
      <c r="F16" s="190">
        <v>715</v>
      </c>
      <c r="G16" s="219"/>
      <c r="H16" s="220" t="s">
        <v>76</v>
      </c>
      <c r="I16" s="11" t="s">
        <v>271</v>
      </c>
      <c r="J16" s="11" t="s">
        <v>234</v>
      </c>
      <c r="K16" s="181" t="s">
        <v>272</v>
      </c>
    </row>
    <row r="17" spans="1:15" x14ac:dyDescent="0.25">
      <c r="A17" s="102">
        <v>82</v>
      </c>
      <c r="B17" s="189">
        <v>41703</v>
      </c>
      <c r="C17" s="193" t="s">
        <v>956</v>
      </c>
      <c r="D17" s="194">
        <v>1551</v>
      </c>
      <c r="E17" s="193" t="s">
        <v>11</v>
      </c>
      <c r="F17" s="190">
        <v>715</v>
      </c>
      <c r="G17" s="219"/>
      <c r="H17" s="181" t="s">
        <v>616</v>
      </c>
      <c r="I17" s="181" t="s">
        <v>246</v>
      </c>
      <c r="J17" s="181" t="s">
        <v>596</v>
      </c>
      <c r="K17" s="181" t="s">
        <v>597</v>
      </c>
    </row>
    <row r="18" spans="1:15" x14ac:dyDescent="0.25">
      <c r="A18" s="102">
        <v>86</v>
      </c>
      <c r="B18" s="189">
        <v>41703</v>
      </c>
      <c r="C18" s="193" t="s">
        <v>957</v>
      </c>
      <c r="D18" s="194">
        <v>3102</v>
      </c>
      <c r="E18" s="193" t="s">
        <v>11</v>
      </c>
      <c r="F18" s="190">
        <v>715</v>
      </c>
      <c r="G18" s="219"/>
      <c r="H18" s="181" t="s">
        <v>616</v>
      </c>
      <c r="I18" s="11" t="s">
        <v>620</v>
      </c>
      <c r="J18" s="11" t="s">
        <v>621</v>
      </c>
      <c r="K18" s="181" t="s">
        <v>622</v>
      </c>
    </row>
    <row r="19" spans="1:15" x14ac:dyDescent="0.25">
      <c r="A19" s="102">
        <v>45</v>
      </c>
      <c r="B19" s="189">
        <v>41702</v>
      </c>
      <c r="C19" s="193" t="s">
        <v>958</v>
      </c>
      <c r="D19" s="194">
        <v>3100</v>
      </c>
      <c r="E19" s="193" t="s">
        <v>11</v>
      </c>
      <c r="F19" s="190">
        <v>715</v>
      </c>
      <c r="G19" s="219"/>
      <c r="H19" s="181" t="s">
        <v>625</v>
      </c>
      <c r="I19" s="181" t="s">
        <v>193</v>
      </c>
      <c r="J19" s="181" t="s">
        <v>244</v>
      </c>
      <c r="K19" s="181" t="s">
        <v>842</v>
      </c>
    </row>
    <row r="20" spans="1:15" x14ac:dyDescent="0.25">
      <c r="A20" s="102">
        <v>126</v>
      </c>
      <c r="B20" s="189">
        <v>41705</v>
      </c>
      <c r="C20" s="193" t="s">
        <v>959</v>
      </c>
      <c r="D20" s="194">
        <v>800</v>
      </c>
      <c r="E20" s="193" t="s">
        <v>11</v>
      </c>
      <c r="F20" s="190">
        <v>715</v>
      </c>
      <c r="G20" s="219" t="s">
        <v>8</v>
      </c>
      <c r="H20" s="181" t="s">
        <v>625</v>
      </c>
      <c r="I20" s="181" t="s">
        <v>416</v>
      </c>
      <c r="J20" s="181" t="s">
        <v>420</v>
      </c>
      <c r="K20" s="181" t="s">
        <v>760</v>
      </c>
    </row>
    <row r="21" spans="1:15" x14ac:dyDescent="0.25">
      <c r="A21" s="102">
        <v>125</v>
      </c>
      <c r="B21" s="189">
        <v>41705</v>
      </c>
      <c r="C21" s="193" t="s">
        <v>960</v>
      </c>
      <c r="D21" s="194">
        <v>8100</v>
      </c>
      <c r="E21" s="193" t="s">
        <v>11</v>
      </c>
      <c r="F21" s="190">
        <v>715</v>
      </c>
      <c r="G21" s="219"/>
      <c r="H21" s="181" t="s">
        <v>625</v>
      </c>
      <c r="I21" s="181" t="s">
        <v>416</v>
      </c>
      <c r="J21" s="181" t="s">
        <v>420</v>
      </c>
      <c r="K21" s="181" t="s">
        <v>760</v>
      </c>
    </row>
    <row r="22" spans="1:15" x14ac:dyDescent="0.25">
      <c r="A22" s="102">
        <v>128</v>
      </c>
      <c r="B22" s="189">
        <v>41705</v>
      </c>
      <c r="C22" s="193" t="s">
        <v>961</v>
      </c>
      <c r="D22" s="194">
        <v>800</v>
      </c>
      <c r="E22" s="193" t="s">
        <v>11</v>
      </c>
      <c r="F22" s="190">
        <v>715</v>
      </c>
      <c r="G22" s="219" t="s">
        <v>8</v>
      </c>
      <c r="H22" s="181" t="s">
        <v>625</v>
      </c>
      <c r="I22" s="181" t="s">
        <v>417</v>
      </c>
      <c r="J22" s="181" t="s">
        <v>418</v>
      </c>
    </row>
    <row r="23" spans="1:15" x14ac:dyDescent="0.25">
      <c r="A23" s="102">
        <v>127</v>
      </c>
      <c r="B23" s="189">
        <v>41705</v>
      </c>
      <c r="C23" s="193" t="s">
        <v>962</v>
      </c>
      <c r="D23" s="194">
        <v>8100</v>
      </c>
      <c r="E23" s="193" t="s">
        <v>11</v>
      </c>
      <c r="F23" s="190">
        <v>715</v>
      </c>
      <c r="G23" s="219"/>
      <c r="H23" s="181" t="s">
        <v>625</v>
      </c>
      <c r="I23" s="181" t="s">
        <v>417</v>
      </c>
      <c r="J23" s="181" t="s">
        <v>418</v>
      </c>
    </row>
    <row r="24" spans="1:15" x14ac:dyDescent="0.25">
      <c r="A24" s="102">
        <v>100</v>
      </c>
      <c r="B24" s="189">
        <v>41703</v>
      </c>
      <c r="C24" s="193" t="s">
        <v>963</v>
      </c>
      <c r="D24" s="194">
        <v>6486</v>
      </c>
      <c r="E24" s="193" t="s">
        <v>11</v>
      </c>
      <c r="F24" s="190">
        <v>715</v>
      </c>
      <c r="G24" s="219"/>
      <c r="H24" s="181" t="s">
        <v>224</v>
      </c>
      <c r="I24" s="181" t="s">
        <v>234</v>
      </c>
      <c r="J24" s="181" t="s">
        <v>964</v>
      </c>
      <c r="K24" s="181" t="s">
        <v>296</v>
      </c>
      <c r="L24" s="220" t="s">
        <v>965</v>
      </c>
      <c r="M24" s="220" t="s">
        <v>966</v>
      </c>
      <c r="N24" s="220" t="s">
        <v>967</v>
      </c>
      <c r="O24" s="220" t="s">
        <v>968</v>
      </c>
    </row>
    <row r="25" spans="1:15" x14ac:dyDescent="0.25">
      <c r="A25" s="102">
        <v>148</v>
      </c>
      <c r="B25" s="189">
        <v>41705</v>
      </c>
      <c r="C25" s="193" t="s">
        <v>969</v>
      </c>
      <c r="D25" s="194">
        <v>3450</v>
      </c>
      <c r="E25" s="193" t="s">
        <v>11</v>
      </c>
      <c r="F25" s="190">
        <v>715</v>
      </c>
      <c r="G25" s="219"/>
      <c r="H25" s="220" t="s">
        <v>224</v>
      </c>
      <c r="I25" s="11" t="s">
        <v>873</v>
      </c>
      <c r="J25" s="11" t="s">
        <v>874</v>
      </c>
      <c r="K25" s="11" t="s">
        <v>875</v>
      </c>
    </row>
    <row r="26" spans="1:15" x14ac:dyDescent="0.25">
      <c r="A26" s="102">
        <v>143</v>
      </c>
      <c r="B26" s="189">
        <v>41705</v>
      </c>
      <c r="C26" s="193" t="s">
        <v>970</v>
      </c>
      <c r="D26" s="194">
        <v>800</v>
      </c>
      <c r="E26" s="193" t="s">
        <v>11</v>
      </c>
      <c r="F26" s="190">
        <v>715</v>
      </c>
      <c r="G26" s="219" t="s">
        <v>8</v>
      </c>
      <c r="H26" s="181" t="s">
        <v>625</v>
      </c>
      <c r="I26" s="181" t="s">
        <v>238</v>
      </c>
      <c r="J26" s="181" t="s">
        <v>327</v>
      </c>
      <c r="K26" s="181" t="s">
        <v>326</v>
      </c>
    </row>
    <row r="27" spans="1:15" x14ac:dyDescent="0.25">
      <c r="A27" s="102">
        <v>140</v>
      </c>
      <c r="B27" s="189">
        <v>41705</v>
      </c>
      <c r="C27" s="193" t="s">
        <v>971</v>
      </c>
      <c r="D27" s="194">
        <v>800</v>
      </c>
      <c r="E27" s="193" t="s">
        <v>11</v>
      </c>
      <c r="F27" s="190">
        <v>715</v>
      </c>
      <c r="G27" s="219" t="s">
        <v>8</v>
      </c>
      <c r="H27" s="181" t="s">
        <v>625</v>
      </c>
      <c r="I27" s="181" t="s">
        <v>708</v>
      </c>
      <c r="J27" s="181" t="s">
        <v>709</v>
      </c>
      <c r="K27" s="181" t="s">
        <v>415</v>
      </c>
    </row>
    <row r="28" spans="1:15" x14ac:dyDescent="0.25">
      <c r="A28" s="102">
        <v>180</v>
      </c>
      <c r="B28" s="189">
        <v>41708</v>
      </c>
      <c r="C28" s="193" t="s">
        <v>972</v>
      </c>
      <c r="D28" s="194">
        <v>3300</v>
      </c>
      <c r="E28" s="193" t="s">
        <v>11</v>
      </c>
      <c r="F28" s="190">
        <v>715</v>
      </c>
      <c r="G28" s="219"/>
      <c r="H28" s="181" t="s">
        <v>616</v>
      </c>
      <c r="I28" s="181" t="s">
        <v>208</v>
      </c>
      <c r="J28" s="181" t="s">
        <v>591</v>
      </c>
      <c r="K28" s="181" t="s">
        <v>592</v>
      </c>
    </row>
    <row r="29" spans="1:15" x14ac:dyDescent="0.25">
      <c r="A29" s="102">
        <v>51</v>
      </c>
      <c r="B29" s="189">
        <v>41702</v>
      </c>
      <c r="C29" s="193" t="s">
        <v>973</v>
      </c>
      <c r="D29" s="194">
        <v>2765</v>
      </c>
      <c r="E29" s="193" t="s">
        <v>11</v>
      </c>
      <c r="F29" s="190">
        <v>715</v>
      </c>
      <c r="G29" s="219"/>
      <c r="H29" s="181" t="s">
        <v>224</v>
      </c>
      <c r="I29" s="181" t="s">
        <v>248</v>
      </c>
      <c r="J29" s="181" t="s">
        <v>208</v>
      </c>
      <c r="K29" s="181" t="s">
        <v>249</v>
      </c>
    </row>
    <row r="30" spans="1:15" x14ac:dyDescent="0.25">
      <c r="A30" s="102">
        <v>80</v>
      </c>
      <c r="B30" s="189">
        <v>41703</v>
      </c>
      <c r="C30" s="193" t="s">
        <v>974</v>
      </c>
      <c r="D30" s="194">
        <v>3102</v>
      </c>
      <c r="E30" s="193" t="s">
        <v>11</v>
      </c>
      <c r="F30" s="190">
        <v>715</v>
      </c>
      <c r="G30" s="219"/>
      <c r="H30" s="181" t="s">
        <v>616</v>
      </c>
      <c r="I30" s="181" t="s">
        <v>613</v>
      </c>
      <c r="J30" s="181" t="s">
        <v>244</v>
      </c>
      <c r="K30" s="181" t="s">
        <v>300</v>
      </c>
    </row>
    <row r="31" spans="1:15" x14ac:dyDescent="0.25">
      <c r="A31" s="102">
        <v>84</v>
      </c>
      <c r="B31" s="189">
        <v>41703</v>
      </c>
      <c r="C31" s="193" t="s">
        <v>975</v>
      </c>
      <c r="D31" s="194">
        <v>3243</v>
      </c>
      <c r="E31" s="193" t="s">
        <v>11</v>
      </c>
      <c r="F31" s="190">
        <v>715</v>
      </c>
      <c r="G31" s="219"/>
      <c r="H31" s="181" t="s">
        <v>224</v>
      </c>
      <c r="I31" s="181" t="s">
        <v>237</v>
      </c>
      <c r="J31" s="181" t="s">
        <v>238</v>
      </c>
      <c r="K31" s="181" t="s">
        <v>242</v>
      </c>
    </row>
    <row r="32" spans="1:15" x14ac:dyDescent="0.25">
      <c r="A32" s="102">
        <v>91</v>
      </c>
      <c r="B32" s="189">
        <v>41703</v>
      </c>
      <c r="C32" s="193" t="s">
        <v>976</v>
      </c>
      <c r="D32" s="194">
        <v>3102</v>
      </c>
      <c r="E32" s="193" t="s">
        <v>11</v>
      </c>
      <c r="F32" s="190">
        <v>715</v>
      </c>
      <c r="G32" s="219"/>
      <c r="H32" s="181" t="s">
        <v>616</v>
      </c>
      <c r="I32" s="181" t="s">
        <v>330</v>
      </c>
      <c r="J32" s="181" t="s">
        <v>612</v>
      </c>
      <c r="K32" s="181" t="s">
        <v>611</v>
      </c>
    </row>
    <row r="33" spans="1:11" x14ac:dyDescent="0.25">
      <c r="A33" s="102">
        <v>44</v>
      </c>
      <c r="B33" s="189">
        <v>41702</v>
      </c>
      <c r="C33" s="193" t="s">
        <v>977</v>
      </c>
      <c r="D33" s="194">
        <v>3243</v>
      </c>
      <c r="E33" s="193" t="s">
        <v>11</v>
      </c>
      <c r="F33" s="190">
        <v>715</v>
      </c>
      <c r="G33" s="219"/>
      <c r="H33" s="181" t="s">
        <v>224</v>
      </c>
      <c r="I33" s="181" t="s">
        <v>226</v>
      </c>
      <c r="J33" s="181" t="s">
        <v>227</v>
      </c>
      <c r="K33" s="181" t="s">
        <v>225</v>
      </c>
    </row>
    <row r="34" spans="1:11" x14ac:dyDescent="0.25">
      <c r="A34" s="102">
        <v>203</v>
      </c>
      <c r="B34" s="189">
        <v>41709</v>
      </c>
      <c r="C34" s="193" t="s">
        <v>978</v>
      </c>
      <c r="D34" s="194">
        <v>4500</v>
      </c>
      <c r="E34" s="193" t="s">
        <v>11</v>
      </c>
      <c r="F34" s="190">
        <v>715</v>
      </c>
      <c r="G34" s="219"/>
      <c r="H34" s="181" t="s">
        <v>625</v>
      </c>
      <c r="I34" s="181" t="s">
        <v>182</v>
      </c>
      <c r="J34" s="181" t="s">
        <v>764</v>
      </c>
      <c r="K34" s="181" t="s">
        <v>765</v>
      </c>
    </row>
    <row r="35" spans="1:11" x14ac:dyDescent="0.25">
      <c r="A35" s="102">
        <v>213</v>
      </c>
      <c r="B35" s="189">
        <v>41709</v>
      </c>
      <c r="C35" s="193" t="s">
        <v>979</v>
      </c>
      <c r="D35" s="194">
        <v>3772.5</v>
      </c>
      <c r="E35" s="193" t="s">
        <v>11</v>
      </c>
      <c r="F35" s="190">
        <v>715</v>
      </c>
      <c r="G35" s="219"/>
      <c r="H35" s="181" t="s">
        <v>76</v>
      </c>
      <c r="I35" s="181" t="s">
        <v>638</v>
      </c>
      <c r="J35" s="181" t="s">
        <v>222</v>
      </c>
      <c r="K35" s="181" t="s">
        <v>639</v>
      </c>
    </row>
    <row r="36" spans="1:11" x14ac:dyDescent="0.25">
      <c r="A36" s="102">
        <v>49</v>
      </c>
      <c r="B36" s="189">
        <v>41702</v>
      </c>
      <c r="C36" s="193" t="s">
        <v>980</v>
      </c>
      <c r="D36" s="194">
        <v>3243</v>
      </c>
      <c r="E36" s="193" t="s">
        <v>11</v>
      </c>
      <c r="F36" s="190">
        <v>715</v>
      </c>
      <c r="G36" s="219"/>
      <c r="H36" s="181" t="s">
        <v>224</v>
      </c>
      <c r="I36" s="181" t="s">
        <v>885</v>
      </c>
      <c r="J36" s="181" t="s">
        <v>244</v>
      </c>
      <c r="K36" s="181" t="s">
        <v>245</v>
      </c>
    </row>
    <row r="37" spans="1:11" x14ac:dyDescent="0.25">
      <c r="A37" s="102">
        <v>71</v>
      </c>
      <c r="B37" s="189">
        <v>41703</v>
      </c>
      <c r="C37" s="193" t="s">
        <v>981</v>
      </c>
      <c r="D37" s="194">
        <v>3713</v>
      </c>
      <c r="E37" s="193" t="s">
        <v>11</v>
      </c>
      <c r="F37" s="190">
        <v>715</v>
      </c>
      <c r="G37" s="219"/>
      <c r="H37" s="181" t="s">
        <v>68</v>
      </c>
      <c r="I37" s="181" t="s">
        <v>859</v>
      </c>
      <c r="J37" s="181" t="s">
        <v>261</v>
      </c>
      <c r="K37" s="181" t="s">
        <v>860</v>
      </c>
    </row>
    <row r="38" spans="1:11" x14ac:dyDescent="0.25">
      <c r="A38" s="102">
        <v>360</v>
      </c>
      <c r="B38" s="189">
        <v>41718</v>
      </c>
      <c r="C38" s="193" t="s">
        <v>982</v>
      </c>
      <c r="D38" s="194">
        <v>16000</v>
      </c>
      <c r="E38" s="193" t="s">
        <v>11</v>
      </c>
      <c r="F38" s="190">
        <v>715</v>
      </c>
      <c r="G38" s="219"/>
      <c r="H38" s="181" t="s">
        <v>983</v>
      </c>
      <c r="I38" s="181" t="s">
        <v>984</v>
      </c>
      <c r="J38" s="181" t="s">
        <v>985</v>
      </c>
      <c r="K38" s="181" t="s">
        <v>986</v>
      </c>
    </row>
    <row r="39" spans="1:11" x14ac:dyDescent="0.25">
      <c r="A39" s="102">
        <v>309</v>
      </c>
      <c r="B39" s="189">
        <v>41716</v>
      </c>
      <c r="C39" s="195" t="s">
        <v>987</v>
      </c>
      <c r="D39" s="194">
        <v>1475</v>
      </c>
      <c r="E39" s="193" t="s">
        <v>11</v>
      </c>
      <c r="F39" s="190">
        <v>715</v>
      </c>
      <c r="G39" s="219"/>
      <c r="H39" s="181" t="s">
        <v>68</v>
      </c>
      <c r="I39" s="181" t="s">
        <v>246</v>
      </c>
      <c r="J39" s="181" t="s">
        <v>182</v>
      </c>
      <c r="K39" s="181" t="s">
        <v>257</v>
      </c>
    </row>
    <row r="40" spans="1:11" x14ac:dyDescent="0.25">
      <c r="A40" s="102">
        <v>361</v>
      </c>
      <c r="B40" s="189">
        <v>41718</v>
      </c>
      <c r="C40" s="193" t="s">
        <v>988</v>
      </c>
      <c r="D40" s="194">
        <v>800</v>
      </c>
      <c r="E40" s="193" t="s">
        <v>11</v>
      </c>
      <c r="F40" s="190">
        <v>715</v>
      </c>
      <c r="G40" s="219" t="s">
        <v>8</v>
      </c>
      <c r="I40" s="181" t="s">
        <v>187</v>
      </c>
      <c r="J40" s="181" t="s">
        <v>989</v>
      </c>
      <c r="K40" s="181" t="s">
        <v>990</v>
      </c>
    </row>
    <row r="41" spans="1:11" x14ac:dyDescent="0.25">
      <c r="A41" s="102">
        <v>93</v>
      </c>
      <c r="B41" s="189">
        <v>41703</v>
      </c>
      <c r="C41" s="193" t="s">
        <v>991</v>
      </c>
      <c r="D41" s="194">
        <v>4245.29</v>
      </c>
      <c r="E41" s="193" t="s">
        <v>11</v>
      </c>
      <c r="F41" s="190">
        <v>715</v>
      </c>
      <c r="G41" s="219"/>
      <c r="H41" s="181" t="s">
        <v>68</v>
      </c>
      <c r="I41" s="181" t="s">
        <v>992</v>
      </c>
    </row>
    <row r="42" spans="1:11" x14ac:dyDescent="0.25">
      <c r="A42" s="102">
        <v>243</v>
      </c>
      <c r="B42" s="189">
        <v>41711</v>
      </c>
      <c r="C42" s="193" t="s">
        <v>993</v>
      </c>
      <c r="D42" s="194">
        <v>3290</v>
      </c>
      <c r="E42" s="193" t="s">
        <v>11</v>
      </c>
      <c r="F42" s="190">
        <v>715</v>
      </c>
      <c r="G42" s="219"/>
      <c r="H42" s="181" t="s">
        <v>616</v>
      </c>
      <c r="I42" s="181" t="s">
        <v>703</v>
      </c>
      <c r="J42" s="181" t="s">
        <v>704</v>
      </c>
      <c r="K42" s="181" t="s">
        <v>705</v>
      </c>
    </row>
    <row r="43" spans="1:11" x14ac:dyDescent="0.25">
      <c r="A43" s="102">
        <v>236</v>
      </c>
      <c r="B43" s="189">
        <v>41710</v>
      </c>
      <c r="C43" s="193" t="s">
        <v>994</v>
      </c>
      <c r="D43" s="194">
        <v>3450</v>
      </c>
      <c r="E43" s="193" t="s">
        <v>11</v>
      </c>
      <c r="F43" s="190">
        <v>715</v>
      </c>
      <c r="G43" s="219"/>
      <c r="H43" s="181" t="s">
        <v>68</v>
      </c>
      <c r="I43" s="181" t="s">
        <v>234</v>
      </c>
      <c r="J43" s="181" t="s">
        <v>267</v>
      </c>
      <c r="K43" s="181" t="s">
        <v>268</v>
      </c>
    </row>
    <row r="44" spans="1:11" x14ac:dyDescent="0.25">
      <c r="A44" s="102">
        <v>328</v>
      </c>
      <c r="B44" s="189">
        <v>41717</v>
      </c>
      <c r="C44" s="193" t="s">
        <v>995</v>
      </c>
      <c r="D44" s="194">
        <v>3450</v>
      </c>
      <c r="E44" s="193" t="s">
        <v>11</v>
      </c>
      <c r="F44" s="190">
        <v>715</v>
      </c>
      <c r="G44" s="219"/>
      <c r="H44" s="181" t="s">
        <v>68</v>
      </c>
      <c r="I44" s="181" t="s">
        <v>258</v>
      </c>
      <c r="J44" s="181" t="s">
        <v>259</v>
      </c>
      <c r="K44" s="181" t="s">
        <v>260</v>
      </c>
    </row>
    <row r="45" spans="1:11" x14ac:dyDescent="0.25">
      <c r="A45" s="102">
        <v>94</v>
      </c>
      <c r="B45" s="189">
        <v>41703</v>
      </c>
      <c r="C45" s="193" t="s">
        <v>996</v>
      </c>
      <c r="D45" s="194">
        <v>3102</v>
      </c>
      <c r="E45" s="193" t="s">
        <v>11</v>
      </c>
      <c r="F45" s="190">
        <v>715</v>
      </c>
      <c r="G45" s="219"/>
      <c r="H45" s="181" t="s">
        <v>616</v>
      </c>
      <c r="I45" s="181" t="s">
        <v>691</v>
      </c>
      <c r="J45" s="181" t="s">
        <v>182</v>
      </c>
      <c r="K45" s="181" t="s">
        <v>692</v>
      </c>
    </row>
    <row r="46" spans="1:11" x14ac:dyDescent="0.25">
      <c r="A46" s="102">
        <v>326</v>
      </c>
      <c r="B46" s="189">
        <v>41716</v>
      </c>
      <c r="C46" s="193" t="s">
        <v>997</v>
      </c>
      <c r="D46" s="194">
        <v>3600</v>
      </c>
      <c r="E46" s="193" t="s">
        <v>11</v>
      </c>
      <c r="F46" s="190">
        <v>715</v>
      </c>
      <c r="G46" s="219"/>
      <c r="H46" s="181" t="s">
        <v>76</v>
      </c>
      <c r="I46" s="11" t="s">
        <v>208</v>
      </c>
      <c r="J46" s="11" t="s">
        <v>210</v>
      </c>
      <c r="K46" s="11" t="s">
        <v>209</v>
      </c>
    </row>
    <row r="47" spans="1:11" x14ac:dyDescent="0.25">
      <c r="A47" s="102">
        <v>69</v>
      </c>
      <c r="B47" s="189">
        <v>41703</v>
      </c>
      <c r="C47" s="193" t="s">
        <v>998</v>
      </c>
      <c r="D47" s="194">
        <v>3950</v>
      </c>
      <c r="E47" s="193" t="s">
        <v>11</v>
      </c>
      <c r="F47" s="190">
        <v>715</v>
      </c>
      <c r="G47" s="219"/>
      <c r="H47" s="181" t="s">
        <v>68</v>
      </c>
      <c r="I47" s="181" t="s">
        <v>191</v>
      </c>
      <c r="J47" s="181" t="s">
        <v>715</v>
      </c>
      <c r="K47" s="181" t="s">
        <v>862</v>
      </c>
    </row>
    <row r="48" spans="1:11" x14ac:dyDescent="0.25">
      <c r="A48" s="102">
        <v>9</v>
      </c>
      <c r="B48" s="189">
        <v>41701</v>
      </c>
      <c r="C48" s="193" t="s">
        <v>999</v>
      </c>
      <c r="D48" s="194">
        <v>3760</v>
      </c>
      <c r="E48" s="193" t="s">
        <v>11</v>
      </c>
      <c r="F48" s="190">
        <v>715</v>
      </c>
      <c r="G48" s="219"/>
      <c r="H48" s="181" t="s">
        <v>625</v>
      </c>
      <c r="I48" s="181" t="s">
        <v>668</v>
      </c>
      <c r="J48" s="181" t="s">
        <v>757</v>
      </c>
      <c r="K48" s="181" t="s">
        <v>670</v>
      </c>
    </row>
    <row r="49" spans="1:11" x14ac:dyDescent="0.25">
      <c r="A49" s="102">
        <v>223</v>
      </c>
      <c r="B49" s="189">
        <v>41710</v>
      </c>
      <c r="C49" s="193" t="s">
        <v>1000</v>
      </c>
      <c r="D49" s="194">
        <v>3290</v>
      </c>
      <c r="E49" s="193" t="s">
        <v>11</v>
      </c>
      <c r="F49" s="190">
        <v>715</v>
      </c>
      <c r="G49" s="219"/>
      <c r="H49" s="181" t="s">
        <v>616</v>
      </c>
      <c r="I49" s="181" t="s">
        <v>218</v>
      </c>
      <c r="J49" s="181" t="s">
        <v>677</v>
      </c>
      <c r="K49" s="181" t="s">
        <v>272</v>
      </c>
    </row>
    <row r="50" spans="1:11" x14ac:dyDescent="0.25">
      <c r="A50" s="102">
        <v>324</v>
      </c>
      <c r="B50" s="189">
        <v>41716</v>
      </c>
      <c r="C50" s="193" t="s">
        <v>1001</v>
      </c>
      <c r="D50" s="194">
        <v>12175</v>
      </c>
      <c r="E50" s="193" t="s">
        <v>11</v>
      </c>
      <c r="F50" s="190">
        <v>715</v>
      </c>
      <c r="G50" s="219"/>
      <c r="H50" s="181" t="s">
        <v>625</v>
      </c>
      <c r="I50" s="181" t="s">
        <v>194</v>
      </c>
      <c r="J50" s="181" t="s">
        <v>234</v>
      </c>
      <c r="K50" s="181" t="s">
        <v>79</v>
      </c>
    </row>
    <row r="51" spans="1:11" x14ac:dyDescent="0.25">
      <c r="A51" s="102">
        <v>36</v>
      </c>
      <c r="B51" s="189">
        <v>41702</v>
      </c>
      <c r="C51" s="193" t="s">
        <v>1002</v>
      </c>
      <c r="D51" s="194">
        <v>800</v>
      </c>
      <c r="E51" s="193" t="s">
        <v>11</v>
      </c>
      <c r="F51" s="190">
        <v>715</v>
      </c>
      <c r="G51" s="219" t="s">
        <v>8</v>
      </c>
      <c r="H51" s="181" t="s">
        <v>625</v>
      </c>
      <c r="I51" s="181" t="s">
        <v>402</v>
      </c>
      <c r="J51" s="181" t="s">
        <v>193</v>
      </c>
      <c r="K51" s="181" t="s">
        <v>79</v>
      </c>
    </row>
    <row r="52" spans="1:11" x14ac:dyDescent="0.25">
      <c r="A52" s="102">
        <v>142</v>
      </c>
      <c r="B52" s="189">
        <v>41705</v>
      </c>
      <c r="C52" s="193" t="s">
        <v>1003</v>
      </c>
      <c r="D52" s="194">
        <v>3290</v>
      </c>
      <c r="E52" s="193" t="s">
        <v>11</v>
      </c>
      <c r="F52" s="190">
        <v>715</v>
      </c>
      <c r="G52" s="219"/>
      <c r="H52" s="181" t="s">
        <v>616</v>
      </c>
      <c r="I52" s="181" t="s">
        <v>234</v>
      </c>
      <c r="J52" s="181" t="s">
        <v>208</v>
      </c>
      <c r="K52" s="181" t="s">
        <v>570</v>
      </c>
    </row>
    <row r="53" spans="1:11" x14ac:dyDescent="0.25">
      <c r="A53" s="102">
        <v>169</v>
      </c>
      <c r="B53" s="189">
        <v>41708</v>
      </c>
      <c r="C53" s="193" t="s">
        <v>1004</v>
      </c>
      <c r="D53" s="194">
        <v>3772.5</v>
      </c>
      <c r="E53" s="193" t="s">
        <v>11</v>
      </c>
      <c r="F53" s="190">
        <v>715</v>
      </c>
      <c r="G53" s="219"/>
      <c r="H53" s="181" t="s">
        <v>616</v>
      </c>
      <c r="I53" s="181" t="s">
        <v>427</v>
      </c>
      <c r="J53" s="181" t="s">
        <v>428</v>
      </c>
      <c r="K53" s="181" t="s">
        <v>429</v>
      </c>
    </row>
    <row r="54" spans="1:11" x14ac:dyDescent="0.25">
      <c r="A54" s="102">
        <v>105</v>
      </c>
      <c r="B54" s="189">
        <v>41704</v>
      </c>
      <c r="C54" s="193" t="s">
        <v>1005</v>
      </c>
      <c r="D54" s="194">
        <v>3100</v>
      </c>
      <c r="E54" s="193" t="s">
        <v>11</v>
      </c>
      <c r="F54" s="190">
        <v>715</v>
      </c>
      <c r="G54" s="219"/>
      <c r="H54" s="181" t="s">
        <v>625</v>
      </c>
      <c r="I54" s="181" t="s">
        <v>244</v>
      </c>
      <c r="J54" s="181" t="s">
        <v>312</v>
      </c>
      <c r="K54" s="181" t="s">
        <v>282</v>
      </c>
    </row>
    <row r="55" spans="1:11" x14ac:dyDescent="0.25">
      <c r="A55" s="102">
        <v>106</v>
      </c>
      <c r="B55" s="189">
        <v>41704</v>
      </c>
      <c r="C55" s="193" t="s">
        <v>1006</v>
      </c>
      <c r="D55" s="194">
        <v>3100</v>
      </c>
      <c r="E55" s="193" t="s">
        <v>11</v>
      </c>
      <c r="F55" s="190">
        <v>715</v>
      </c>
      <c r="G55" s="219"/>
      <c r="H55" s="181" t="s">
        <v>625</v>
      </c>
      <c r="I55" s="181" t="s">
        <v>193</v>
      </c>
      <c r="J55" s="181" t="s">
        <v>314</v>
      </c>
      <c r="K55" s="181" t="s">
        <v>315</v>
      </c>
    </row>
    <row r="56" spans="1:11" x14ac:dyDescent="0.25">
      <c r="A56" s="102">
        <v>74</v>
      </c>
      <c r="B56" s="189">
        <v>41703</v>
      </c>
      <c r="C56" s="193" t="s">
        <v>1007</v>
      </c>
      <c r="D56" s="194">
        <v>3100</v>
      </c>
      <c r="E56" s="193" t="s">
        <v>11</v>
      </c>
      <c r="F56" s="190">
        <v>715</v>
      </c>
      <c r="G56" s="219"/>
      <c r="H56" s="181" t="s">
        <v>616</v>
      </c>
      <c r="I56" s="181" t="s">
        <v>218</v>
      </c>
      <c r="J56" s="181" t="s">
        <v>685</v>
      </c>
      <c r="K56" s="181" t="s">
        <v>686</v>
      </c>
    </row>
    <row r="57" spans="1:11" x14ac:dyDescent="0.25">
      <c r="A57" s="102">
        <v>97</v>
      </c>
      <c r="B57" s="189">
        <v>41703</v>
      </c>
      <c r="C57" s="193" t="s">
        <v>1008</v>
      </c>
      <c r="D57" s="194">
        <v>3948</v>
      </c>
      <c r="E57" s="193" t="s">
        <v>11</v>
      </c>
      <c r="F57" s="190">
        <v>715</v>
      </c>
      <c r="G57" s="219"/>
      <c r="H57" s="181" t="s">
        <v>68</v>
      </c>
      <c r="I57" s="181" t="s">
        <v>246</v>
      </c>
      <c r="J57" s="181" t="s">
        <v>182</v>
      </c>
      <c r="K57" s="220" t="s">
        <v>257</v>
      </c>
    </row>
    <row r="58" spans="1:11" x14ac:dyDescent="0.25">
      <c r="A58" s="102">
        <v>48</v>
      </c>
      <c r="B58" s="189">
        <v>41702</v>
      </c>
      <c r="C58" s="193" t="s">
        <v>1009</v>
      </c>
      <c r="D58" s="194">
        <v>3948</v>
      </c>
      <c r="E58" s="193" t="s">
        <v>11</v>
      </c>
      <c r="F58" s="190">
        <v>715</v>
      </c>
      <c r="G58" s="219"/>
      <c r="H58" s="181" t="s">
        <v>224</v>
      </c>
      <c r="I58" s="181" t="s">
        <v>274</v>
      </c>
      <c r="J58" s="181" t="s">
        <v>275</v>
      </c>
      <c r="K58" s="220" t="s">
        <v>282</v>
      </c>
    </row>
    <row r="59" spans="1:11" x14ac:dyDescent="0.25">
      <c r="A59" s="102">
        <v>113</v>
      </c>
      <c r="B59" s="189">
        <v>41704</v>
      </c>
      <c r="C59" s="193" t="s">
        <v>1010</v>
      </c>
      <c r="D59" s="194">
        <v>3948</v>
      </c>
      <c r="E59" s="193" t="s">
        <v>11</v>
      </c>
      <c r="F59" s="190">
        <v>715</v>
      </c>
      <c r="G59" s="219"/>
      <c r="H59" s="181" t="s">
        <v>224</v>
      </c>
      <c r="I59" s="181" t="s">
        <v>191</v>
      </c>
      <c r="J59" s="181" t="s">
        <v>228</v>
      </c>
      <c r="K59" s="220" t="s">
        <v>229</v>
      </c>
    </row>
    <row r="60" spans="1:11" x14ac:dyDescent="0.25">
      <c r="A60" s="102">
        <v>377</v>
      </c>
      <c r="B60" s="189">
        <v>41719</v>
      </c>
      <c r="C60" s="193" t="s">
        <v>1011</v>
      </c>
      <c r="D60" s="194">
        <v>3600</v>
      </c>
      <c r="E60" s="193" t="s">
        <v>11</v>
      </c>
      <c r="F60" s="190">
        <v>715</v>
      </c>
      <c r="G60" s="219"/>
      <c r="H60" s="181" t="s">
        <v>224</v>
      </c>
      <c r="I60" s="181" t="s">
        <v>191</v>
      </c>
      <c r="J60" s="181" t="s">
        <v>927</v>
      </c>
      <c r="K60" s="220" t="s">
        <v>928</v>
      </c>
    </row>
    <row r="61" spans="1:11" x14ac:dyDescent="0.25">
      <c r="A61" s="102">
        <v>403</v>
      </c>
      <c r="B61" s="189">
        <v>41719</v>
      </c>
      <c r="C61" s="193" t="s">
        <v>1012</v>
      </c>
      <c r="D61" s="194">
        <v>3450</v>
      </c>
      <c r="E61" s="193" t="s">
        <v>11</v>
      </c>
      <c r="F61" s="190">
        <v>715</v>
      </c>
      <c r="G61" s="219"/>
      <c r="H61" s="181" t="s">
        <v>616</v>
      </c>
      <c r="I61" s="181" t="s">
        <v>427</v>
      </c>
      <c r="J61" s="181" t="s">
        <v>428</v>
      </c>
      <c r="K61" s="181" t="s">
        <v>429</v>
      </c>
    </row>
    <row r="62" spans="1:11" x14ac:dyDescent="0.25">
      <c r="A62" s="102">
        <v>439</v>
      </c>
      <c r="B62" s="189">
        <v>41723</v>
      </c>
      <c r="C62" s="193" t="s">
        <v>1013</v>
      </c>
      <c r="D62" s="194">
        <v>5352</v>
      </c>
      <c r="E62" s="193" t="s">
        <v>11</v>
      </c>
      <c r="F62" s="190">
        <v>715</v>
      </c>
      <c r="G62" s="219"/>
      <c r="H62" s="181" t="s">
        <v>625</v>
      </c>
      <c r="I62" s="181" t="s">
        <v>711</v>
      </c>
      <c r="J62" s="181" t="s">
        <v>712</v>
      </c>
      <c r="K62" s="181" t="s">
        <v>209</v>
      </c>
    </row>
    <row r="63" spans="1:11" x14ac:dyDescent="0.25">
      <c r="A63" s="102">
        <v>440</v>
      </c>
      <c r="B63" s="189">
        <v>41723</v>
      </c>
      <c r="C63" s="193" t="s">
        <v>1014</v>
      </c>
      <c r="D63" s="194">
        <v>5352</v>
      </c>
      <c r="E63" s="193" t="s">
        <v>11</v>
      </c>
      <c r="F63" s="190">
        <v>715</v>
      </c>
      <c r="G63" s="219"/>
      <c r="H63" s="181" t="s">
        <v>625</v>
      </c>
      <c r="I63" s="181" t="s">
        <v>711</v>
      </c>
      <c r="J63" s="181" t="s">
        <v>712</v>
      </c>
      <c r="K63" s="181" t="s">
        <v>209</v>
      </c>
    </row>
    <row r="64" spans="1:11" x14ac:dyDescent="0.25">
      <c r="A64" s="102">
        <v>27</v>
      </c>
      <c r="B64" s="189">
        <v>41702</v>
      </c>
      <c r="C64" s="193" t="s">
        <v>1015</v>
      </c>
      <c r="D64" s="194">
        <v>3102</v>
      </c>
      <c r="E64" s="193" t="s">
        <v>11</v>
      </c>
      <c r="F64" s="190">
        <v>715</v>
      </c>
      <c r="G64" s="219"/>
      <c r="H64" s="181" t="s">
        <v>616</v>
      </c>
      <c r="I64" s="181" t="s">
        <v>582</v>
      </c>
      <c r="J64" s="181" t="s">
        <v>583</v>
      </c>
      <c r="K64" s="181" t="s">
        <v>584</v>
      </c>
    </row>
    <row r="65" spans="1:13" x14ac:dyDescent="0.25">
      <c r="A65" s="102">
        <v>34</v>
      </c>
      <c r="B65" s="189">
        <v>41702</v>
      </c>
      <c r="C65" s="193" t="s">
        <v>1016</v>
      </c>
      <c r="D65" s="194">
        <v>3100</v>
      </c>
      <c r="E65" s="193" t="s">
        <v>11</v>
      </c>
      <c r="F65" s="190">
        <v>715</v>
      </c>
      <c r="G65" s="219"/>
      <c r="H65" s="181" t="s">
        <v>625</v>
      </c>
      <c r="I65" s="181" t="s">
        <v>402</v>
      </c>
      <c r="J65" s="181" t="s">
        <v>193</v>
      </c>
      <c r="K65" s="181" t="s">
        <v>79</v>
      </c>
    </row>
    <row r="66" spans="1:13" x14ac:dyDescent="0.25">
      <c r="A66" s="102">
        <v>35</v>
      </c>
      <c r="B66" s="189">
        <v>41702</v>
      </c>
      <c r="C66" s="193" t="s">
        <v>1017</v>
      </c>
      <c r="D66" s="194">
        <v>800</v>
      </c>
      <c r="E66" s="193" t="s">
        <v>11</v>
      </c>
      <c r="F66" s="190">
        <v>715</v>
      </c>
      <c r="G66" s="219" t="s">
        <v>8</v>
      </c>
      <c r="H66" s="181" t="s">
        <v>625</v>
      </c>
      <c r="I66" s="181" t="s">
        <v>78</v>
      </c>
      <c r="J66" s="181" t="s">
        <v>256</v>
      </c>
      <c r="K66" s="181" t="s">
        <v>742</v>
      </c>
    </row>
    <row r="67" spans="1:13" x14ac:dyDescent="0.25">
      <c r="A67" s="102">
        <v>38</v>
      </c>
      <c r="B67" s="189">
        <v>41702</v>
      </c>
      <c r="C67" s="193" t="s">
        <v>1018</v>
      </c>
      <c r="D67" s="194">
        <v>3243</v>
      </c>
      <c r="E67" s="193" t="s">
        <v>11</v>
      </c>
      <c r="F67" s="190">
        <v>715</v>
      </c>
      <c r="G67" s="219"/>
      <c r="H67" s="181" t="s">
        <v>76</v>
      </c>
      <c r="I67" s="181" t="s">
        <v>573</v>
      </c>
      <c r="J67" s="181" t="s">
        <v>448</v>
      </c>
      <c r="K67" s="181" t="s">
        <v>278</v>
      </c>
    </row>
    <row r="68" spans="1:13" x14ac:dyDescent="0.25">
      <c r="A68" s="102">
        <v>39</v>
      </c>
      <c r="B68" s="189">
        <v>41702</v>
      </c>
      <c r="C68" s="193" t="s">
        <v>1019</v>
      </c>
      <c r="D68" s="194">
        <v>3243</v>
      </c>
      <c r="E68" s="193" t="s">
        <v>11</v>
      </c>
      <c r="F68" s="190">
        <v>715</v>
      </c>
      <c r="G68" s="219"/>
      <c r="H68" s="11" t="s">
        <v>276</v>
      </c>
      <c r="I68" s="11" t="s">
        <v>575</v>
      </c>
      <c r="J68" s="11" t="s">
        <v>202</v>
      </c>
      <c r="K68" s="11" t="s">
        <v>203</v>
      </c>
      <c r="L68" s="11"/>
    </row>
    <row r="69" spans="1:13" x14ac:dyDescent="0.25">
      <c r="A69" s="102">
        <v>42</v>
      </c>
      <c r="B69" s="189">
        <v>41702</v>
      </c>
      <c r="C69" s="193" t="s">
        <v>1020</v>
      </c>
      <c r="D69" s="194">
        <v>3100</v>
      </c>
      <c r="E69" s="193" t="s">
        <v>11</v>
      </c>
      <c r="F69" s="190">
        <v>715</v>
      </c>
      <c r="G69" s="219"/>
      <c r="H69" s="181" t="s">
        <v>616</v>
      </c>
      <c r="I69" s="181" t="s">
        <v>234</v>
      </c>
      <c r="J69" s="181" t="s">
        <v>193</v>
      </c>
      <c r="K69" s="181" t="s">
        <v>71</v>
      </c>
    </row>
    <row r="70" spans="1:13" x14ac:dyDescent="0.25">
      <c r="A70" s="102">
        <v>52</v>
      </c>
      <c r="B70" s="189">
        <v>41702</v>
      </c>
      <c r="C70" s="193" t="s">
        <v>1021</v>
      </c>
      <c r="D70" s="194">
        <v>3102</v>
      </c>
      <c r="E70" s="193" t="s">
        <v>11</v>
      </c>
      <c r="F70" s="190">
        <v>715</v>
      </c>
      <c r="G70" s="219"/>
      <c r="H70" s="181" t="s">
        <v>616</v>
      </c>
      <c r="I70" s="181" t="s">
        <v>744</v>
      </c>
      <c r="J70" s="181" t="s">
        <v>608</v>
      </c>
      <c r="K70" s="181" t="s">
        <v>609</v>
      </c>
    </row>
    <row r="71" spans="1:13" x14ac:dyDescent="0.25">
      <c r="A71" s="102">
        <v>70</v>
      </c>
      <c r="B71" s="189">
        <v>41703</v>
      </c>
      <c r="C71" s="193" t="s">
        <v>1022</v>
      </c>
      <c r="D71" s="194">
        <v>3760</v>
      </c>
      <c r="E71" s="193" t="s">
        <v>11</v>
      </c>
      <c r="F71" s="190">
        <v>715</v>
      </c>
      <c r="G71" s="219"/>
      <c r="H71" s="11" t="s">
        <v>276</v>
      </c>
      <c r="I71" s="11" t="s">
        <v>645</v>
      </c>
      <c r="J71" s="11" t="s">
        <v>646</v>
      </c>
      <c r="K71" s="11" t="s">
        <v>220</v>
      </c>
    </row>
    <row r="72" spans="1:13" x14ac:dyDescent="0.25">
      <c r="A72" s="102">
        <v>72</v>
      </c>
      <c r="B72" s="189">
        <v>41703</v>
      </c>
      <c r="C72" s="193" t="s">
        <v>1023</v>
      </c>
      <c r="D72" s="194">
        <v>3102</v>
      </c>
      <c r="E72" s="193" t="s">
        <v>11</v>
      </c>
      <c r="F72" s="190">
        <v>715</v>
      </c>
      <c r="G72" s="219"/>
      <c r="H72" s="181" t="s">
        <v>616</v>
      </c>
      <c r="I72" s="181" t="s">
        <v>588</v>
      </c>
      <c r="J72" s="181" t="s">
        <v>589</v>
      </c>
      <c r="K72" s="181" t="s">
        <v>590</v>
      </c>
    </row>
    <row r="73" spans="1:13" x14ac:dyDescent="0.25">
      <c r="A73" s="102">
        <v>77</v>
      </c>
      <c r="B73" s="189">
        <v>41703</v>
      </c>
      <c r="C73" s="193" t="s">
        <v>1024</v>
      </c>
      <c r="D73" s="194">
        <v>3240</v>
      </c>
      <c r="E73" s="193" t="s">
        <v>11</v>
      </c>
      <c r="F73" s="190">
        <v>715</v>
      </c>
      <c r="G73" s="219"/>
      <c r="H73" s="11" t="s">
        <v>276</v>
      </c>
      <c r="I73" s="11" t="s">
        <v>435</v>
      </c>
      <c r="J73" s="11" t="s">
        <v>436</v>
      </c>
      <c r="K73" s="11" t="s">
        <v>207</v>
      </c>
      <c r="L73" s="11"/>
    </row>
    <row r="74" spans="1:13" x14ac:dyDescent="0.25">
      <c r="A74" s="102">
        <v>95</v>
      </c>
      <c r="B74" s="189">
        <v>41703</v>
      </c>
      <c r="C74" s="193" t="s">
        <v>1025</v>
      </c>
      <c r="D74" s="194">
        <v>3240</v>
      </c>
      <c r="E74" s="193" t="s">
        <v>11</v>
      </c>
      <c r="F74" s="190">
        <v>715</v>
      </c>
      <c r="G74" s="219"/>
      <c r="H74" s="11" t="s">
        <v>276</v>
      </c>
      <c r="I74" s="11" t="s">
        <v>432</v>
      </c>
      <c r="J74" s="11" t="s">
        <v>81</v>
      </c>
      <c r="K74" s="11" t="s">
        <v>431</v>
      </c>
      <c r="L74" s="11"/>
    </row>
    <row r="75" spans="1:13" x14ac:dyDescent="0.25">
      <c r="A75" s="102">
        <v>96</v>
      </c>
      <c r="B75" s="189">
        <v>41703</v>
      </c>
      <c r="C75" s="193" t="s">
        <v>1026</v>
      </c>
      <c r="D75" s="194">
        <v>3240</v>
      </c>
      <c r="E75" s="193" t="s">
        <v>11</v>
      </c>
      <c r="F75" s="190">
        <v>715</v>
      </c>
      <c r="G75" s="219"/>
      <c r="H75" s="11" t="s">
        <v>276</v>
      </c>
      <c r="I75" s="11" t="s">
        <v>309</v>
      </c>
      <c r="J75" s="11" t="s">
        <v>194</v>
      </c>
      <c r="K75" s="11" t="s">
        <v>195</v>
      </c>
      <c r="L75" s="11"/>
    </row>
    <row r="76" spans="1:13" x14ac:dyDescent="0.25">
      <c r="A76" s="102">
        <v>120</v>
      </c>
      <c r="B76" s="189">
        <v>41704</v>
      </c>
      <c r="C76" s="193" t="s">
        <v>1027</v>
      </c>
      <c r="D76" s="194">
        <v>3102</v>
      </c>
      <c r="E76" s="193" t="s">
        <v>11</v>
      </c>
      <c r="F76" s="190">
        <v>715</v>
      </c>
      <c r="G76" s="219"/>
      <c r="H76" s="181" t="s">
        <v>616</v>
      </c>
      <c r="I76" s="181" t="s">
        <v>591</v>
      </c>
      <c r="J76" s="181" t="s">
        <v>264</v>
      </c>
      <c r="K76" s="181" t="s">
        <v>595</v>
      </c>
    </row>
    <row r="77" spans="1:13" x14ac:dyDescent="0.25">
      <c r="A77" s="102">
        <v>124</v>
      </c>
      <c r="B77" s="189">
        <v>41704</v>
      </c>
      <c r="C77" s="193" t="s">
        <v>1028</v>
      </c>
      <c r="D77" s="194">
        <v>3250</v>
      </c>
      <c r="E77" s="193" t="s">
        <v>11</v>
      </c>
      <c r="F77" s="190">
        <v>715</v>
      </c>
      <c r="G77" s="219"/>
      <c r="H77" s="11" t="s">
        <v>276</v>
      </c>
      <c r="I77" s="11" t="s">
        <v>192</v>
      </c>
      <c r="J77" s="11" t="s">
        <v>739</v>
      </c>
      <c r="K77" s="11" t="s">
        <v>740</v>
      </c>
      <c r="L77" s="11"/>
      <c r="M77" s="11"/>
    </row>
    <row r="78" spans="1:13" x14ac:dyDescent="0.25">
      <c r="A78" s="102">
        <v>156</v>
      </c>
      <c r="B78" s="189">
        <v>41705</v>
      </c>
      <c r="C78" s="193" t="s">
        <v>1029</v>
      </c>
      <c r="D78" s="194">
        <v>2500</v>
      </c>
      <c r="E78" s="193" t="s">
        <v>11</v>
      </c>
      <c r="F78" s="190">
        <v>715</v>
      </c>
      <c r="G78" s="219"/>
      <c r="H78" s="181" t="s">
        <v>616</v>
      </c>
      <c r="I78" s="181" t="s">
        <v>632</v>
      </c>
      <c r="J78" s="181" t="s">
        <v>633</v>
      </c>
      <c r="K78" s="181" t="s">
        <v>272</v>
      </c>
    </row>
    <row r="79" spans="1:13" x14ac:dyDescent="0.25">
      <c r="A79" s="102">
        <v>222</v>
      </c>
      <c r="B79" s="189">
        <v>41709</v>
      </c>
      <c r="C79" s="193" t="s">
        <v>1030</v>
      </c>
      <c r="D79" s="194">
        <v>3609.6</v>
      </c>
      <c r="E79" s="193" t="s">
        <v>11</v>
      </c>
      <c r="F79" s="190">
        <v>715</v>
      </c>
      <c r="G79" s="219"/>
      <c r="H79" s="11" t="s">
        <v>786</v>
      </c>
      <c r="I79" s="11" t="s">
        <v>218</v>
      </c>
      <c r="J79" s="11" t="s">
        <v>1031</v>
      </c>
      <c r="K79" s="11" t="s">
        <v>1032</v>
      </c>
      <c r="L79" s="11"/>
    </row>
    <row r="80" spans="1:13" x14ac:dyDescent="0.25">
      <c r="A80" s="102">
        <v>224</v>
      </c>
      <c r="B80" s="189">
        <v>41710</v>
      </c>
      <c r="C80" s="193" t="s">
        <v>1033</v>
      </c>
      <c r="D80" s="194">
        <v>3950</v>
      </c>
      <c r="E80" s="193" t="s">
        <v>11</v>
      </c>
      <c r="F80" s="190">
        <v>715</v>
      </c>
      <c r="G80" s="219"/>
      <c r="H80" s="181" t="s">
        <v>224</v>
      </c>
      <c r="I80" s="181" t="s">
        <v>283</v>
      </c>
      <c r="J80" s="181" t="s">
        <v>286</v>
      </c>
      <c r="K80" s="181" t="s">
        <v>285</v>
      </c>
    </row>
    <row r="81" spans="1:13" x14ac:dyDescent="0.25">
      <c r="A81" s="102">
        <v>227</v>
      </c>
      <c r="B81" s="189">
        <v>41710</v>
      </c>
      <c r="C81" s="193" t="s">
        <v>1034</v>
      </c>
      <c r="D81" s="194">
        <v>800</v>
      </c>
      <c r="E81" s="193" t="s">
        <v>11</v>
      </c>
      <c r="F81" s="190">
        <v>715</v>
      </c>
      <c r="G81" s="219" t="s">
        <v>8</v>
      </c>
      <c r="H81" s="11" t="s">
        <v>625</v>
      </c>
      <c r="I81" s="11" t="s">
        <v>407</v>
      </c>
      <c r="J81" s="11" t="s">
        <v>408</v>
      </c>
      <c r="K81" s="11" t="s">
        <v>409</v>
      </c>
      <c r="L81" s="11"/>
      <c r="M81" s="11"/>
    </row>
    <row r="82" spans="1:13" x14ac:dyDescent="0.25">
      <c r="A82" s="102">
        <v>262</v>
      </c>
      <c r="B82" s="189">
        <v>41711</v>
      </c>
      <c r="C82" s="193" t="s">
        <v>1035</v>
      </c>
      <c r="D82" s="194">
        <v>3290</v>
      </c>
      <c r="E82" s="193" t="s">
        <v>11</v>
      </c>
      <c r="F82" s="190">
        <v>715</v>
      </c>
      <c r="G82" s="221"/>
      <c r="H82" s="181" t="s">
        <v>616</v>
      </c>
      <c r="I82" s="181" t="s">
        <v>752</v>
      </c>
      <c r="J82" s="181" t="s">
        <v>753</v>
      </c>
      <c r="K82" s="181" t="s">
        <v>754</v>
      </c>
    </row>
    <row r="83" spans="1:13" x14ac:dyDescent="0.25">
      <c r="A83" s="102">
        <v>267</v>
      </c>
      <c r="B83" s="189">
        <v>41711</v>
      </c>
      <c r="C83" s="193" t="s">
        <v>1036</v>
      </c>
      <c r="D83" s="194">
        <v>800</v>
      </c>
      <c r="E83" s="193" t="s">
        <v>11</v>
      </c>
      <c r="F83" s="190">
        <v>715</v>
      </c>
      <c r="G83" s="219" t="s">
        <v>8</v>
      </c>
      <c r="H83" s="11" t="s">
        <v>276</v>
      </c>
      <c r="I83" s="11" t="s">
        <v>432</v>
      </c>
      <c r="J83" s="11" t="s">
        <v>81</v>
      </c>
      <c r="K83" s="11" t="s">
        <v>431</v>
      </c>
      <c r="L83" s="11"/>
    </row>
    <row r="84" spans="1:13" x14ac:dyDescent="0.25">
      <c r="A84" s="102">
        <v>285</v>
      </c>
      <c r="B84" s="189">
        <v>41712</v>
      </c>
      <c r="C84" s="193" t="s">
        <v>1037</v>
      </c>
      <c r="D84" s="194">
        <v>3450</v>
      </c>
      <c r="E84" s="193" t="s">
        <v>11</v>
      </c>
      <c r="F84" s="190">
        <v>715</v>
      </c>
      <c r="G84" s="219"/>
      <c r="H84" s="11" t="s">
        <v>276</v>
      </c>
      <c r="I84" s="181" t="s">
        <v>181</v>
      </c>
      <c r="J84" s="181" t="s">
        <v>182</v>
      </c>
      <c r="K84" s="181" t="s">
        <v>183</v>
      </c>
    </row>
    <row r="85" spans="1:13" x14ac:dyDescent="0.25">
      <c r="A85" s="102">
        <v>294</v>
      </c>
      <c r="B85" s="189">
        <v>41712</v>
      </c>
      <c r="C85" s="193" t="s">
        <v>1038</v>
      </c>
      <c r="D85" s="194">
        <v>1579.12</v>
      </c>
      <c r="E85" s="193" t="s">
        <v>11</v>
      </c>
      <c r="F85" s="190">
        <v>715</v>
      </c>
      <c r="G85" s="219"/>
      <c r="H85" s="11" t="s">
        <v>625</v>
      </c>
      <c r="I85" s="11" t="s">
        <v>238</v>
      </c>
      <c r="J85" s="11" t="s">
        <v>327</v>
      </c>
      <c r="K85" s="11" t="s">
        <v>326</v>
      </c>
      <c r="L85" s="11"/>
    </row>
    <row r="86" spans="1:13" x14ac:dyDescent="0.25">
      <c r="A86" s="102">
        <v>364</v>
      </c>
      <c r="B86" s="189">
        <v>41718</v>
      </c>
      <c r="C86" s="193" t="s">
        <v>1039</v>
      </c>
      <c r="D86" s="194">
        <v>3100</v>
      </c>
      <c r="E86" s="193" t="s">
        <v>11</v>
      </c>
      <c r="F86" s="190">
        <v>715</v>
      </c>
      <c r="G86" s="219"/>
      <c r="H86" s="11" t="s">
        <v>625</v>
      </c>
      <c r="I86" s="11" t="s">
        <v>78</v>
      </c>
      <c r="J86" s="11" t="s">
        <v>246</v>
      </c>
      <c r="K86" s="11" t="s">
        <v>742</v>
      </c>
      <c r="L86" s="11"/>
    </row>
    <row r="87" spans="1:13" x14ac:dyDescent="0.25">
      <c r="A87" s="102">
        <v>404</v>
      </c>
      <c r="B87" s="189">
        <v>41719</v>
      </c>
      <c r="C87" s="193" t="s">
        <v>1040</v>
      </c>
      <c r="D87" s="194">
        <v>1650</v>
      </c>
      <c r="E87" s="193" t="s">
        <v>11</v>
      </c>
      <c r="F87" s="190">
        <v>715</v>
      </c>
      <c r="G87" s="219"/>
      <c r="H87" s="181" t="s">
        <v>616</v>
      </c>
      <c r="I87" s="181" t="s">
        <v>600</v>
      </c>
      <c r="J87" s="181" t="s">
        <v>601</v>
      </c>
      <c r="K87" s="181" t="s">
        <v>602</v>
      </c>
    </row>
    <row r="88" spans="1:13" x14ac:dyDescent="0.25">
      <c r="A88" s="102">
        <v>408</v>
      </c>
      <c r="B88" s="189">
        <v>41722</v>
      </c>
      <c r="C88" s="193" t="s">
        <v>1041</v>
      </c>
      <c r="D88" s="194">
        <v>1650</v>
      </c>
      <c r="E88" s="193" t="s">
        <v>11</v>
      </c>
      <c r="F88" s="190">
        <v>715</v>
      </c>
      <c r="G88" s="219"/>
      <c r="H88" s="181" t="s">
        <v>616</v>
      </c>
      <c r="I88" s="181" t="s">
        <v>600</v>
      </c>
      <c r="J88" s="181" t="s">
        <v>601</v>
      </c>
      <c r="K88" s="181" t="s">
        <v>602</v>
      </c>
    </row>
    <row r="89" spans="1:13" x14ac:dyDescent="0.25">
      <c r="A89" s="102">
        <v>432</v>
      </c>
      <c r="B89" s="189">
        <v>41722</v>
      </c>
      <c r="C89" s="193" t="s">
        <v>1042</v>
      </c>
      <c r="D89" s="194">
        <v>3240</v>
      </c>
      <c r="E89" s="193" t="s">
        <v>11</v>
      </c>
      <c r="F89" s="190">
        <v>715</v>
      </c>
      <c r="G89" s="219"/>
      <c r="H89" s="11" t="s">
        <v>276</v>
      </c>
      <c r="I89" s="11" t="s">
        <v>562</v>
      </c>
      <c r="J89" s="11" t="s">
        <v>563</v>
      </c>
      <c r="K89" s="11" t="s">
        <v>71</v>
      </c>
    </row>
    <row r="90" spans="1:13" x14ac:dyDescent="0.25">
      <c r="A90" s="102">
        <v>436</v>
      </c>
      <c r="B90" s="189">
        <v>41722</v>
      </c>
      <c r="C90" s="193" t="s">
        <v>1043</v>
      </c>
      <c r="D90" s="194">
        <v>3300</v>
      </c>
      <c r="E90" s="193" t="s">
        <v>11</v>
      </c>
      <c r="F90" s="190">
        <v>715</v>
      </c>
      <c r="G90" s="219"/>
      <c r="H90" s="11" t="s">
        <v>625</v>
      </c>
      <c r="I90" s="11" t="s">
        <v>182</v>
      </c>
      <c r="J90" s="11" t="s">
        <v>657</v>
      </c>
      <c r="K90" s="11" t="s">
        <v>658</v>
      </c>
      <c r="L90" s="11"/>
    </row>
    <row r="91" spans="1:13" x14ac:dyDescent="0.25">
      <c r="A91" s="102">
        <v>447</v>
      </c>
      <c r="B91" s="189">
        <v>41723</v>
      </c>
      <c r="C91" s="193" t="s">
        <v>1044</v>
      </c>
      <c r="D91" s="194">
        <v>3102</v>
      </c>
      <c r="E91" s="193" t="s">
        <v>11</v>
      </c>
      <c r="F91" s="190">
        <v>715</v>
      </c>
      <c r="G91" s="219"/>
      <c r="H91" s="181" t="s">
        <v>616</v>
      </c>
      <c r="I91" s="181" t="s">
        <v>673</v>
      </c>
      <c r="J91" s="181" t="s">
        <v>674</v>
      </c>
      <c r="K91" s="181" t="s">
        <v>675</v>
      </c>
    </row>
    <row r="92" spans="1:13" x14ac:dyDescent="0.25">
      <c r="A92" s="102">
        <v>461</v>
      </c>
      <c r="B92" s="189">
        <v>41724</v>
      </c>
      <c r="C92" s="193" t="s">
        <v>1045</v>
      </c>
      <c r="D92" s="194">
        <v>800</v>
      </c>
      <c r="E92" s="193" t="s">
        <v>11</v>
      </c>
      <c r="F92" s="190">
        <v>715</v>
      </c>
      <c r="G92" s="219" t="s">
        <v>8</v>
      </c>
      <c r="H92" s="11" t="s">
        <v>625</v>
      </c>
      <c r="I92" s="11" t="s">
        <v>193</v>
      </c>
      <c r="J92" s="11" t="s">
        <v>314</v>
      </c>
      <c r="K92" s="11" t="s">
        <v>315</v>
      </c>
      <c r="L92" s="11"/>
    </row>
    <row r="93" spans="1:13" x14ac:dyDescent="0.25">
      <c r="A93" s="102">
        <v>462</v>
      </c>
      <c r="B93" s="189">
        <v>41724</v>
      </c>
      <c r="C93" s="193" t="s">
        <v>1046</v>
      </c>
      <c r="D93" s="194">
        <v>800</v>
      </c>
      <c r="E93" s="193" t="s">
        <v>11</v>
      </c>
      <c r="F93" s="190">
        <v>715</v>
      </c>
      <c r="G93" s="219" t="s">
        <v>8</v>
      </c>
      <c r="H93" s="11" t="s">
        <v>625</v>
      </c>
      <c r="I93" s="11" t="s">
        <v>244</v>
      </c>
      <c r="J93" s="11" t="s">
        <v>312</v>
      </c>
      <c r="K93" s="11" t="s">
        <v>282</v>
      </c>
      <c r="L93" s="11"/>
    </row>
    <row r="94" spans="1:13" x14ac:dyDescent="0.25">
      <c r="A94" s="102">
        <v>463</v>
      </c>
      <c r="B94" s="189">
        <v>41724</v>
      </c>
      <c r="C94" s="193" t="s">
        <v>1047</v>
      </c>
      <c r="D94" s="194">
        <v>800</v>
      </c>
      <c r="E94" s="193" t="s">
        <v>11</v>
      </c>
      <c r="F94" s="190">
        <v>715</v>
      </c>
      <c r="G94" s="219" t="s">
        <v>8</v>
      </c>
      <c r="H94" s="11" t="s">
        <v>625</v>
      </c>
      <c r="I94" s="11" t="s">
        <v>316</v>
      </c>
      <c r="J94" s="11" t="s">
        <v>208</v>
      </c>
      <c r="K94" s="11" t="s">
        <v>317</v>
      </c>
      <c r="L94" s="11"/>
    </row>
    <row r="95" spans="1:13" x14ac:dyDescent="0.25">
      <c r="A95" s="102">
        <v>483</v>
      </c>
      <c r="B95" s="189">
        <v>41725</v>
      </c>
      <c r="C95" s="193" t="s">
        <v>1048</v>
      </c>
      <c r="D95" s="194">
        <v>10845</v>
      </c>
      <c r="E95" s="193" t="s">
        <v>11</v>
      </c>
      <c r="F95" s="190">
        <v>715</v>
      </c>
      <c r="G95" s="219"/>
      <c r="H95" s="11" t="s">
        <v>625</v>
      </c>
      <c r="I95" s="11" t="s">
        <v>719</v>
      </c>
      <c r="J95" s="11" t="s">
        <v>234</v>
      </c>
      <c r="K95" s="11" t="s">
        <v>720</v>
      </c>
    </row>
    <row r="96" spans="1:13" x14ac:dyDescent="0.25">
      <c r="A96" s="102">
        <v>492</v>
      </c>
      <c r="B96" s="189">
        <v>41725</v>
      </c>
      <c r="C96" s="193" t="s">
        <v>1049</v>
      </c>
      <c r="D96" s="194">
        <v>3600</v>
      </c>
      <c r="E96" s="193" t="s">
        <v>11</v>
      </c>
      <c r="F96" s="190">
        <v>715</v>
      </c>
      <c r="G96" s="219"/>
      <c r="H96" s="11" t="s">
        <v>224</v>
      </c>
      <c r="I96" s="11" t="s">
        <v>264</v>
      </c>
      <c r="J96" s="11" t="s">
        <v>265</v>
      </c>
      <c r="K96" s="11" t="s">
        <v>266</v>
      </c>
    </row>
    <row r="97" spans="1:11" x14ac:dyDescent="0.25">
      <c r="A97" s="102">
        <v>525</v>
      </c>
      <c r="B97" s="189">
        <v>41726</v>
      </c>
      <c r="C97" s="193" t="s">
        <v>1050</v>
      </c>
      <c r="D97" s="194">
        <v>3500</v>
      </c>
      <c r="E97" s="193" t="s">
        <v>11</v>
      </c>
      <c r="F97" s="190">
        <v>715</v>
      </c>
      <c r="G97" s="219"/>
      <c r="H97" s="181" t="s">
        <v>616</v>
      </c>
      <c r="I97" s="181" t="s">
        <v>771</v>
      </c>
      <c r="J97" s="181" t="s">
        <v>244</v>
      </c>
      <c r="K97" s="181" t="s">
        <v>772</v>
      </c>
    </row>
    <row r="98" spans="1:11" x14ac:dyDescent="0.25">
      <c r="A98" s="102">
        <v>533</v>
      </c>
      <c r="B98" s="189">
        <v>41729</v>
      </c>
      <c r="C98" s="193" t="s">
        <v>1051</v>
      </c>
      <c r="D98" s="194">
        <v>3450</v>
      </c>
      <c r="E98" s="193" t="s">
        <v>11</v>
      </c>
      <c r="F98" s="190">
        <v>715</v>
      </c>
      <c r="G98" s="219"/>
      <c r="H98" s="11" t="s">
        <v>224</v>
      </c>
      <c r="I98" s="11" t="s">
        <v>78</v>
      </c>
      <c r="J98" s="11" t="s">
        <v>246</v>
      </c>
      <c r="K98" s="11" t="s">
        <v>247</v>
      </c>
    </row>
    <row r="99" spans="1:11" x14ac:dyDescent="0.25">
      <c r="A99" s="102">
        <v>543</v>
      </c>
      <c r="B99" s="189">
        <v>41729</v>
      </c>
      <c r="C99" s="193" t="s">
        <v>1052</v>
      </c>
      <c r="D99" s="194">
        <v>2765</v>
      </c>
      <c r="E99" s="193" t="s">
        <v>11</v>
      </c>
      <c r="F99" s="190">
        <v>715</v>
      </c>
      <c r="G99" s="219"/>
      <c r="H99" s="181" t="s">
        <v>224</v>
      </c>
      <c r="I99" s="181" t="s">
        <v>248</v>
      </c>
      <c r="J99" s="181" t="s">
        <v>208</v>
      </c>
      <c r="K99" s="181" t="s">
        <v>249</v>
      </c>
    </row>
    <row r="100" spans="1:11" ht="13.5" thickBot="1" x14ac:dyDescent="0.3">
      <c r="A100" s="222">
        <v>557</v>
      </c>
      <c r="B100" s="223">
        <v>41729</v>
      </c>
      <c r="C100" s="224" t="s">
        <v>1053</v>
      </c>
      <c r="D100" s="225">
        <v>3300</v>
      </c>
      <c r="E100" s="224" t="s">
        <v>11</v>
      </c>
      <c r="F100" s="226">
        <v>715</v>
      </c>
      <c r="G100" s="227"/>
      <c r="H100" s="181" t="s">
        <v>616</v>
      </c>
      <c r="I100" s="181" t="s">
        <v>699</v>
      </c>
      <c r="J100" s="181" t="s">
        <v>700</v>
      </c>
      <c r="K100" s="181" t="s">
        <v>701</v>
      </c>
    </row>
    <row r="101" spans="1:11" x14ac:dyDescent="0.25">
      <c r="A101" s="13"/>
      <c r="B101" s="189"/>
      <c r="C101" s="192" t="s">
        <v>9</v>
      </c>
      <c r="D101" s="228">
        <f>SUM(D6:D100)</f>
        <v>318605.01</v>
      </c>
      <c r="E101" s="193"/>
      <c r="F101" s="190"/>
      <c r="G101" s="191"/>
    </row>
    <row r="102" spans="1:11" x14ac:dyDescent="0.25">
      <c r="B102" s="197">
        <v>41699</v>
      </c>
      <c r="C102" s="181" t="s">
        <v>1054</v>
      </c>
      <c r="D102" s="196">
        <v>4042</v>
      </c>
      <c r="F102" s="115"/>
      <c r="G102" s="11"/>
      <c r="H102" s="181" t="s">
        <v>616</v>
      </c>
      <c r="I102" s="11" t="s">
        <v>1055</v>
      </c>
      <c r="J102" s="11" t="s">
        <v>1056</v>
      </c>
      <c r="K102" s="181" t="s">
        <v>1057</v>
      </c>
    </row>
    <row r="103" spans="1:11" x14ac:dyDescent="0.25">
      <c r="B103" s="197">
        <v>41702</v>
      </c>
      <c r="C103" s="181" t="s">
        <v>798</v>
      </c>
      <c r="D103" s="196">
        <v>3243</v>
      </c>
      <c r="F103" s="115"/>
      <c r="G103" s="11"/>
      <c r="H103" s="220" t="s">
        <v>224</v>
      </c>
      <c r="I103" s="11" t="s">
        <v>259</v>
      </c>
      <c r="J103" s="11" t="s">
        <v>301</v>
      </c>
      <c r="K103" s="11" t="s">
        <v>302</v>
      </c>
    </row>
    <row r="104" spans="1:11" x14ac:dyDescent="0.25">
      <c r="B104" s="197">
        <v>41705</v>
      </c>
      <c r="C104" s="181" t="s">
        <v>798</v>
      </c>
      <c r="D104" s="196">
        <v>3450</v>
      </c>
      <c r="F104" s="115"/>
      <c r="G104" s="11"/>
      <c r="H104" s="181" t="s">
        <v>68</v>
      </c>
      <c r="I104" s="11" t="s">
        <v>252</v>
      </c>
      <c r="J104" s="11" t="s">
        <v>253</v>
      </c>
      <c r="K104" s="11" t="s">
        <v>254</v>
      </c>
    </row>
    <row r="105" spans="1:11" x14ac:dyDescent="0.25">
      <c r="B105" s="197">
        <v>41729</v>
      </c>
      <c r="C105" s="181" t="s">
        <v>1054</v>
      </c>
      <c r="D105" s="196">
        <v>4042</v>
      </c>
      <c r="F105" s="115"/>
      <c r="G105" s="11"/>
      <c r="H105" s="181" t="s">
        <v>616</v>
      </c>
      <c r="I105" s="11" t="s">
        <v>1055</v>
      </c>
      <c r="J105" s="11" t="s">
        <v>1056</v>
      </c>
      <c r="K105" s="181" t="s">
        <v>1057</v>
      </c>
    </row>
    <row r="106" spans="1:11" x14ac:dyDescent="0.25">
      <c r="B106" s="197"/>
      <c r="C106" s="198" t="s">
        <v>934</v>
      </c>
      <c r="D106" s="229">
        <f>SUM(D102:D105)</f>
        <v>14777</v>
      </c>
    </row>
    <row r="107" spans="1:11" x14ac:dyDescent="0.25">
      <c r="B107" s="197"/>
      <c r="C107" s="198"/>
      <c r="D107" s="229"/>
    </row>
    <row r="108" spans="1:11" x14ac:dyDescent="0.25">
      <c r="B108" s="197"/>
      <c r="C108" s="199" t="s">
        <v>1058</v>
      </c>
      <c r="D108" s="218">
        <f>D101+D106</f>
        <v>333382.01</v>
      </c>
    </row>
    <row r="109" spans="1:11" x14ac:dyDescent="0.25">
      <c r="B109" s="197"/>
    </row>
  </sheetData>
  <mergeCells count="2">
    <mergeCell ref="A1:E1"/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20" sqref="C20"/>
    </sheetView>
  </sheetViews>
  <sheetFormatPr baseColWidth="10" defaultRowHeight="12.75" x14ac:dyDescent="0.25"/>
  <cols>
    <col min="1" max="1" width="46.1640625" style="181" bestFit="1" customWidth="1"/>
    <col min="2" max="2" width="41.33203125" style="181" bestFit="1" customWidth="1"/>
    <col min="3" max="3" width="64.6640625" style="181" bestFit="1" customWidth="1"/>
    <col min="4" max="16384" width="12" style="181"/>
  </cols>
  <sheetData>
    <row r="1" spans="1:7" ht="20.25" x14ac:dyDescent="0.35">
      <c r="A1" s="200"/>
      <c r="B1" s="201" t="s">
        <v>1059</v>
      </c>
      <c r="C1" s="201"/>
      <c r="D1" s="201"/>
      <c r="E1" s="202"/>
      <c r="F1" s="202"/>
      <c r="G1" s="202"/>
    </row>
    <row r="2" spans="1:7" ht="13.5" x14ac:dyDescent="0.25">
      <c r="A2" s="203"/>
      <c r="B2" s="203"/>
      <c r="C2" s="203"/>
      <c r="D2" s="203"/>
      <c r="E2" s="202"/>
      <c r="F2" s="202"/>
      <c r="G2" s="202"/>
    </row>
    <row r="3" spans="1:7" ht="13.5" x14ac:dyDescent="0.25">
      <c r="A3" s="204" t="s">
        <v>4</v>
      </c>
      <c r="B3" s="205" t="s">
        <v>471</v>
      </c>
      <c r="C3" s="206"/>
      <c r="D3" s="203"/>
      <c r="E3" s="207"/>
      <c r="F3" s="202"/>
      <c r="G3" s="202"/>
    </row>
    <row r="4" spans="1:7" x14ac:dyDescent="0.25">
      <c r="A4" s="208" t="s">
        <v>276</v>
      </c>
      <c r="B4" s="209">
        <v>15000</v>
      </c>
      <c r="C4" s="210" t="s">
        <v>1060</v>
      </c>
      <c r="D4" s="210" t="s">
        <v>804</v>
      </c>
      <c r="E4" s="207"/>
      <c r="F4" s="202"/>
      <c r="G4" s="211"/>
    </row>
    <row r="5" spans="1:7" x14ac:dyDescent="0.25">
      <c r="A5" s="208" t="s">
        <v>400</v>
      </c>
      <c r="B5" s="209">
        <v>7500</v>
      </c>
      <c r="C5" s="210" t="s">
        <v>1061</v>
      </c>
      <c r="D5" s="210" t="s">
        <v>804</v>
      </c>
      <c r="E5" s="207"/>
      <c r="F5" s="202"/>
      <c r="G5" s="211"/>
    </row>
    <row r="6" spans="1:7" x14ac:dyDescent="0.25">
      <c r="A6" s="208" t="s">
        <v>72</v>
      </c>
      <c r="B6" s="209">
        <v>7500</v>
      </c>
      <c r="C6" s="210" t="s">
        <v>1062</v>
      </c>
      <c r="D6" s="210" t="s">
        <v>804</v>
      </c>
      <c r="E6" s="202"/>
      <c r="F6" s="202"/>
      <c r="G6" s="211"/>
    </row>
    <row r="7" spans="1:7" x14ac:dyDescent="0.25">
      <c r="A7" s="208" t="s">
        <v>808</v>
      </c>
      <c r="B7" s="209">
        <v>32000</v>
      </c>
      <c r="C7" s="210" t="s">
        <v>809</v>
      </c>
      <c r="D7" s="210" t="s">
        <v>807</v>
      </c>
      <c r="E7" s="202"/>
      <c r="F7" s="202"/>
      <c r="G7" s="211"/>
    </row>
    <row r="8" spans="1:7" ht="13.5" x14ac:dyDescent="0.25">
      <c r="A8" s="212" t="s">
        <v>9</v>
      </c>
      <c r="B8" s="213">
        <f>SUM(B4:B7)</f>
        <v>62000</v>
      </c>
      <c r="C8" s="203"/>
      <c r="D8" s="203"/>
      <c r="E8" s="202"/>
      <c r="F8" s="202"/>
      <c r="G8" s="202"/>
    </row>
    <row r="9" spans="1:7" ht="13.5" x14ac:dyDescent="0.25">
      <c r="A9" s="203"/>
      <c r="B9" s="214"/>
      <c r="C9" s="203"/>
      <c r="D9" s="203"/>
      <c r="E9" s="202"/>
      <c r="F9" s="202"/>
      <c r="G9" s="202"/>
    </row>
    <row r="10" spans="1:7" ht="13.5" x14ac:dyDescent="0.25">
      <c r="A10" s="203"/>
      <c r="B10" s="203"/>
      <c r="C10" s="203"/>
      <c r="D10" s="203"/>
      <c r="E10" s="202"/>
      <c r="F10" s="202"/>
      <c r="G10" s="202"/>
    </row>
    <row r="11" spans="1:7" ht="16.5" x14ac:dyDescent="0.3">
      <c r="A11" s="212" t="s">
        <v>1063</v>
      </c>
      <c r="B11" s="215">
        <f>[2]GUANAJUATO!D101</f>
        <v>318605.01</v>
      </c>
      <c r="C11" s="216"/>
      <c r="D11" s="214"/>
      <c r="E11" s="202"/>
      <c r="F11" s="202"/>
      <c r="G11" s="202"/>
    </row>
    <row r="12" spans="1:7" ht="16.5" x14ac:dyDescent="0.3">
      <c r="A12" s="212" t="s">
        <v>811</v>
      </c>
      <c r="B12" s="215">
        <f>[2]GUANAJUATO!D106</f>
        <v>14777</v>
      </c>
      <c r="C12" s="216"/>
      <c r="D12" s="214"/>
      <c r="E12" s="202"/>
      <c r="F12" s="202"/>
      <c r="G12" s="202"/>
    </row>
    <row r="13" spans="1:7" ht="16.5" x14ac:dyDescent="0.3">
      <c r="A13" s="212" t="s">
        <v>812</v>
      </c>
      <c r="B13" s="215">
        <f>+B11+B12</f>
        <v>333382.01</v>
      </c>
      <c r="C13" s="216"/>
      <c r="D13" s="214"/>
      <c r="E13" s="202"/>
      <c r="F13" s="202"/>
      <c r="G13" s="202"/>
    </row>
    <row r="14" spans="1:7" ht="16.5" x14ac:dyDescent="0.3">
      <c r="A14" s="212" t="s">
        <v>813</v>
      </c>
      <c r="B14" s="215">
        <f>+B8</f>
        <v>62000</v>
      </c>
      <c r="C14" s="216"/>
      <c r="D14" s="214"/>
      <c r="E14" s="202"/>
      <c r="F14" s="202"/>
      <c r="G14" s="202"/>
    </row>
    <row r="15" spans="1:7" ht="16.5" x14ac:dyDescent="0.3">
      <c r="A15" s="212" t="s">
        <v>1064</v>
      </c>
      <c r="B15" s="215">
        <f>+[2]GUANAJUATO!D12+[2]GUANAJUATO!D20+[2]GUANAJUATO!D26+[2]GUANAJUATO!D22+[2]GUANAJUATO!D27+[2]GUANAJUATO!D40+[2]GUANAJUATO!D51+[2]GUANAJUATO!D66+[2]GUANAJUATO!D81+[2]GUANAJUATO!D83+[2]GUANAJUATO!D92+[2]GUANAJUATO!D93+[2]GUANAJUATO!D94</f>
        <v>10400</v>
      </c>
      <c r="C15" s="216"/>
      <c r="D15" s="214"/>
      <c r="E15" s="202"/>
      <c r="F15" s="202"/>
      <c r="G15" s="202"/>
    </row>
    <row r="16" spans="1:7" ht="13.5" x14ac:dyDescent="0.25">
      <c r="A16" s="217" t="s">
        <v>1065</v>
      </c>
      <c r="B16" s="215">
        <f>+B13-B14</f>
        <v>271382.01</v>
      </c>
      <c r="C16" s="202"/>
      <c r="D16" s="202"/>
      <c r="E16" s="202"/>
      <c r="F16" s="202"/>
      <c r="G16" s="202"/>
    </row>
    <row r="17" spans="1:2" ht="13.5" x14ac:dyDescent="0.25">
      <c r="A17" s="217" t="s">
        <v>474</v>
      </c>
      <c r="B17" s="218">
        <f>+B16*0.16</f>
        <v>43421.121600000006</v>
      </c>
    </row>
    <row r="18" spans="1:2" ht="13.5" x14ac:dyDescent="0.25">
      <c r="A18" s="217" t="s">
        <v>475</v>
      </c>
      <c r="B18" s="218">
        <f>+B16+B17</f>
        <v>314803.13160000002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19" workbookViewId="0">
      <selection activeCell="H38" sqref="H38"/>
    </sheetView>
  </sheetViews>
  <sheetFormatPr baseColWidth="10" defaultRowHeight="12.75" x14ac:dyDescent="0.25"/>
  <cols>
    <col min="3" max="3" width="66.6640625" bestFit="1" customWidth="1"/>
    <col min="5" max="5" width="13.83203125" bestFit="1" customWidth="1"/>
  </cols>
  <sheetData>
    <row r="1" spans="1:11" x14ac:dyDescent="0.25">
      <c r="A1" s="386" t="s">
        <v>0</v>
      </c>
      <c r="B1" s="386"/>
      <c r="C1" s="386"/>
      <c r="D1" s="386"/>
      <c r="E1" s="386"/>
      <c r="F1" s="233"/>
      <c r="G1" s="232"/>
      <c r="H1" s="232"/>
      <c r="I1" s="232"/>
      <c r="J1" s="232"/>
      <c r="K1" s="232"/>
    </row>
    <row r="2" spans="1:11" x14ac:dyDescent="0.25">
      <c r="A2" s="386" t="s">
        <v>1066</v>
      </c>
      <c r="B2" s="386"/>
      <c r="C2" s="386"/>
      <c r="D2" s="386"/>
      <c r="E2" s="386"/>
      <c r="F2" s="234"/>
      <c r="G2" s="232"/>
      <c r="H2" s="232"/>
      <c r="I2" s="232"/>
      <c r="J2" s="232"/>
      <c r="K2" s="232"/>
    </row>
    <row r="3" spans="1:11" x14ac:dyDescent="0.25">
      <c r="A3" s="235"/>
      <c r="B3" s="235"/>
      <c r="C3" s="236"/>
      <c r="D3" s="235"/>
      <c r="E3" s="236"/>
      <c r="F3" s="235"/>
      <c r="G3" s="232"/>
      <c r="H3" s="232"/>
      <c r="I3" s="232"/>
      <c r="J3" s="232"/>
      <c r="K3" s="232"/>
    </row>
    <row r="4" spans="1:11" x14ac:dyDescent="0.25">
      <c r="A4" s="235"/>
      <c r="B4" s="235"/>
      <c r="C4" s="236"/>
      <c r="D4" s="235"/>
      <c r="E4" s="236"/>
      <c r="F4" s="235"/>
      <c r="G4" s="232"/>
      <c r="H4" s="232"/>
      <c r="I4" s="232"/>
      <c r="J4" s="232"/>
      <c r="K4" s="232"/>
    </row>
    <row r="5" spans="1:11" ht="25.5" x14ac:dyDescent="0.25">
      <c r="A5" s="237" t="s">
        <v>2</v>
      </c>
      <c r="B5" s="237" t="s">
        <v>3</v>
      </c>
      <c r="C5" s="237" t="s">
        <v>4</v>
      </c>
      <c r="D5" s="238" t="s">
        <v>5</v>
      </c>
      <c r="E5" s="239" t="s">
        <v>6</v>
      </c>
      <c r="F5" s="237" t="s">
        <v>7</v>
      </c>
      <c r="G5" s="232"/>
      <c r="H5" s="232"/>
      <c r="I5" s="232"/>
      <c r="J5" s="232"/>
      <c r="K5" s="232"/>
    </row>
    <row r="6" spans="1:11" x14ac:dyDescent="0.25">
      <c r="A6" s="240">
        <v>54</v>
      </c>
      <c r="B6" s="241">
        <v>41731</v>
      </c>
      <c r="C6" s="242" t="s">
        <v>1067</v>
      </c>
      <c r="D6" s="243">
        <v>3360</v>
      </c>
      <c r="E6" s="244" t="s">
        <v>11</v>
      </c>
      <c r="F6" s="245">
        <v>715</v>
      </c>
      <c r="G6" s="232" t="s">
        <v>276</v>
      </c>
      <c r="H6" s="232" t="s">
        <v>182</v>
      </c>
      <c r="I6" s="232" t="s">
        <v>211</v>
      </c>
      <c r="J6" s="232" t="s">
        <v>212</v>
      </c>
      <c r="K6" s="232"/>
    </row>
    <row r="7" spans="1:11" x14ac:dyDescent="0.25">
      <c r="A7" s="240">
        <v>53</v>
      </c>
      <c r="B7" s="241">
        <v>41731</v>
      </c>
      <c r="C7" s="242" t="s">
        <v>1068</v>
      </c>
      <c r="D7" s="243">
        <v>3600</v>
      </c>
      <c r="E7" s="244" t="s">
        <v>11</v>
      </c>
      <c r="F7" s="245">
        <v>715</v>
      </c>
      <c r="G7" s="232" t="s">
        <v>276</v>
      </c>
      <c r="H7" s="232" t="s">
        <v>1069</v>
      </c>
      <c r="I7" s="232" t="s">
        <v>187</v>
      </c>
      <c r="J7" s="232" t="s">
        <v>188</v>
      </c>
      <c r="K7" s="232"/>
    </row>
    <row r="8" spans="1:11" x14ac:dyDescent="0.25">
      <c r="A8" s="240">
        <v>18</v>
      </c>
      <c r="B8" s="241">
        <v>41730</v>
      </c>
      <c r="C8" s="242" t="s">
        <v>1070</v>
      </c>
      <c r="D8" s="243">
        <v>4950</v>
      </c>
      <c r="E8" s="244" t="s">
        <v>11</v>
      </c>
      <c r="F8" s="245">
        <v>715</v>
      </c>
      <c r="G8" s="232" t="s">
        <v>625</v>
      </c>
      <c r="H8" s="232" t="s">
        <v>668</v>
      </c>
      <c r="I8" s="232" t="s">
        <v>757</v>
      </c>
      <c r="J8" s="232" t="s">
        <v>670</v>
      </c>
      <c r="K8" s="232"/>
    </row>
    <row r="9" spans="1:11" x14ac:dyDescent="0.25">
      <c r="A9" s="240">
        <v>65</v>
      </c>
      <c r="B9" s="241">
        <v>41731</v>
      </c>
      <c r="C9" s="242" t="s">
        <v>1071</v>
      </c>
      <c r="D9" s="243">
        <v>3100</v>
      </c>
      <c r="E9" s="244" t="s">
        <v>11</v>
      </c>
      <c r="F9" s="245">
        <v>715</v>
      </c>
      <c r="G9" s="232" t="s">
        <v>616</v>
      </c>
      <c r="H9" s="232" t="s">
        <v>234</v>
      </c>
      <c r="I9" s="232" t="s">
        <v>193</v>
      </c>
      <c r="J9" s="232" t="s">
        <v>71</v>
      </c>
      <c r="K9" s="232"/>
    </row>
    <row r="10" spans="1:11" x14ac:dyDescent="0.25">
      <c r="A10" s="240">
        <v>103</v>
      </c>
      <c r="B10" s="241">
        <v>41732</v>
      </c>
      <c r="C10" s="242" t="s">
        <v>1072</v>
      </c>
      <c r="D10" s="243">
        <v>2765</v>
      </c>
      <c r="E10" s="244" t="s">
        <v>11</v>
      </c>
      <c r="F10" s="245">
        <v>715</v>
      </c>
      <c r="G10" s="232" t="s">
        <v>224</v>
      </c>
      <c r="H10" s="232" t="s">
        <v>191</v>
      </c>
      <c r="I10" s="232" t="s">
        <v>233</v>
      </c>
      <c r="J10" s="232" t="s">
        <v>232</v>
      </c>
      <c r="K10" s="232"/>
    </row>
    <row r="11" spans="1:11" x14ac:dyDescent="0.25">
      <c r="A11" s="240">
        <v>94</v>
      </c>
      <c r="B11" s="241">
        <v>41732</v>
      </c>
      <c r="C11" s="242" t="s">
        <v>1073</v>
      </c>
      <c r="D11" s="243">
        <v>3350</v>
      </c>
      <c r="E11" s="244" t="s">
        <v>11</v>
      </c>
      <c r="F11" s="245">
        <v>715</v>
      </c>
      <c r="G11" s="232" t="s">
        <v>276</v>
      </c>
      <c r="H11" s="232" t="s">
        <v>271</v>
      </c>
      <c r="I11" s="232" t="s">
        <v>234</v>
      </c>
      <c r="J11" s="232" t="s">
        <v>272</v>
      </c>
      <c r="K11" s="232"/>
    </row>
    <row r="12" spans="1:11" x14ac:dyDescent="0.25">
      <c r="A12" s="240">
        <v>201</v>
      </c>
      <c r="B12" s="241">
        <v>41736</v>
      </c>
      <c r="C12" s="242" t="s">
        <v>1074</v>
      </c>
      <c r="D12" s="243">
        <v>3600</v>
      </c>
      <c r="E12" s="244" t="s">
        <v>11</v>
      </c>
      <c r="F12" s="245">
        <v>715</v>
      </c>
      <c r="G12" s="232" t="s">
        <v>224</v>
      </c>
      <c r="H12" s="232" t="s">
        <v>191</v>
      </c>
      <c r="I12" s="232" t="s">
        <v>927</v>
      </c>
      <c r="J12" s="232" t="s">
        <v>928</v>
      </c>
      <c r="K12" s="232"/>
    </row>
    <row r="13" spans="1:11" x14ac:dyDescent="0.25">
      <c r="A13" s="240">
        <v>146</v>
      </c>
      <c r="B13" s="241">
        <v>41733</v>
      </c>
      <c r="C13" s="242" t="s">
        <v>1075</v>
      </c>
      <c r="D13" s="243">
        <v>3243</v>
      </c>
      <c r="E13" s="244" t="s">
        <v>11</v>
      </c>
      <c r="F13" s="245">
        <v>715</v>
      </c>
      <c r="G13" s="232" t="s">
        <v>224</v>
      </c>
      <c r="H13" s="232" t="s">
        <v>226</v>
      </c>
      <c r="I13" s="232" t="s">
        <v>227</v>
      </c>
      <c r="J13" s="232" t="s">
        <v>225</v>
      </c>
      <c r="K13" s="232"/>
    </row>
    <row r="14" spans="1:11" x14ac:dyDescent="0.25">
      <c r="A14" s="240">
        <v>166</v>
      </c>
      <c r="B14" s="241">
        <v>41733</v>
      </c>
      <c r="C14" s="242" t="s">
        <v>1076</v>
      </c>
      <c r="D14" s="243">
        <v>3243</v>
      </c>
      <c r="E14" s="244" t="s">
        <v>11</v>
      </c>
      <c r="F14" s="245">
        <v>715</v>
      </c>
      <c r="G14" s="232" t="s">
        <v>400</v>
      </c>
      <c r="H14" s="232" t="s">
        <v>234</v>
      </c>
      <c r="I14" s="232" t="s">
        <v>267</v>
      </c>
      <c r="J14" s="232" t="s">
        <v>268</v>
      </c>
      <c r="K14" s="232"/>
    </row>
    <row r="15" spans="1:11" x14ac:dyDescent="0.25">
      <c r="A15" s="240">
        <v>214</v>
      </c>
      <c r="B15" s="241">
        <v>41736</v>
      </c>
      <c r="C15" s="242" t="s">
        <v>1077</v>
      </c>
      <c r="D15" s="243">
        <v>3243</v>
      </c>
      <c r="E15" s="244" t="s">
        <v>11</v>
      </c>
      <c r="F15" s="245">
        <v>715</v>
      </c>
      <c r="G15" s="232" t="s">
        <v>276</v>
      </c>
      <c r="H15" s="232" t="s">
        <v>1069</v>
      </c>
      <c r="I15" s="232" t="s">
        <v>187</v>
      </c>
      <c r="J15" s="232" t="s">
        <v>188</v>
      </c>
      <c r="K15" s="232"/>
    </row>
    <row r="16" spans="1:11" x14ac:dyDescent="0.25">
      <c r="A16" s="240">
        <v>160</v>
      </c>
      <c r="B16" s="241">
        <v>41733</v>
      </c>
      <c r="C16" s="242" t="s">
        <v>1078</v>
      </c>
      <c r="D16" s="243">
        <v>3100</v>
      </c>
      <c r="E16" s="244" t="s">
        <v>11</v>
      </c>
      <c r="F16" s="245">
        <v>715</v>
      </c>
      <c r="G16" s="232" t="s">
        <v>616</v>
      </c>
      <c r="H16" s="232" t="s">
        <v>218</v>
      </c>
      <c r="I16" s="232" t="s">
        <v>911</v>
      </c>
      <c r="J16" s="232" t="s">
        <v>629</v>
      </c>
      <c r="K16" s="232"/>
    </row>
    <row r="17" spans="1:10" x14ac:dyDescent="0.25">
      <c r="A17" s="240">
        <v>123</v>
      </c>
      <c r="B17" s="241">
        <v>41733</v>
      </c>
      <c r="C17" s="242" t="s">
        <v>1079</v>
      </c>
      <c r="D17" s="243">
        <v>3102</v>
      </c>
      <c r="E17" s="244" t="s">
        <v>11</v>
      </c>
      <c r="F17" s="245">
        <v>715</v>
      </c>
      <c r="G17" s="232" t="s">
        <v>616</v>
      </c>
      <c r="H17" s="232" t="s">
        <v>208</v>
      </c>
      <c r="I17" s="232" t="s">
        <v>593</v>
      </c>
      <c r="J17" s="232" t="s">
        <v>594</v>
      </c>
    </row>
    <row r="18" spans="1:10" x14ac:dyDescent="0.25">
      <c r="A18" s="240">
        <v>108</v>
      </c>
      <c r="B18" s="241">
        <v>41732</v>
      </c>
      <c r="C18" s="242" t="s">
        <v>1080</v>
      </c>
      <c r="D18" s="243">
        <v>3243</v>
      </c>
      <c r="E18" s="244" t="s">
        <v>11</v>
      </c>
      <c r="F18" s="245">
        <v>715</v>
      </c>
      <c r="G18" s="232" t="s">
        <v>224</v>
      </c>
      <c r="H18" s="232" t="s">
        <v>237</v>
      </c>
      <c r="I18" s="232" t="s">
        <v>238</v>
      </c>
      <c r="J18" s="232" t="s">
        <v>242</v>
      </c>
    </row>
    <row r="19" spans="1:10" x14ac:dyDescent="0.25">
      <c r="A19" s="240">
        <v>143</v>
      </c>
      <c r="B19" s="241">
        <v>41733</v>
      </c>
      <c r="C19" s="242" t="s">
        <v>1081</v>
      </c>
      <c r="D19" s="243">
        <v>3948</v>
      </c>
      <c r="E19" s="244" t="s">
        <v>11</v>
      </c>
      <c r="F19" s="245">
        <v>715</v>
      </c>
      <c r="G19" s="232" t="s">
        <v>224</v>
      </c>
      <c r="H19" s="232" t="s">
        <v>191</v>
      </c>
      <c r="I19" s="232" t="s">
        <v>228</v>
      </c>
      <c r="J19" s="232" t="s">
        <v>229</v>
      </c>
    </row>
    <row r="20" spans="1:10" x14ac:dyDescent="0.25">
      <c r="A20" s="240">
        <v>165</v>
      </c>
      <c r="B20" s="241">
        <v>41733</v>
      </c>
      <c r="C20" s="242" t="s">
        <v>1082</v>
      </c>
      <c r="D20" s="243">
        <v>3772.5</v>
      </c>
      <c r="E20" s="244" t="s">
        <v>11</v>
      </c>
      <c r="F20" s="245">
        <v>715</v>
      </c>
      <c r="G20" s="232" t="s">
        <v>400</v>
      </c>
      <c r="H20" s="232" t="s">
        <v>298</v>
      </c>
      <c r="I20" s="232" t="s">
        <v>299</v>
      </c>
      <c r="J20" s="232" t="s">
        <v>300</v>
      </c>
    </row>
    <row r="21" spans="1:10" x14ac:dyDescent="0.25">
      <c r="A21" s="240">
        <v>150</v>
      </c>
      <c r="B21" s="241">
        <v>41733</v>
      </c>
      <c r="C21" s="242" t="s">
        <v>1083</v>
      </c>
      <c r="D21" s="243">
        <v>4095</v>
      </c>
      <c r="E21" s="244" t="s">
        <v>11</v>
      </c>
      <c r="F21" s="245">
        <v>715</v>
      </c>
      <c r="G21" s="232" t="s">
        <v>616</v>
      </c>
      <c r="H21" s="232" t="s">
        <v>234</v>
      </c>
      <c r="I21" s="232" t="s">
        <v>193</v>
      </c>
      <c r="J21" s="232" t="s">
        <v>71</v>
      </c>
    </row>
    <row r="22" spans="1:10" x14ac:dyDescent="0.25">
      <c r="A22" s="240">
        <v>127</v>
      </c>
      <c r="B22" s="241">
        <v>41733</v>
      </c>
      <c r="C22" s="242" t="s">
        <v>1084</v>
      </c>
      <c r="D22" s="243">
        <v>1551</v>
      </c>
      <c r="E22" s="244" t="s">
        <v>11</v>
      </c>
      <c r="F22" s="245">
        <v>715</v>
      </c>
      <c r="G22" s="232" t="s">
        <v>616</v>
      </c>
      <c r="H22" s="232" t="s">
        <v>246</v>
      </c>
      <c r="I22" s="232" t="s">
        <v>596</v>
      </c>
      <c r="J22" s="232" t="s">
        <v>597</v>
      </c>
    </row>
    <row r="23" spans="1:10" x14ac:dyDescent="0.25">
      <c r="A23" s="240">
        <v>120</v>
      </c>
      <c r="B23" s="241">
        <v>41733</v>
      </c>
      <c r="C23" s="242" t="s">
        <v>1085</v>
      </c>
      <c r="D23" s="243">
        <v>3290</v>
      </c>
      <c r="E23" s="244" t="s">
        <v>11</v>
      </c>
      <c r="F23" s="245">
        <v>715</v>
      </c>
      <c r="G23" s="232" t="s">
        <v>616</v>
      </c>
      <c r="H23" s="232" t="s">
        <v>218</v>
      </c>
      <c r="I23" s="232" t="s">
        <v>1086</v>
      </c>
      <c r="J23" s="232" t="s">
        <v>272</v>
      </c>
    </row>
    <row r="24" spans="1:10" x14ac:dyDescent="0.25">
      <c r="A24" s="240">
        <v>126</v>
      </c>
      <c r="B24" s="241">
        <v>41733</v>
      </c>
      <c r="C24" s="242" t="s">
        <v>1087</v>
      </c>
      <c r="D24" s="243">
        <v>3290</v>
      </c>
      <c r="E24" s="244" t="s">
        <v>11</v>
      </c>
      <c r="F24" s="245">
        <v>715</v>
      </c>
      <c r="G24" s="232" t="s">
        <v>616</v>
      </c>
      <c r="H24" s="232" t="s">
        <v>234</v>
      </c>
      <c r="I24" s="232" t="s">
        <v>208</v>
      </c>
      <c r="J24" s="232" t="s">
        <v>570</v>
      </c>
    </row>
    <row r="25" spans="1:10" x14ac:dyDescent="0.25">
      <c r="A25" s="240">
        <v>92</v>
      </c>
      <c r="B25" s="241">
        <v>41732</v>
      </c>
      <c r="C25" s="242" t="s">
        <v>1088</v>
      </c>
      <c r="D25" s="243">
        <v>3243</v>
      </c>
      <c r="E25" s="244" t="s">
        <v>11</v>
      </c>
      <c r="F25" s="245">
        <v>715</v>
      </c>
      <c r="G25" s="232" t="s">
        <v>224</v>
      </c>
      <c r="H25" s="232" t="s">
        <v>259</v>
      </c>
      <c r="I25" s="232" t="s">
        <v>301</v>
      </c>
      <c r="J25" s="232" t="s">
        <v>302</v>
      </c>
    </row>
    <row r="26" spans="1:10" x14ac:dyDescent="0.25">
      <c r="A26" s="240">
        <v>184</v>
      </c>
      <c r="B26" s="241">
        <v>41736</v>
      </c>
      <c r="C26" s="242" t="s">
        <v>1089</v>
      </c>
      <c r="D26" s="243">
        <v>3243</v>
      </c>
      <c r="E26" s="244" t="s">
        <v>11</v>
      </c>
      <c r="F26" s="245">
        <v>715</v>
      </c>
      <c r="G26" s="232" t="s">
        <v>400</v>
      </c>
      <c r="H26" s="232" t="s">
        <v>246</v>
      </c>
      <c r="I26" s="232" t="s">
        <v>182</v>
      </c>
      <c r="J26" s="232" t="s">
        <v>257</v>
      </c>
    </row>
    <row r="27" spans="1:10" x14ac:dyDescent="0.25">
      <c r="A27" s="240">
        <v>144</v>
      </c>
      <c r="B27" s="241">
        <v>41733</v>
      </c>
      <c r="C27" s="242" t="s">
        <v>1090</v>
      </c>
      <c r="D27" s="243">
        <v>3250</v>
      </c>
      <c r="E27" s="244" t="s">
        <v>11</v>
      </c>
      <c r="F27" s="245">
        <v>715</v>
      </c>
      <c r="G27" s="232" t="s">
        <v>224</v>
      </c>
      <c r="H27" s="232" t="s">
        <v>274</v>
      </c>
      <c r="I27" s="232" t="s">
        <v>275</v>
      </c>
      <c r="J27" s="232" t="s">
        <v>282</v>
      </c>
    </row>
    <row r="28" spans="1:10" x14ac:dyDescent="0.25">
      <c r="A28" s="240">
        <v>125</v>
      </c>
      <c r="B28" s="241">
        <v>41733</v>
      </c>
      <c r="C28" s="242" t="s">
        <v>1091</v>
      </c>
      <c r="D28" s="243">
        <v>3240</v>
      </c>
      <c r="E28" s="244" t="s">
        <v>11</v>
      </c>
      <c r="F28" s="245">
        <v>715</v>
      </c>
      <c r="G28" s="232" t="s">
        <v>400</v>
      </c>
      <c r="H28" s="232" t="s">
        <v>258</v>
      </c>
      <c r="I28" s="232" t="s">
        <v>259</v>
      </c>
      <c r="J28" s="232" t="s">
        <v>260</v>
      </c>
    </row>
    <row r="29" spans="1:10" x14ac:dyDescent="0.25">
      <c r="A29" s="240">
        <v>169</v>
      </c>
      <c r="B29" s="241">
        <v>41733</v>
      </c>
      <c r="C29" s="242" t="s">
        <v>1092</v>
      </c>
      <c r="D29" s="243">
        <v>3780</v>
      </c>
      <c r="E29" s="244" t="s">
        <v>11</v>
      </c>
      <c r="F29" s="245">
        <v>715</v>
      </c>
      <c r="G29" s="232" t="s">
        <v>616</v>
      </c>
      <c r="H29" s="232" t="s">
        <v>847</v>
      </c>
      <c r="I29" s="232" t="s">
        <v>237</v>
      </c>
      <c r="J29" s="232" t="s">
        <v>848</v>
      </c>
    </row>
    <row r="30" spans="1:10" x14ac:dyDescent="0.25">
      <c r="A30" s="240">
        <v>128</v>
      </c>
      <c r="B30" s="241">
        <v>41733</v>
      </c>
      <c r="C30" s="242" t="s">
        <v>1093</v>
      </c>
      <c r="D30" s="243">
        <v>1551</v>
      </c>
      <c r="E30" s="244" t="s">
        <v>11</v>
      </c>
      <c r="F30" s="245">
        <v>715</v>
      </c>
      <c r="G30" s="232" t="s">
        <v>616</v>
      </c>
      <c r="H30" s="232" t="s">
        <v>1094</v>
      </c>
      <c r="I30" s="232" t="s">
        <v>593</v>
      </c>
      <c r="J30" s="232" t="s">
        <v>599</v>
      </c>
    </row>
    <row r="31" spans="1:10" x14ac:dyDescent="0.25">
      <c r="A31" s="240">
        <v>96</v>
      </c>
      <c r="B31" s="241">
        <v>41732</v>
      </c>
      <c r="C31" s="242" t="s">
        <v>1095</v>
      </c>
      <c r="D31" s="243">
        <v>3102</v>
      </c>
      <c r="E31" s="244" t="s">
        <v>11</v>
      </c>
      <c r="F31" s="245">
        <v>715</v>
      </c>
      <c r="G31" s="232" t="s">
        <v>616</v>
      </c>
      <c r="H31" s="232" t="s">
        <v>620</v>
      </c>
      <c r="I31" s="232" t="s">
        <v>621</v>
      </c>
      <c r="J31" s="232" t="s">
        <v>622</v>
      </c>
    </row>
    <row r="32" spans="1:10" x14ac:dyDescent="0.25">
      <c r="A32" s="240">
        <v>232</v>
      </c>
      <c r="B32" s="241">
        <v>41738</v>
      </c>
      <c r="C32" s="242" t="s">
        <v>1096</v>
      </c>
      <c r="D32" s="243">
        <v>3450</v>
      </c>
      <c r="E32" s="244" t="s">
        <v>11</v>
      </c>
      <c r="F32" s="245">
        <v>715</v>
      </c>
      <c r="G32" s="232" t="s">
        <v>625</v>
      </c>
      <c r="H32" s="232" t="s">
        <v>711</v>
      </c>
      <c r="I32" s="232" t="s">
        <v>1097</v>
      </c>
      <c r="J32" s="232" t="s">
        <v>188</v>
      </c>
    </row>
    <row r="33" spans="1:14" x14ac:dyDescent="0.25">
      <c r="A33" s="240">
        <v>259</v>
      </c>
      <c r="B33" s="241">
        <v>41739</v>
      </c>
      <c r="C33" s="242" t="s">
        <v>1098</v>
      </c>
      <c r="D33" s="254">
        <v>638</v>
      </c>
      <c r="E33" s="244" t="s">
        <v>11</v>
      </c>
      <c r="F33" s="245">
        <v>715</v>
      </c>
      <c r="G33" s="232" t="s">
        <v>308</v>
      </c>
      <c r="H33" s="232" t="s">
        <v>1099</v>
      </c>
      <c r="I33" s="232" t="s">
        <v>1100</v>
      </c>
      <c r="J33" s="232" t="s">
        <v>1101</v>
      </c>
      <c r="K33" s="232"/>
      <c r="L33" s="232"/>
      <c r="M33" s="232"/>
      <c r="N33" s="232"/>
    </row>
    <row r="34" spans="1:14" x14ac:dyDescent="0.25">
      <c r="A34" s="240">
        <v>233</v>
      </c>
      <c r="B34" s="241">
        <v>41738</v>
      </c>
      <c r="C34" s="242" t="s">
        <v>1102</v>
      </c>
      <c r="D34" s="243">
        <v>250</v>
      </c>
      <c r="E34" s="244" t="s">
        <v>11</v>
      </c>
      <c r="F34" s="245">
        <v>715</v>
      </c>
      <c r="G34" s="232" t="s">
        <v>224</v>
      </c>
      <c r="H34" s="232" t="s">
        <v>283</v>
      </c>
      <c r="I34" s="232" t="s">
        <v>286</v>
      </c>
      <c r="J34" s="232" t="s">
        <v>285</v>
      </c>
      <c r="K34" s="232"/>
      <c r="L34" s="232"/>
      <c r="M34" s="232"/>
      <c r="N34" s="232"/>
    </row>
    <row r="35" spans="1:14" x14ac:dyDescent="0.25">
      <c r="A35" s="240">
        <v>37</v>
      </c>
      <c r="B35" s="241">
        <v>41731</v>
      </c>
      <c r="C35" s="242" t="s">
        <v>1103</v>
      </c>
      <c r="D35" s="243">
        <v>3102</v>
      </c>
      <c r="E35" s="244" t="s">
        <v>11</v>
      </c>
      <c r="F35" s="245">
        <v>715</v>
      </c>
      <c r="G35" s="232" t="s">
        <v>616</v>
      </c>
      <c r="H35" s="232" t="s">
        <v>582</v>
      </c>
      <c r="I35" s="232" t="s">
        <v>583</v>
      </c>
      <c r="J35" s="232" t="s">
        <v>584</v>
      </c>
      <c r="K35" s="232"/>
      <c r="L35" s="232"/>
      <c r="M35" s="232"/>
      <c r="N35" s="232"/>
    </row>
    <row r="36" spans="1:14" x14ac:dyDescent="0.25">
      <c r="A36" s="240">
        <v>229</v>
      </c>
      <c r="B36" s="241">
        <v>41737</v>
      </c>
      <c r="C36" s="242" t="s">
        <v>1104</v>
      </c>
      <c r="D36" s="243">
        <v>6750</v>
      </c>
      <c r="E36" s="244" t="s">
        <v>11</v>
      </c>
      <c r="F36" s="245">
        <v>715</v>
      </c>
      <c r="G36" s="232" t="s">
        <v>616</v>
      </c>
      <c r="H36" s="232" t="s">
        <v>826</v>
      </c>
      <c r="I36" s="232" t="s">
        <v>827</v>
      </c>
      <c r="J36" s="232" t="s">
        <v>828</v>
      </c>
      <c r="K36" s="232"/>
      <c r="L36" s="232"/>
      <c r="M36" s="232"/>
      <c r="N36" s="232"/>
    </row>
    <row r="37" spans="1:14" x14ac:dyDescent="0.25">
      <c r="A37" s="240">
        <v>280</v>
      </c>
      <c r="B37" s="241">
        <v>41740</v>
      </c>
      <c r="C37" s="242" t="s">
        <v>1105</v>
      </c>
      <c r="D37" s="254">
        <v>800</v>
      </c>
      <c r="E37" s="244" t="s">
        <v>11</v>
      </c>
      <c r="F37" s="245">
        <v>715</v>
      </c>
      <c r="G37" s="232" t="s">
        <v>625</v>
      </c>
      <c r="H37" s="232" t="s">
        <v>246</v>
      </c>
      <c r="I37" s="232" t="s">
        <v>795</v>
      </c>
      <c r="J37" s="232" t="s">
        <v>796</v>
      </c>
      <c r="K37" s="232"/>
      <c r="L37" s="232"/>
      <c r="M37" s="232"/>
      <c r="N37" s="232"/>
    </row>
    <row r="38" spans="1:14" x14ac:dyDescent="0.25">
      <c r="A38" s="240">
        <v>323</v>
      </c>
      <c r="B38" s="241">
        <v>41743</v>
      </c>
      <c r="C38" s="242" t="s">
        <v>1106</v>
      </c>
      <c r="D38" s="243">
        <v>3777.5</v>
      </c>
      <c r="E38" s="244" t="s">
        <v>11</v>
      </c>
      <c r="F38" s="245">
        <v>715</v>
      </c>
      <c r="G38" s="232" t="s">
        <v>276</v>
      </c>
      <c r="H38" s="232" t="s">
        <v>77</v>
      </c>
      <c r="I38" s="232" t="s">
        <v>192</v>
      </c>
      <c r="J38" s="232" t="s">
        <v>79</v>
      </c>
      <c r="K38" s="232"/>
      <c r="L38" s="232"/>
      <c r="M38" s="232"/>
      <c r="N38" s="232"/>
    </row>
    <row r="39" spans="1:14" x14ac:dyDescent="0.25">
      <c r="A39" s="240">
        <v>115</v>
      </c>
      <c r="B39" s="241">
        <v>41732</v>
      </c>
      <c r="C39" s="242" t="s">
        <v>1107</v>
      </c>
      <c r="D39" s="243">
        <v>3243</v>
      </c>
      <c r="E39" s="244" t="s">
        <v>11</v>
      </c>
      <c r="F39" s="245">
        <v>715</v>
      </c>
      <c r="G39" s="232" t="s">
        <v>224</v>
      </c>
      <c r="H39" s="232" t="s">
        <v>885</v>
      </c>
      <c r="I39" s="232" t="s">
        <v>244</v>
      </c>
      <c r="J39" s="232" t="s">
        <v>1108</v>
      </c>
      <c r="K39" s="232"/>
      <c r="L39" s="232"/>
      <c r="M39" s="232"/>
      <c r="N39" s="232"/>
    </row>
    <row r="40" spans="1:14" x14ac:dyDescent="0.25">
      <c r="A40" s="240">
        <v>251</v>
      </c>
      <c r="B40" s="241">
        <v>41739</v>
      </c>
      <c r="C40" s="242" t="s">
        <v>1109</v>
      </c>
      <c r="D40" s="243">
        <v>3450</v>
      </c>
      <c r="E40" s="244" t="s">
        <v>11</v>
      </c>
      <c r="F40" s="245">
        <v>715</v>
      </c>
      <c r="G40" s="232" t="s">
        <v>224</v>
      </c>
      <c r="H40" s="232" t="s">
        <v>208</v>
      </c>
      <c r="I40" s="232" t="s">
        <v>330</v>
      </c>
      <c r="J40" s="232" t="s">
        <v>336</v>
      </c>
      <c r="K40" s="232"/>
      <c r="L40" s="232"/>
      <c r="M40" s="232"/>
      <c r="N40" s="232"/>
    </row>
    <row r="41" spans="1:14" x14ac:dyDescent="0.25">
      <c r="A41" s="240">
        <v>387</v>
      </c>
      <c r="B41" s="241">
        <v>41745</v>
      </c>
      <c r="C41" s="242" t="s">
        <v>1110</v>
      </c>
      <c r="D41" s="243">
        <v>3780</v>
      </c>
      <c r="E41" s="244" t="s">
        <v>11</v>
      </c>
      <c r="F41" s="245">
        <v>715</v>
      </c>
      <c r="G41" s="232" t="s">
        <v>616</v>
      </c>
      <c r="H41" s="232" t="s">
        <v>330</v>
      </c>
      <c r="I41" s="232" t="s">
        <v>208</v>
      </c>
      <c r="J41" s="232" t="s">
        <v>1111</v>
      </c>
      <c r="K41" s="232"/>
      <c r="L41" s="232"/>
      <c r="M41" s="232"/>
      <c r="N41" s="232"/>
    </row>
    <row r="42" spans="1:14" x14ac:dyDescent="0.25">
      <c r="A42" s="240">
        <v>388</v>
      </c>
      <c r="B42" s="241">
        <v>41745</v>
      </c>
      <c r="C42" s="242" t="s">
        <v>1112</v>
      </c>
      <c r="D42" s="243">
        <v>3615</v>
      </c>
      <c r="E42" s="244" t="s">
        <v>11</v>
      </c>
      <c r="F42" s="245">
        <v>715</v>
      </c>
      <c r="G42" s="232" t="s">
        <v>616</v>
      </c>
      <c r="H42" s="232" t="s">
        <v>330</v>
      </c>
      <c r="I42" s="232" t="s">
        <v>208</v>
      </c>
      <c r="J42" s="232" t="s">
        <v>1111</v>
      </c>
      <c r="K42" s="232"/>
      <c r="L42" s="232"/>
      <c r="M42" s="232"/>
      <c r="N42" s="232"/>
    </row>
    <row r="43" spans="1:14" x14ac:dyDescent="0.25">
      <c r="A43" s="240">
        <v>390</v>
      </c>
      <c r="B43" s="241">
        <v>41750</v>
      </c>
      <c r="C43" s="242" t="s">
        <v>1113</v>
      </c>
      <c r="D43" s="243">
        <v>3560</v>
      </c>
      <c r="E43" s="244" t="s">
        <v>11</v>
      </c>
      <c r="F43" s="245">
        <v>715</v>
      </c>
      <c r="G43" s="232" t="s">
        <v>616</v>
      </c>
      <c r="H43" s="232" t="s">
        <v>703</v>
      </c>
      <c r="I43" s="232" t="s">
        <v>704</v>
      </c>
      <c r="J43" s="232" t="s">
        <v>705</v>
      </c>
      <c r="K43" s="232"/>
      <c r="L43" s="232"/>
      <c r="M43" s="232"/>
      <c r="N43" s="232"/>
    </row>
    <row r="44" spans="1:14" x14ac:dyDescent="0.25">
      <c r="A44" s="240">
        <v>309</v>
      </c>
      <c r="B44" s="241">
        <v>41740</v>
      </c>
      <c r="C44" s="242" t="s">
        <v>1114</v>
      </c>
      <c r="D44" s="243">
        <v>3450</v>
      </c>
      <c r="E44" s="244" t="s">
        <v>11</v>
      </c>
      <c r="F44" s="245">
        <v>715</v>
      </c>
      <c r="G44" s="232" t="s">
        <v>400</v>
      </c>
      <c r="H44" s="232" t="s">
        <v>298</v>
      </c>
      <c r="I44" s="232" t="s">
        <v>299</v>
      </c>
      <c r="J44" s="232" t="s">
        <v>300</v>
      </c>
      <c r="K44" s="232"/>
      <c r="L44" s="232"/>
      <c r="M44" s="232"/>
      <c r="N44" s="232"/>
    </row>
    <row r="45" spans="1:14" x14ac:dyDescent="0.25">
      <c r="A45" s="240">
        <v>475</v>
      </c>
      <c r="B45" s="241">
        <v>41757</v>
      </c>
      <c r="C45" s="242" t="s">
        <v>1115</v>
      </c>
      <c r="D45" s="243">
        <v>3772.5</v>
      </c>
      <c r="E45" s="244" t="s">
        <v>11</v>
      </c>
      <c r="F45" s="245">
        <v>715</v>
      </c>
      <c r="G45" s="232" t="s">
        <v>276</v>
      </c>
      <c r="H45" s="232" t="s">
        <v>221</v>
      </c>
      <c r="I45" s="232" t="s">
        <v>222</v>
      </c>
      <c r="J45" s="232" t="s">
        <v>639</v>
      </c>
      <c r="K45" s="232"/>
      <c r="L45" s="232"/>
      <c r="M45" s="232"/>
      <c r="N45" s="232"/>
    </row>
    <row r="46" spans="1:14" x14ac:dyDescent="0.25">
      <c r="A46" s="240">
        <v>484</v>
      </c>
      <c r="B46" s="241">
        <v>41758</v>
      </c>
      <c r="C46" s="242" t="s">
        <v>1116</v>
      </c>
      <c r="D46" s="243">
        <v>2765</v>
      </c>
      <c r="E46" s="244" t="s">
        <v>11</v>
      </c>
      <c r="F46" s="245">
        <v>715</v>
      </c>
      <c r="G46" s="232" t="s">
        <v>224</v>
      </c>
      <c r="H46" s="232" t="s">
        <v>248</v>
      </c>
      <c r="I46" s="232" t="s">
        <v>208</v>
      </c>
      <c r="J46" s="232" t="s">
        <v>249</v>
      </c>
      <c r="K46" s="232"/>
      <c r="L46" s="232"/>
      <c r="M46" s="232"/>
      <c r="N46" s="232"/>
    </row>
    <row r="47" spans="1:14" x14ac:dyDescent="0.25">
      <c r="A47" s="240">
        <v>428</v>
      </c>
      <c r="B47" s="241">
        <v>41752</v>
      </c>
      <c r="C47" s="242" t="s">
        <v>1117</v>
      </c>
      <c r="D47" s="243">
        <v>25944</v>
      </c>
      <c r="E47" s="244" t="s">
        <v>11</v>
      </c>
      <c r="F47" s="245">
        <v>715</v>
      </c>
      <c r="G47" s="232" t="s">
        <v>276</v>
      </c>
      <c r="H47" s="232" t="s">
        <v>1118</v>
      </c>
      <c r="I47" s="232" t="s">
        <v>262</v>
      </c>
      <c r="J47" s="232" t="s">
        <v>305</v>
      </c>
      <c r="K47" s="232"/>
      <c r="L47" s="232" t="s">
        <v>241</v>
      </c>
      <c r="M47" s="232" t="s">
        <v>1119</v>
      </c>
      <c r="N47" s="232" t="s">
        <v>198</v>
      </c>
    </row>
    <row r="48" spans="1:14" x14ac:dyDescent="0.25">
      <c r="A48" s="240">
        <v>157</v>
      </c>
      <c r="B48" s="241">
        <v>41733</v>
      </c>
      <c r="C48" s="242" t="s">
        <v>1120</v>
      </c>
      <c r="D48" s="243">
        <v>6486</v>
      </c>
      <c r="E48" s="244" t="s">
        <v>11</v>
      </c>
      <c r="F48" s="245">
        <v>715</v>
      </c>
      <c r="G48" s="232" t="s">
        <v>1121</v>
      </c>
      <c r="H48" s="232" t="s">
        <v>234</v>
      </c>
      <c r="I48" s="232" t="s">
        <v>295</v>
      </c>
      <c r="J48" s="232" t="s">
        <v>296</v>
      </c>
      <c r="K48" s="232"/>
      <c r="L48" s="232" t="s">
        <v>966</v>
      </c>
      <c r="M48" s="232" t="s">
        <v>967</v>
      </c>
      <c r="N48" s="232" t="s">
        <v>968</v>
      </c>
    </row>
    <row r="49" spans="1:14" x14ac:dyDescent="0.25">
      <c r="A49" s="240">
        <v>85</v>
      </c>
      <c r="B49" s="241">
        <v>41732</v>
      </c>
      <c r="C49" s="242" t="s">
        <v>1122</v>
      </c>
      <c r="D49" s="243">
        <v>6500</v>
      </c>
      <c r="E49" s="244" t="s">
        <v>11</v>
      </c>
      <c r="F49" s="245">
        <v>715</v>
      </c>
      <c r="G49" s="232" t="s">
        <v>616</v>
      </c>
      <c r="H49" s="232" t="s">
        <v>252</v>
      </c>
      <c r="I49" s="232" t="s">
        <v>606</v>
      </c>
      <c r="J49" s="232" t="s">
        <v>607</v>
      </c>
      <c r="K49" s="232"/>
      <c r="L49" s="232"/>
      <c r="M49" s="232"/>
      <c r="N49" s="232"/>
    </row>
    <row r="50" spans="1:14" x14ac:dyDescent="0.25">
      <c r="A50" s="240">
        <v>84</v>
      </c>
      <c r="B50" s="241">
        <v>41732</v>
      </c>
      <c r="C50" s="242" t="s">
        <v>1123</v>
      </c>
      <c r="D50" s="243">
        <v>3713</v>
      </c>
      <c r="E50" s="244" t="s">
        <v>11</v>
      </c>
      <c r="F50" s="245">
        <v>715</v>
      </c>
      <c r="G50" s="232" t="s">
        <v>400</v>
      </c>
      <c r="H50" s="232" t="s">
        <v>859</v>
      </c>
      <c r="I50" s="232" t="s">
        <v>261</v>
      </c>
      <c r="J50" s="232" t="s">
        <v>1124</v>
      </c>
      <c r="K50" s="232"/>
      <c r="L50" s="232"/>
      <c r="M50" s="232"/>
      <c r="N50" s="232"/>
    </row>
    <row r="51" spans="1:14" x14ac:dyDescent="0.25">
      <c r="A51" s="240">
        <v>215</v>
      </c>
      <c r="B51" s="241">
        <v>41736</v>
      </c>
      <c r="C51" s="242" t="s">
        <v>1125</v>
      </c>
      <c r="D51" s="243">
        <v>3243</v>
      </c>
      <c r="E51" s="244" t="s">
        <v>11</v>
      </c>
      <c r="F51" s="245">
        <v>715</v>
      </c>
      <c r="G51" s="232" t="s">
        <v>76</v>
      </c>
      <c r="H51" s="232" t="s">
        <v>230</v>
      </c>
      <c r="I51" s="232" t="s">
        <v>192</v>
      </c>
      <c r="J51" s="232" t="s">
        <v>190</v>
      </c>
      <c r="K51" s="232"/>
      <c r="L51" s="232"/>
      <c r="M51" s="232"/>
      <c r="N51" s="232"/>
    </row>
    <row r="52" spans="1:14" x14ac:dyDescent="0.25">
      <c r="A52" s="240">
        <v>429</v>
      </c>
      <c r="B52" s="241">
        <v>41752</v>
      </c>
      <c r="C52" s="242" t="s">
        <v>1126</v>
      </c>
      <c r="D52" s="254">
        <v>800</v>
      </c>
      <c r="E52" s="244" t="s">
        <v>11</v>
      </c>
      <c r="F52" s="245">
        <v>715</v>
      </c>
      <c r="G52" s="232" t="s">
        <v>76</v>
      </c>
      <c r="H52" s="232" t="s">
        <v>230</v>
      </c>
      <c r="I52" s="232" t="s">
        <v>192</v>
      </c>
      <c r="J52" s="232" t="s">
        <v>190</v>
      </c>
      <c r="K52" s="232"/>
      <c r="L52" s="232"/>
      <c r="M52" s="232"/>
      <c r="N52" s="232"/>
    </row>
    <row r="53" spans="1:14" x14ac:dyDescent="0.25">
      <c r="A53" s="240">
        <v>25</v>
      </c>
      <c r="B53" s="241">
        <v>41730</v>
      </c>
      <c r="C53" s="242" t="s">
        <v>1127</v>
      </c>
      <c r="D53" s="243">
        <v>3102</v>
      </c>
      <c r="E53" s="244" t="s">
        <v>11</v>
      </c>
      <c r="F53" s="245">
        <v>715</v>
      </c>
      <c r="G53" s="232" t="s">
        <v>616</v>
      </c>
      <c r="H53" s="232" t="s">
        <v>744</v>
      </c>
      <c r="I53" s="232" t="s">
        <v>608</v>
      </c>
      <c r="J53" s="232" t="s">
        <v>609</v>
      </c>
      <c r="K53" s="232"/>
      <c r="L53" s="232"/>
      <c r="M53" s="232"/>
      <c r="N53" s="232"/>
    </row>
    <row r="54" spans="1:14" x14ac:dyDescent="0.25">
      <c r="A54" s="240">
        <v>38</v>
      </c>
      <c r="B54" s="241">
        <v>41731</v>
      </c>
      <c r="C54" s="242" t="s">
        <v>1128</v>
      </c>
      <c r="D54" s="243">
        <v>3950</v>
      </c>
      <c r="E54" s="244" t="s">
        <v>11</v>
      </c>
      <c r="F54" s="245">
        <v>715</v>
      </c>
      <c r="G54" s="232" t="s">
        <v>400</v>
      </c>
      <c r="H54" s="232" t="s">
        <v>191</v>
      </c>
      <c r="I54" s="232" t="s">
        <v>715</v>
      </c>
      <c r="J54" s="232" t="s">
        <v>1129</v>
      </c>
      <c r="K54" s="232"/>
      <c r="L54" s="232"/>
      <c r="M54" s="232"/>
      <c r="N54" s="232"/>
    </row>
    <row r="55" spans="1:14" x14ac:dyDescent="0.25">
      <c r="A55" s="240">
        <v>55</v>
      </c>
      <c r="B55" s="241">
        <v>41731</v>
      </c>
      <c r="C55" s="242" t="s">
        <v>1130</v>
      </c>
      <c r="D55" s="243">
        <v>3102</v>
      </c>
      <c r="E55" s="244" t="s">
        <v>11</v>
      </c>
      <c r="F55" s="245">
        <v>715</v>
      </c>
      <c r="G55" s="232" t="s">
        <v>616</v>
      </c>
      <c r="H55" s="232" t="s">
        <v>591</v>
      </c>
      <c r="I55" s="232" t="s">
        <v>264</v>
      </c>
      <c r="J55" s="232" t="s">
        <v>595</v>
      </c>
      <c r="K55" s="232"/>
      <c r="L55" s="232"/>
      <c r="M55" s="232"/>
      <c r="N55" s="232"/>
    </row>
    <row r="56" spans="1:14" x14ac:dyDescent="0.25">
      <c r="A56" s="240">
        <v>59</v>
      </c>
      <c r="B56" s="241">
        <v>41731</v>
      </c>
      <c r="C56" s="242" t="s">
        <v>1131</v>
      </c>
      <c r="D56" s="243">
        <v>3240</v>
      </c>
      <c r="E56" s="244" t="s">
        <v>11</v>
      </c>
      <c r="F56" s="245">
        <v>715</v>
      </c>
      <c r="G56" s="232" t="s">
        <v>76</v>
      </c>
      <c r="H56" s="232" t="s">
        <v>435</v>
      </c>
      <c r="I56" s="232" t="s">
        <v>436</v>
      </c>
      <c r="J56" s="232" t="s">
        <v>207</v>
      </c>
      <c r="K56" s="232"/>
      <c r="L56" s="232"/>
      <c r="M56" s="232"/>
      <c r="N56" s="232"/>
    </row>
    <row r="57" spans="1:14" x14ac:dyDescent="0.25">
      <c r="A57" s="240">
        <v>63</v>
      </c>
      <c r="B57" s="241">
        <v>41731</v>
      </c>
      <c r="C57" s="242" t="s">
        <v>1132</v>
      </c>
      <c r="D57" s="243">
        <v>3948</v>
      </c>
      <c r="E57" s="244" t="s">
        <v>11</v>
      </c>
      <c r="F57" s="245">
        <v>715</v>
      </c>
      <c r="G57" s="232" t="s">
        <v>76</v>
      </c>
      <c r="H57" s="232" t="s">
        <v>580</v>
      </c>
      <c r="I57" s="232" t="s">
        <v>216</v>
      </c>
      <c r="J57" s="232" t="s">
        <v>581</v>
      </c>
      <c r="K57" s="232"/>
      <c r="L57" s="232"/>
      <c r="M57" s="232"/>
      <c r="N57" s="232"/>
    </row>
    <row r="58" spans="1:14" x14ac:dyDescent="0.25">
      <c r="A58" s="240">
        <v>72</v>
      </c>
      <c r="B58" s="241">
        <v>41731</v>
      </c>
      <c r="C58" s="242" t="s">
        <v>1133</v>
      </c>
      <c r="D58" s="243">
        <v>3250</v>
      </c>
      <c r="E58" s="244" t="s">
        <v>11</v>
      </c>
      <c r="F58" s="245">
        <v>715</v>
      </c>
      <c r="G58" s="232" t="s">
        <v>76</v>
      </c>
      <c r="H58" s="232" t="s">
        <v>192</v>
      </c>
      <c r="I58" s="232" t="s">
        <v>739</v>
      </c>
      <c r="J58" s="232" t="s">
        <v>740</v>
      </c>
      <c r="K58" s="232"/>
      <c r="L58" s="232"/>
      <c r="M58" s="232"/>
      <c r="N58" s="232"/>
    </row>
    <row r="59" spans="1:14" x14ac:dyDescent="0.25">
      <c r="A59" s="240">
        <v>116</v>
      </c>
      <c r="B59" s="241">
        <v>41732</v>
      </c>
      <c r="C59" s="242" t="s">
        <v>1134</v>
      </c>
      <c r="D59" s="243">
        <v>3600</v>
      </c>
      <c r="E59" s="244" t="s">
        <v>11</v>
      </c>
      <c r="F59" s="245">
        <v>715</v>
      </c>
      <c r="G59" s="232" t="s">
        <v>616</v>
      </c>
      <c r="H59" s="232" t="s">
        <v>699</v>
      </c>
      <c r="I59" s="232" t="s">
        <v>700</v>
      </c>
      <c r="J59" s="232" t="s">
        <v>701</v>
      </c>
      <c r="K59" s="232"/>
      <c r="L59" s="232"/>
      <c r="M59" s="232"/>
      <c r="N59" s="232"/>
    </row>
    <row r="60" spans="1:14" x14ac:dyDescent="0.25">
      <c r="A60" s="240">
        <v>133</v>
      </c>
      <c r="B60" s="241">
        <v>41733</v>
      </c>
      <c r="C60" s="242" t="s">
        <v>1135</v>
      </c>
      <c r="D60" s="243">
        <v>3243</v>
      </c>
      <c r="E60" s="244" t="s">
        <v>11</v>
      </c>
      <c r="F60" s="245">
        <v>715</v>
      </c>
      <c r="G60" s="232" t="s">
        <v>76</v>
      </c>
      <c r="H60" s="232" t="s">
        <v>573</v>
      </c>
      <c r="I60" s="232" t="s">
        <v>448</v>
      </c>
      <c r="J60" s="232" t="s">
        <v>278</v>
      </c>
      <c r="K60" s="232"/>
      <c r="L60" s="232"/>
      <c r="M60" s="232"/>
      <c r="N60" s="232"/>
    </row>
    <row r="61" spans="1:14" x14ac:dyDescent="0.25">
      <c r="A61" s="240">
        <v>151</v>
      </c>
      <c r="B61" s="241">
        <v>41733</v>
      </c>
      <c r="C61" s="242" t="s">
        <v>1136</v>
      </c>
      <c r="D61" s="243">
        <v>3102</v>
      </c>
      <c r="E61" s="244" t="s">
        <v>11</v>
      </c>
      <c r="F61" s="245">
        <v>715</v>
      </c>
      <c r="G61" s="232" t="s">
        <v>616</v>
      </c>
      <c r="H61" s="232" t="s">
        <v>330</v>
      </c>
      <c r="I61" s="232" t="s">
        <v>612</v>
      </c>
      <c r="J61" s="232" t="s">
        <v>611</v>
      </c>
      <c r="K61" s="232"/>
      <c r="L61" s="232"/>
      <c r="M61" s="232"/>
      <c r="N61" s="232"/>
    </row>
    <row r="62" spans="1:14" x14ac:dyDescent="0.25">
      <c r="A62" s="240">
        <v>155</v>
      </c>
      <c r="B62" s="241">
        <v>41733</v>
      </c>
      <c r="C62" s="242" t="s">
        <v>1137</v>
      </c>
      <c r="D62" s="243">
        <v>3243</v>
      </c>
      <c r="E62" s="244" t="s">
        <v>11</v>
      </c>
      <c r="F62" s="245">
        <v>715</v>
      </c>
      <c r="G62" s="232" t="s">
        <v>76</v>
      </c>
      <c r="H62" s="232" t="s">
        <v>575</v>
      </c>
      <c r="I62" s="232" t="s">
        <v>202</v>
      </c>
      <c r="J62" s="232" t="s">
        <v>203</v>
      </c>
      <c r="K62" s="232"/>
      <c r="L62" s="232"/>
      <c r="M62" s="232"/>
      <c r="N62" s="232"/>
    </row>
    <row r="63" spans="1:14" x14ac:dyDescent="0.25">
      <c r="A63" s="240">
        <v>156</v>
      </c>
      <c r="B63" s="241">
        <v>41733</v>
      </c>
      <c r="C63" s="242" t="s">
        <v>1138</v>
      </c>
      <c r="D63" s="243">
        <v>3102</v>
      </c>
      <c r="E63" s="244" t="s">
        <v>11</v>
      </c>
      <c r="F63" s="245">
        <v>715</v>
      </c>
      <c r="G63" s="232" t="s">
        <v>616</v>
      </c>
      <c r="H63" s="232" t="s">
        <v>613</v>
      </c>
      <c r="I63" s="232" t="s">
        <v>244</v>
      </c>
      <c r="J63" s="232" t="s">
        <v>300</v>
      </c>
      <c r="K63" s="232"/>
      <c r="L63" s="232"/>
      <c r="M63" s="232"/>
      <c r="N63" s="232"/>
    </row>
    <row r="64" spans="1:14" x14ac:dyDescent="0.25">
      <c r="A64" s="240">
        <v>179</v>
      </c>
      <c r="B64" s="241">
        <v>41736</v>
      </c>
      <c r="C64" s="242" t="s">
        <v>1139</v>
      </c>
      <c r="D64" s="243">
        <v>3350</v>
      </c>
      <c r="E64" s="244" t="s">
        <v>11</v>
      </c>
      <c r="F64" s="245">
        <v>715</v>
      </c>
      <c r="G64" s="232" t="s">
        <v>76</v>
      </c>
      <c r="H64" s="232" t="s">
        <v>432</v>
      </c>
      <c r="I64" s="232" t="s">
        <v>81</v>
      </c>
      <c r="J64" s="232" t="s">
        <v>431</v>
      </c>
      <c r="K64" s="232"/>
      <c r="L64" s="232"/>
      <c r="M64" s="232"/>
      <c r="N64" s="232"/>
    </row>
    <row r="65" spans="1:14" x14ac:dyDescent="0.25">
      <c r="A65" s="240">
        <v>311</v>
      </c>
      <c r="B65" s="241">
        <v>41740</v>
      </c>
      <c r="C65" s="242" t="s">
        <v>1140</v>
      </c>
      <c r="D65" s="243">
        <v>3290</v>
      </c>
      <c r="E65" s="244" t="s">
        <v>11</v>
      </c>
      <c r="F65" s="245">
        <v>715</v>
      </c>
      <c r="G65" s="232" t="s">
        <v>616</v>
      </c>
      <c r="H65" s="232" t="s">
        <v>752</v>
      </c>
      <c r="I65" s="232" t="s">
        <v>753</v>
      </c>
      <c r="J65" s="232" t="s">
        <v>754</v>
      </c>
      <c r="K65" s="232"/>
      <c r="L65" s="232"/>
      <c r="M65" s="232"/>
      <c r="N65" s="232"/>
    </row>
    <row r="66" spans="1:14" x14ac:dyDescent="0.25">
      <c r="A66" s="240">
        <v>334</v>
      </c>
      <c r="B66" s="241">
        <v>41743</v>
      </c>
      <c r="C66" s="242" t="s">
        <v>1141</v>
      </c>
      <c r="D66" s="243">
        <v>3450</v>
      </c>
      <c r="E66" s="244" t="s">
        <v>11</v>
      </c>
      <c r="F66" s="245">
        <v>715</v>
      </c>
      <c r="G66" s="232" t="s">
        <v>76</v>
      </c>
      <c r="H66" s="232" t="s">
        <v>208</v>
      </c>
      <c r="I66" s="232" t="s">
        <v>210</v>
      </c>
      <c r="J66" s="232" t="s">
        <v>209</v>
      </c>
      <c r="K66" s="232"/>
      <c r="L66" s="232"/>
      <c r="M66" s="232"/>
      <c r="N66" s="232"/>
    </row>
    <row r="67" spans="1:14" x14ac:dyDescent="0.25">
      <c r="A67" s="240">
        <v>368</v>
      </c>
      <c r="B67" s="241">
        <v>41744</v>
      </c>
      <c r="C67" s="242" t="s">
        <v>1142</v>
      </c>
      <c r="D67" s="243">
        <v>3450</v>
      </c>
      <c r="E67" s="244" t="s">
        <v>11</v>
      </c>
      <c r="F67" s="245">
        <v>715</v>
      </c>
      <c r="G67" s="248" t="s">
        <v>276</v>
      </c>
      <c r="H67" s="232" t="s">
        <v>181</v>
      </c>
      <c r="I67" s="232" t="s">
        <v>182</v>
      </c>
      <c r="J67" s="232" t="s">
        <v>183</v>
      </c>
      <c r="K67" s="232"/>
      <c r="L67" s="232"/>
      <c r="M67" s="232"/>
      <c r="N67" s="232"/>
    </row>
    <row r="68" spans="1:14" x14ac:dyDescent="0.25">
      <c r="A68" s="240">
        <v>433</v>
      </c>
      <c r="B68" s="241">
        <v>41753</v>
      </c>
      <c r="C68" s="242" t="s">
        <v>1143</v>
      </c>
      <c r="D68" s="243">
        <v>3850</v>
      </c>
      <c r="E68" s="244" t="s">
        <v>11</v>
      </c>
      <c r="F68" s="245">
        <v>715</v>
      </c>
      <c r="G68" s="232" t="s">
        <v>224</v>
      </c>
      <c r="H68" s="232" t="s">
        <v>283</v>
      </c>
      <c r="I68" s="232" t="s">
        <v>286</v>
      </c>
      <c r="J68" s="232" t="s">
        <v>285</v>
      </c>
      <c r="K68" s="232"/>
      <c r="L68" s="232"/>
      <c r="M68" s="232"/>
      <c r="N68" s="232"/>
    </row>
    <row r="69" spans="1:14" x14ac:dyDescent="0.25">
      <c r="A69" s="240">
        <v>435</v>
      </c>
      <c r="B69" s="241">
        <v>41753</v>
      </c>
      <c r="C69" s="242" t="s">
        <v>1144</v>
      </c>
      <c r="D69" s="243">
        <v>90</v>
      </c>
      <c r="E69" s="244" t="s">
        <v>11</v>
      </c>
      <c r="F69" s="245">
        <v>715</v>
      </c>
      <c r="G69" s="232" t="s">
        <v>616</v>
      </c>
      <c r="H69" s="232" t="s">
        <v>703</v>
      </c>
      <c r="I69" s="232" t="s">
        <v>704</v>
      </c>
      <c r="J69" s="232" t="s">
        <v>705</v>
      </c>
      <c r="K69" s="232"/>
      <c r="L69" s="232"/>
      <c r="M69" s="232"/>
      <c r="N69" s="232"/>
    </row>
    <row r="70" spans="1:14" x14ac:dyDescent="0.25">
      <c r="A70" s="240">
        <v>487</v>
      </c>
      <c r="B70" s="241">
        <v>41758</v>
      </c>
      <c r="C70" s="242" t="s">
        <v>1145</v>
      </c>
      <c r="D70" s="243">
        <v>2765</v>
      </c>
      <c r="E70" s="244" t="s">
        <v>11</v>
      </c>
      <c r="F70" s="245">
        <v>715</v>
      </c>
      <c r="G70" s="249" t="s">
        <v>224</v>
      </c>
      <c r="H70" s="232" t="s">
        <v>191</v>
      </c>
      <c r="I70" s="232" t="s">
        <v>233</v>
      </c>
      <c r="J70" s="232" t="s">
        <v>232</v>
      </c>
      <c r="K70" s="232"/>
      <c r="L70" s="232"/>
      <c r="M70" s="232"/>
      <c r="N70" s="232"/>
    </row>
    <row r="71" spans="1:14" x14ac:dyDescent="0.25">
      <c r="A71" s="240">
        <v>504</v>
      </c>
      <c r="B71" s="241">
        <v>41759</v>
      </c>
      <c r="C71" s="242" t="s">
        <v>1146</v>
      </c>
      <c r="D71" s="243">
        <v>3240</v>
      </c>
      <c r="E71" s="244" t="s">
        <v>11</v>
      </c>
      <c r="F71" s="245">
        <v>715</v>
      </c>
      <c r="G71" s="248" t="s">
        <v>276</v>
      </c>
      <c r="H71" s="232" t="s">
        <v>562</v>
      </c>
      <c r="I71" s="232" t="s">
        <v>563</v>
      </c>
      <c r="J71" s="232" t="s">
        <v>71</v>
      </c>
      <c r="K71" s="232"/>
      <c r="L71" s="232"/>
      <c r="M71" s="232"/>
      <c r="N71" s="232"/>
    </row>
    <row r="72" spans="1:14" x14ac:dyDescent="0.25">
      <c r="A72" s="240">
        <v>509</v>
      </c>
      <c r="B72" s="241">
        <v>41759</v>
      </c>
      <c r="C72" s="242" t="s">
        <v>1147</v>
      </c>
      <c r="D72" s="243">
        <v>1650</v>
      </c>
      <c r="E72" s="244" t="s">
        <v>11</v>
      </c>
      <c r="F72" s="245">
        <v>715</v>
      </c>
      <c r="G72" s="232" t="s">
        <v>616</v>
      </c>
      <c r="H72" s="232" t="s">
        <v>600</v>
      </c>
      <c r="I72" s="232" t="s">
        <v>601</v>
      </c>
      <c r="J72" s="232" t="s">
        <v>602</v>
      </c>
      <c r="K72" s="232"/>
      <c r="L72" s="232"/>
      <c r="M72" s="232"/>
      <c r="N72" s="232"/>
    </row>
    <row r="73" spans="1:14" x14ac:dyDescent="0.25">
      <c r="A73" s="240">
        <v>510</v>
      </c>
      <c r="B73" s="241">
        <v>41759</v>
      </c>
      <c r="C73" s="242" t="s">
        <v>1148</v>
      </c>
      <c r="D73" s="243">
        <v>1650</v>
      </c>
      <c r="E73" s="244" t="s">
        <v>11</v>
      </c>
      <c r="F73" s="245">
        <v>715</v>
      </c>
      <c r="G73" s="232" t="s">
        <v>616</v>
      </c>
      <c r="H73" s="232" t="s">
        <v>600</v>
      </c>
      <c r="I73" s="232" t="s">
        <v>601</v>
      </c>
      <c r="J73" s="232" t="s">
        <v>602</v>
      </c>
      <c r="K73" s="232"/>
      <c r="L73" s="232"/>
      <c r="M73" s="232"/>
      <c r="N73" s="232"/>
    </row>
    <row r="74" spans="1:14" x14ac:dyDescent="0.25">
      <c r="A74" s="240"/>
      <c r="B74" s="241"/>
      <c r="C74" s="246" t="s">
        <v>9</v>
      </c>
      <c r="D74" s="247">
        <v>242010.5</v>
      </c>
      <c r="E74" s="244"/>
      <c r="F74" s="240"/>
      <c r="G74" s="245"/>
      <c r="H74" s="232"/>
      <c r="I74" s="232"/>
      <c r="J74" s="232"/>
      <c r="K74" s="232"/>
      <c r="L74" s="232"/>
      <c r="M74" s="232"/>
      <c r="N74" s="232"/>
    </row>
    <row r="75" spans="1:14" x14ac:dyDescent="0.25">
      <c r="A75" s="232"/>
      <c r="B75" s="232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32"/>
    </row>
    <row r="76" spans="1:14" x14ac:dyDescent="0.25">
      <c r="A76" s="232"/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</row>
    <row r="77" spans="1:14" x14ac:dyDescent="0.25">
      <c r="A77" s="232"/>
      <c r="B77" s="241">
        <v>41738</v>
      </c>
      <c r="C77" s="232" t="s">
        <v>1149</v>
      </c>
      <c r="D77" s="243">
        <v>3300</v>
      </c>
      <c r="E77" s="232"/>
      <c r="F77" s="232"/>
      <c r="G77" s="232" t="s">
        <v>616</v>
      </c>
      <c r="H77" s="232" t="s">
        <v>208</v>
      </c>
      <c r="I77" s="232" t="s">
        <v>591</v>
      </c>
      <c r="J77" s="232" t="s">
        <v>592</v>
      </c>
      <c r="K77" s="232"/>
      <c r="L77" s="232"/>
      <c r="M77" s="232"/>
      <c r="N77" s="232"/>
    </row>
    <row r="78" spans="1:14" x14ac:dyDescent="0.25">
      <c r="A78" s="232"/>
      <c r="B78" s="241">
        <v>41744</v>
      </c>
      <c r="C78" s="250" t="s">
        <v>1150</v>
      </c>
      <c r="D78" s="243">
        <v>3300</v>
      </c>
      <c r="E78" s="232"/>
      <c r="F78" s="232"/>
      <c r="G78" s="232" t="s">
        <v>616</v>
      </c>
      <c r="H78" s="232" t="s">
        <v>208</v>
      </c>
      <c r="I78" s="232" t="s">
        <v>747</v>
      </c>
      <c r="J78" s="232" t="s">
        <v>604</v>
      </c>
      <c r="K78" s="232"/>
      <c r="L78" s="232"/>
      <c r="M78" s="232"/>
      <c r="N78" s="232"/>
    </row>
    <row r="79" spans="1:14" x14ac:dyDescent="0.25">
      <c r="A79" s="232"/>
      <c r="B79" s="241"/>
      <c r="C79" s="251" t="s">
        <v>934</v>
      </c>
      <c r="D79" s="247">
        <v>6600</v>
      </c>
      <c r="E79" s="232"/>
      <c r="F79" s="232"/>
      <c r="G79" s="232"/>
      <c r="H79" s="232"/>
      <c r="I79" s="232"/>
      <c r="J79" s="232"/>
      <c r="K79" s="232"/>
      <c r="L79" s="232"/>
      <c r="M79" s="232"/>
      <c r="N79" s="232"/>
    </row>
    <row r="80" spans="1:14" x14ac:dyDescent="0.25">
      <c r="A80" s="232"/>
      <c r="B80" s="241"/>
      <c r="C80" s="251" t="s">
        <v>1151</v>
      </c>
      <c r="D80" s="247">
        <v>2238</v>
      </c>
      <c r="E80" s="232"/>
      <c r="F80" s="232"/>
      <c r="G80" s="232"/>
      <c r="H80" s="232"/>
      <c r="I80" s="232"/>
      <c r="J80" s="232"/>
      <c r="K80" s="232"/>
      <c r="L80" s="232"/>
      <c r="M80" s="232"/>
      <c r="N80" s="232"/>
    </row>
    <row r="81" spans="3:14" x14ac:dyDescent="0.25"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</row>
    <row r="82" spans="3:14" x14ac:dyDescent="0.25">
      <c r="C82" s="252" t="s">
        <v>1152</v>
      </c>
      <c r="D82" s="253">
        <v>246372.5</v>
      </c>
      <c r="E82" s="232"/>
      <c r="F82" s="232"/>
      <c r="G82" s="232"/>
      <c r="H82" s="232"/>
      <c r="I82" s="232"/>
      <c r="J82" s="232"/>
      <c r="K82" s="232"/>
      <c r="L82" s="232"/>
      <c r="M82" s="232"/>
      <c r="N82" s="232"/>
    </row>
    <row r="83" spans="3:14" x14ac:dyDescent="0.25"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</row>
  </sheetData>
  <mergeCells count="2">
    <mergeCell ref="A1:E1"/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21" sqref="D21"/>
    </sheetView>
  </sheetViews>
  <sheetFormatPr baseColWidth="10" defaultRowHeight="12.75" x14ac:dyDescent="0.25"/>
  <cols>
    <col min="1" max="1" width="40" bestFit="1" customWidth="1"/>
  </cols>
  <sheetData>
    <row r="1" spans="1:7" ht="20.25" x14ac:dyDescent="0.35">
      <c r="A1" s="255"/>
      <c r="B1" s="256" t="s">
        <v>1153</v>
      </c>
      <c r="C1" s="256"/>
      <c r="D1" s="256"/>
      <c r="E1" s="257"/>
      <c r="F1" s="257"/>
      <c r="G1" s="257"/>
    </row>
    <row r="2" spans="1:7" ht="13.5" x14ac:dyDescent="0.25">
      <c r="A2" s="258"/>
      <c r="B2" s="258"/>
      <c r="C2" s="258"/>
      <c r="D2" s="258"/>
      <c r="E2" s="257"/>
      <c r="F2" s="257"/>
      <c r="G2" s="257"/>
    </row>
    <row r="3" spans="1:7" ht="13.5" x14ac:dyDescent="0.25">
      <c r="A3" s="259" t="s">
        <v>4</v>
      </c>
      <c r="B3" s="260" t="s">
        <v>471</v>
      </c>
      <c r="C3" s="261"/>
      <c r="D3" s="258"/>
      <c r="E3" s="262"/>
      <c r="F3" s="257"/>
      <c r="G3" s="257"/>
    </row>
    <row r="4" spans="1:7" x14ac:dyDescent="0.25">
      <c r="A4" s="263" t="s">
        <v>276</v>
      </c>
      <c r="B4" s="264">
        <v>10000</v>
      </c>
      <c r="C4" s="265" t="s">
        <v>1154</v>
      </c>
      <c r="D4" s="265" t="s">
        <v>804</v>
      </c>
      <c r="E4" s="262"/>
      <c r="F4" s="257"/>
      <c r="G4" s="266"/>
    </row>
    <row r="5" spans="1:7" x14ac:dyDescent="0.25">
      <c r="A5" s="263" t="s">
        <v>400</v>
      </c>
      <c r="B5" s="264">
        <v>9500</v>
      </c>
      <c r="C5" s="265" t="s">
        <v>1155</v>
      </c>
      <c r="D5" s="265" t="s">
        <v>804</v>
      </c>
      <c r="E5" s="262"/>
      <c r="F5" s="257"/>
      <c r="G5" s="266"/>
    </row>
    <row r="6" spans="1:7" x14ac:dyDescent="0.25">
      <c r="A6" s="263" t="s">
        <v>72</v>
      </c>
      <c r="B6" s="264">
        <v>9500</v>
      </c>
      <c r="C6" s="265" t="s">
        <v>1155</v>
      </c>
      <c r="D6" s="265" t="s">
        <v>804</v>
      </c>
      <c r="E6" s="257"/>
      <c r="F6" s="257"/>
      <c r="G6" s="266"/>
    </row>
    <row r="7" spans="1:7" x14ac:dyDescent="0.25">
      <c r="A7" s="263" t="s">
        <v>808</v>
      </c>
      <c r="B7" s="264">
        <v>32000</v>
      </c>
      <c r="C7" s="265" t="s">
        <v>938</v>
      </c>
      <c r="D7" s="265" t="s">
        <v>807</v>
      </c>
      <c r="E7" s="257"/>
      <c r="F7" s="257"/>
      <c r="G7" s="266"/>
    </row>
    <row r="8" spans="1:7" ht="13.5" x14ac:dyDescent="0.25">
      <c r="A8" s="267" t="s">
        <v>9</v>
      </c>
      <c r="B8" s="268">
        <v>61000</v>
      </c>
      <c r="C8" s="258"/>
      <c r="D8" s="258"/>
      <c r="E8" s="257"/>
      <c r="F8" s="257"/>
      <c r="G8" s="257"/>
    </row>
    <row r="9" spans="1:7" ht="13.5" x14ac:dyDescent="0.25">
      <c r="A9" s="258"/>
      <c r="B9" s="269"/>
      <c r="C9" s="258"/>
      <c r="D9" s="258"/>
      <c r="E9" s="257"/>
      <c r="F9" s="257"/>
      <c r="G9" s="257"/>
    </row>
    <row r="10" spans="1:7" ht="13.5" x14ac:dyDescent="0.25">
      <c r="A10" s="258"/>
      <c r="B10" s="258"/>
      <c r="C10" s="258"/>
      <c r="D10" s="258"/>
      <c r="E10" s="257"/>
      <c r="F10" s="257"/>
      <c r="G10" s="257"/>
    </row>
    <row r="11" spans="1:7" ht="16.5" x14ac:dyDescent="0.3">
      <c r="A11" s="267" t="s">
        <v>1156</v>
      </c>
      <c r="B11" s="270">
        <v>242010.5</v>
      </c>
      <c r="C11" s="271"/>
      <c r="D11" s="269"/>
      <c r="E11" s="257"/>
      <c r="F11" s="257"/>
      <c r="G11" s="257"/>
    </row>
    <row r="12" spans="1:7" ht="16.5" x14ac:dyDescent="0.3">
      <c r="A12" s="267" t="s">
        <v>811</v>
      </c>
      <c r="B12" s="270">
        <v>6600</v>
      </c>
      <c r="C12" s="271"/>
      <c r="D12" s="269"/>
      <c r="E12" s="257"/>
      <c r="F12" s="257"/>
      <c r="G12" s="257"/>
    </row>
    <row r="13" spans="1:7" ht="16.5" x14ac:dyDescent="0.3">
      <c r="A13" s="267" t="s">
        <v>812</v>
      </c>
      <c r="B13" s="270">
        <v>248610.5</v>
      </c>
      <c r="C13" s="271"/>
      <c r="D13" s="269"/>
      <c r="E13" s="257"/>
      <c r="F13" s="257"/>
      <c r="G13" s="257"/>
    </row>
    <row r="14" spans="1:7" ht="16.5" x14ac:dyDescent="0.3">
      <c r="A14" s="267" t="s">
        <v>813</v>
      </c>
      <c r="B14" s="270">
        <v>61000</v>
      </c>
      <c r="C14" s="271"/>
      <c r="D14" s="269"/>
      <c r="E14" s="257"/>
      <c r="F14" s="257"/>
      <c r="G14" s="257"/>
    </row>
    <row r="15" spans="1:7" ht="16.5" x14ac:dyDescent="0.3">
      <c r="A15" s="267" t="s">
        <v>1064</v>
      </c>
      <c r="B15" s="270">
        <v>2238</v>
      </c>
      <c r="C15" s="271"/>
      <c r="D15" s="269"/>
      <c r="E15" s="257"/>
      <c r="F15" s="257"/>
      <c r="G15" s="257"/>
    </row>
    <row r="16" spans="1:7" ht="13.5" x14ac:dyDescent="0.25">
      <c r="A16" s="272" t="s">
        <v>1157</v>
      </c>
      <c r="B16" s="270">
        <v>185372.5</v>
      </c>
      <c r="C16" s="257"/>
      <c r="D16" s="257"/>
      <c r="E16" s="257"/>
      <c r="F16" s="257"/>
      <c r="G16" s="257"/>
    </row>
    <row r="17" spans="1:2" ht="13.5" x14ac:dyDescent="0.25">
      <c r="A17" s="272" t="s">
        <v>474</v>
      </c>
      <c r="B17" s="273">
        <v>29659.600000000002</v>
      </c>
    </row>
    <row r="18" spans="1:2" ht="13.5" x14ac:dyDescent="0.25">
      <c r="A18" s="272" t="s">
        <v>475</v>
      </c>
      <c r="B18" s="273">
        <v>215032.1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opLeftCell="A82" workbookViewId="0">
      <selection activeCell="H73" sqref="H73"/>
    </sheetView>
  </sheetViews>
  <sheetFormatPr baseColWidth="10" defaultRowHeight="12.75" x14ac:dyDescent="0.25"/>
  <cols>
    <col min="3" max="3" width="66.33203125" bestFit="1" customWidth="1"/>
    <col min="5" max="5" width="13.83203125" bestFit="1" customWidth="1"/>
  </cols>
  <sheetData>
    <row r="1" spans="1:13" x14ac:dyDescent="0.25">
      <c r="A1" s="386" t="s">
        <v>0</v>
      </c>
      <c r="B1" s="386"/>
      <c r="C1" s="386"/>
      <c r="D1" s="386"/>
      <c r="E1" s="386"/>
      <c r="F1" s="275"/>
      <c r="G1" s="276"/>
      <c r="H1" s="277"/>
      <c r="I1" s="278"/>
      <c r="J1" s="275"/>
      <c r="K1" s="279"/>
      <c r="L1" s="280"/>
      <c r="M1" s="274"/>
    </row>
    <row r="2" spans="1:13" x14ac:dyDescent="0.25">
      <c r="A2" s="386" t="s">
        <v>1158</v>
      </c>
      <c r="B2" s="386"/>
      <c r="C2" s="386"/>
      <c r="D2" s="386"/>
      <c r="E2" s="386"/>
      <c r="F2" s="282"/>
      <c r="G2" s="276"/>
      <c r="H2" s="277"/>
      <c r="I2" s="278"/>
      <c r="J2" s="275"/>
      <c r="K2" s="279"/>
      <c r="L2" s="280"/>
      <c r="M2" s="274"/>
    </row>
    <row r="5" spans="1:13" ht="25.5" x14ac:dyDescent="0.25">
      <c r="A5" s="283" t="s">
        <v>2</v>
      </c>
      <c r="B5" s="283" t="s">
        <v>3</v>
      </c>
      <c r="C5" s="283" t="s">
        <v>4</v>
      </c>
      <c r="D5" s="284" t="s">
        <v>5</v>
      </c>
      <c r="E5" s="285" t="s">
        <v>6</v>
      </c>
      <c r="F5" s="283" t="s">
        <v>7</v>
      </c>
      <c r="G5" s="283" t="s">
        <v>8</v>
      </c>
      <c r="H5" s="286"/>
      <c r="I5" s="286"/>
      <c r="J5" s="286"/>
      <c r="K5" s="286"/>
      <c r="L5" s="274"/>
      <c r="M5" s="274"/>
    </row>
    <row r="6" spans="1:13" x14ac:dyDescent="0.25">
      <c r="A6" s="287">
        <v>21</v>
      </c>
      <c r="B6" s="288">
        <v>41761</v>
      </c>
      <c r="C6" s="289" t="s">
        <v>1159</v>
      </c>
      <c r="D6" s="290">
        <v>3243</v>
      </c>
      <c r="E6" s="289" t="s">
        <v>11</v>
      </c>
      <c r="F6" s="291">
        <v>715</v>
      </c>
      <c r="G6" s="294"/>
      <c r="H6" s="281" t="s">
        <v>72</v>
      </c>
      <c r="I6" s="281" t="s">
        <v>885</v>
      </c>
      <c r="J6" s="281" t="s">
        <v>244</v>
      </c>
      <c r="K6" s="281" t="s">
        <v>1108</v>
      </c>
      <c r="L6" s="274"/>
      <c r="M6" s="274"/>
    </row>
    <row r="7" spans="1:13" x14ac:dyDescent="0.25">
      <c r="A7" s="287">
        <v>11</v>
      </c>
      <c r="B7" s="288">
        <v>41761</v>
      </c>
      <c r="C7" s="289" t="s">
        <v>1160</v>
      </c>
      <c r="D7" s="290">
        <v>6693</v>
      </c>
      <c r="E7" s="289" t="s">
        <v>11</v>
      </c>
      <c r="F7" s="291">
        <v>715</v>
      </c>
      <c r="G7" s="294"/>
      <c r="H7" s="281" t="s">
        <v>68</v>
      </c>
      <c r="I7" s="281" t="s">
        <v>252</v>
      </c>
      <c r="J7" s="281" t="s">
        <v>253</v>
      </c>
      <c r="K7" s="281" t="s">
        <v>254</v>
      </c>
      <c r="L7" s="274"/>
      <c r="M7" s="293"/>
    </row>
    <row r="8" spans="1:13" x14ac:dyDescent="0.25">
      <c r="A8" s="287">
        <v>15</v>
      </c>
      <c r="B8" s="288">
        <v>41761</v>
      </c>
      <c r="C8" s="289" t="s">
        <v>1161</v>
      </c>
      <c r="D8" s="290">
        <v>3243</v>
      </c>
      <c r="E8" s="289" t="s">
        <v>11</v>
      </c>
      <c r="F8" s="291">
        <v>715</v>
      </c>
      <c r="G8" s="294"/>
      <c r="H8" s="281" t="s">
        <v>72</v>
      </c>
      <c r="I8" s="281" t="s">
        <v>191</v>
      </c>
      <c r="J8" s="281" t="s">
        <v>927</v>
      </c>
      <c r="K8" s="281" t="s">
        <v>1162</v>
      </c>
      <c r="L8" s="274"/>
      <c r="M8" s="293"/>
    </row>
    <row r="9" spans="1:13" x14ac:dyDescent="0.25">
      <c r="A9" s="287">
        <v>4</v>
      </c>
      <c r="B9" s="288">
        <v>41761</v>
      </c>
      <c r="C9" s="289" t="s">
        <v>1163</v>
      </c>
      <c r="D9" s="290">
        <v>3650</v>
      </c>
      <c r="E9" s="289" t="s">
        <v>11</v>
      </c>
      <c r="F9" s="291">
        <v>715</v>
      </c>
      <c r="G9" s="294"/>
      <c r="H9" s="281" t="s">
        <v>616</v>
      </c>
      <c r="I9" s="281" t="s">
        <v>771</v>
      </c>
      <c r="J9" s="281" t="s">
        <v>244</v>
      </c>
      <c r="K9" s="281" t="s">
        <v>772</v>
      </c>
      <c r="L9" s="274"/>
      <c r="M9" s="274"/>
    </row>
    <row r="10" spans="1:13" x14ac:dyDescent="0.25">
      <c r="A10" s="287">
        <v>10</v>
      </c>
      <c r="B10" s="288">
        <v>41761</v>
      </c>
      <c r="C10" s="289" t="s">
        <v>1164</v>
      </c>
      <c r="D10" s="290">
        <v>3350</v>
      </c>
      <c r="E10" s="289" t="s">
        <v>11</v>
      </c>
      <c r="F10" s="291">
        <v>715</v>
      </c>
      <c r="G10" s="294"/>
      <c r="H10" s="281" t="s">
        <v>76</v>
      </c>
      <c r="I10" s="281" t="s">
        <v>1165</v>
      </c>
      <c r="J10" s="281" t="s">
        <v>234</v>
      </c>
      <c r="K10" s="281" t="s">
        <v>272</v>
      </c>
      <c r="L10" s="274"/>
      <c r="M10" s="274"/>
    </row>
    <row r="11" spans="1:13" x14ac:dyDescent="0.25">
      <c r="A11" s="287">
        <v>45</v>
      </c>
      <c r="B11" s="288">
        <v>41764</v>
      </c>
      <c r="C11" s="289" t="s">
        <v>1166</v>
      </c>
      <c r="D11" s="290">
        <v>3245</v>
      </c>
      <c r="E11" s="289" t="s">
        <v>11</v>
      </c>
      <c r="F11" s="291">
        <v>715</v>
      </c>
      <c r="G11" s="294"/>
      <c r="H11" s="281" t="s">
        <v>76</v>
      </c>
      <c r="I11" s="281" t="s">
        <v>186</v>
      </c>
      <c r="J11" s="281" t="s">
        <v>187</v>
      </c>
      <c r="K11" s="281" t="s">
        <v>188</v>
      </c>
      <c r="L11" s="274"/>
      <c r="M11" s="274"/>
    </row>
    <row r="12" spans="1:13" x14ac:dyDescent="0.25">
      <c r="A12" s="287">
        <v>57</v>
      </c>
      <c r="B12" s="288">
        <v>41765</v>
      </c>
      <c r="C12" s="289" t="s">
        <v>1167</v>
      </c>
      <c r="D12" s="290">
        <v>3243</v>
      </c>
      <c r="E12" s="289" t="s">
        <v>11</v>
      </c>
      <c r="F12" s="291">
        <v>715</v>
      </c>
      <c r="G12" s="294"/>
      <c r="H12" s="281" t="s">
        <v>72</v>
      </c>
      <c r="I12" s="281" t="s">
        <v>226</v>
      </c>
      <c r="J12" s="281" t="s">
        <v>227</v>
      </c>
      <c r="K12" s="281" t="s">
        <v>225</v>
      </c>
      <c r="L12" s="274"/>
      <c r="M12" s="274"/>
    </row>
    <row r="13" spans="1:13" x14ac:dyDescent="0.25">
      <c r="A13" s="287">
        <v>58</v>
      </c>
      <c r="B13" s="288">
        <v>41765</v>
      </c>
      <c r="C13" s="289" t="s">
        <v>1168</v>
      </c>
      <c r="D13" s="290">
        <v>3243</v>
      </c>
      <c r="E13" s="289" t="s">
        <v>11</v>
      </c>
      <c r="F13" s="291">
        <v>715</v>
      </c>
      <c r="G13" s="292"/>
      <c r="H13" s="281" t="s">
        <v>72</v>
      </c>
      <c r="I13" s="281" t="s">
        <v>208</v>
      </c>
      <c r="J13" s="281" t="s">
        <v>330</v>
      </c>
      <c r="K13" s="281" t="s">
        <v>336</v>
      </c>
      <c r="L13" s="274"/>
      <c r="M13" s="274"/>
    </row>
    <row r="14" spans="1:13" x14ac:dyDescent="0.25">
      <c r="A14" s="287">
        <v>44</v>
      </c>
      <c r="B14" s="288">
        <v>41764</v>
      </c>
      <c r="C14" s="289" t="s">
        <v>1169</v>
      </c>
      <c r="D14" s="290">
        <v>3500</v>
      </c>
      <c r="E14" s="289" t="s">
        <v>11</v>
      </c>
      <c r="F14" s="291">
        <v>715</v>
      </c>
      <c r="G14" s="292"/>
      <c r="H14" s="281" t="s">
        <v>72</v>
      </c>
      <c r="I14" s="281" t="s">
        <v>78</v>
      </c>
      <c r="J14" s="281" t="s">
        <v>246</v>
      </c>
      <c r="K14" s="281" t="s">
        <v>247</v>
      </c>
      <c r="L14" s="274"/>
      <c r="M14" s="274"/>
    </row>
    <row r="15" spans="1:13" x14ac:dyDescent="0.25">
      <c r="A15" s="287">
        <v>67</v>
      </c>
      <c r="B15" s="288">
        <v>41765</v>
      </c>
      <c r="C15" s="289" t="s">
        <v>1170</v>
      </c>
      <c r="D15" s="290">
        <v>7222.5</v>
      </c>
      <c r="E15" s="289" t="s">
        <v>11</v>
      </c>
      <c r="F15" s="291">
        <v>715</v>
      </c>
      <c r="G15" s="292"/>
      <c r="H15" s="281" t="s">
        <v>72</v>
      </c>
      <c r="I15" s="281" t="s">
        <v>264</v>
      </c>
      <c r="J15" s="281" t="s">
        <v>265</v>
      </c>
      <c r="K15" s="281" t="s">
        <v>266</v>
      </c>
      <c r="L15" s="274"/>
      <c r="M15" s="274"/>
    </row>
    <row r="16" spans="1:13" x14ac:dyDescent="0.25">
      <c r="A16" s="287">
        <v>53</v>
      </c>
      <c r="B16" s="288">
        <v>41764</v>
      </c>
      <c r="C16" s="289" t="s">
        <v>1171</v>
      </c>
      <c r="D16" s="290">
        <v>3360</v>
      </c>
      <c r="E16" s="289" t="s">
        <v>11</v>
      </c>
      <c r="F16" s="291">
        <v>715</v>
      </c>
      <c r="G16" s="292"/>
      <c r="H16" s="281" t="s">
        <v>76</v>
      </c>
      <c r="I16" s="281" t="s">
        <v>433</v>
      </c>
      <c r="J16" s="281" t="s">
        <v>250</v>
      </c>
      <c r="K16" s="281" t="s">
        <v>434</v>
      </c>
      <c r="L16" s="274"/>
      <c r="M16" s="274"/>
    </row>
    <row r="17" spans="1:13" x14ac:dyDescent="0.25">
      <c r="A17" s="287">
        <v>41</v>
      </c>
      <c r="B17" s="288">
        <v>41764</v>
      </c>
      <c r="C17" s="289" t="s">
        <v>1172</v>
      </c>
      <c r="D17" s="290">
        <v>3245</v>
      </c>
      <c r="E17" s="289" t="s">
        <v>11</v>
      </c>
      <c r="F17" s="291">
        <v>715</v>
      </c>
      <c r="G17" s="292"/>
      <c r="H17" s="281" t="s">
        <v>72</v>
      </c>
      <c r="I17" s="281" t="s">
        <v>274</v>
      </c>
      <c r="J17" s="281" t="s">
        <v>275</v>
      </c>
      <c r="K17" s="281" t="s">
        <v>282</v>
      </c>
      <c r="L17" s="274"/>
      <c r="M17" s="274"/>
    </row>
    <row r="18" spans="1:13" x14ac:dyDescent="0.25">
      <c r="A18" s="287">
        <v>43</v>
      </c>
      <c r="B18" s="288">
        <v>41764</v>
      </c>
      <c r="C18" s="289" t="s">
        <v>1173</v>
      </c>
      <c r="D18" s="290">
        <v>3948</v>
      </c>
      <c r="E18" s="289" t="s">
        <v>11</v>
      </c>
      <c r="F18" s="291">
        <v>715</v>
      </c>
      <c r="G18" s="292"/>
      <c r="H18" s="281" t="s">
        <v>68</v>
      </c>
      <c r="I18" s="281" t="s">
        <v>280</v>
      </c>
      <c r="J18" s="281" t="s">
        <v>281</v>
      </c>
      <c r="K18" s="281" t="s">
        <v>183</v>
      </c>
      <c r="L18" s="274"/>
      <c r="M18" s="274"/>
    </row>
    <row r="19" spans="1:13" x14ac:dyDescent="0.25">
      <c r="A19" s="287">
        <v>31</v>
      </c>
      <c r="B19" s="288">
        <v>41764</v>
      </c>
      <c r="C19" s="289" t="s">
        <v>1174</v>
      </c>
      <c r="D19" s="290">
        <v>3243</v>
      </c>
      <c r="E19" s="289" t="s">
        <v>11</v>
      </c>
      <c r="F19" s="291">
        <v>715</v>
      </c>
      <c r="G19" s="292"/>
      <c r="H19" s="281" t="s">
        <v>72</v>
      </c>
      <c r="I19" s="281" t="s">
        <v>237</v>
      </c>
      <c r="J19" s="281" t="s">
        <v>238</v>
      </c>
      <c r="K19" s="281" t="s">
        <v>242</v>
      </c>
      <c r="L19" s="274"/>
      <c r="M19" s="274"/>
    </row>
    <row r="20" spans="1:13" x14ac:dyDescent="0.25">
      <c r="A20" s="287">
        <v>79</v>
      </c>
      <c r="B20" s="288">
        <v>41767</v>
      </c>
      <c r="C20" s="289" t="s">
        <v>1175</v>
      </c>
      <c r="D20" s="290">
        <v>3950</v>
      </c>
      <c r="E20" s="289" t="s">
        <v>11</v>
      </c>
      <c r="F20" s="291">
        <v>715</v>
      </c>
      <c r="G20" s="292"/>
      <c r="H20" s="281" t="s">
        <v>72</v>
      </c>
      <c r="I20" s="281" t="s">
        <v>283</v>
      </c>
      <c r="J20" s="281" t="s">
        <v>286</v>
      </c>
      <c r="K20" s="281" t="s">
        <v>285</v>
      </c>
      <c r="L20" s="274"/>
      <c r="M20" s="274"/>
    </row>
    <row r="21" spans="1:13" x14ac:dyDescent="0.25">
      <c r="A21" s="287">
        <v>132</v>
      </c>
      <c r="B21" s="288">
        <v>41771</v>
      </c>
      <c r="C21" s="289" t="s">
        <v>1176</v>
      </c>
      <c r="D21" s="299">
        <v>800</v>
      </c>
      <c r="E21" s="289" t="s">
        <v>11</v>
      </c>
      <c r="F21" s="291">
        <v>715</v>
      </c>
      <c r="G21" s="294" t="s">
        <v>8</v>
      </c>
      <c r="H21" s="281" t="s">
        <v>616</v>
      </c>
      <c r="I21" s="281" t="s">
        <v>208</v>
      </c>
      <c r="J21" s="281" t="s">
        <v>591</v>
      </c>
      <c r="K21" s="281" t="s">
        <v>592</v>
      </c>
      <c r="L21" s="274"/>
      <c r="M21" s="274"/>
    </row>
    <row r="22" spans="1:13" x14ac:dyDescent="0.25">
      <c r="A22" s="287">
        <v>136</v>
      </c>
      <c r="B22" s="288">
        <v>41771</v>
      </c>
      <c r="C22" s="289" t="s">
        <v>1177</v>
      </c>
      <c r="D22" s="299">
        <v>800</v>
      </c>
      <c r="E22" s="289" t="s">
        <v>11</v>
      </c>
      <c r="F22" s="291">
        <v>715</v>
      </c>
      <c r="G22" s="294" t="s">
        <v>8</v>
      </c>
      <c r="H22" s="281" t="s">
        <v>616</v>
      </c>
      <c r="I22" s="281" t="s">
        <v>585</v>
      </c>
      <c r="J22" s="281" t="s">
        <v>586</v>
      </c>
      <c r="K22" s="281" t="s">
        <v>587</v>
      </c>
      <c r="L22" s="274"/>
      <c r="M22" s="274"/>
    </row>
    <row r="23" spans="1:13" x14ac:dyDescent="0.25">
      <c r="A23" s="287">
        <v>99</v>
      </c>
      <c r="B23" s="288">
        <v>41768</v>
      </c>
      <c r="C23" s="289" t="s">
        <v>1178</v>
      </c>
      <c r="D23" s="290">
        <v>3615</v>
      </c>
      <c r="E23" s="289" t="s">
        <v>11</v>
      </c>
      <c r="F23" s="291">
        <v>715</v>
      </c>
      <c r="G23" s="292"/>
      <c r="H23" s="281" t="s">
        <v>616</v>
      </c>
      <c r="I23" s="281" t="s">
        <v>691</v>
      </c>
      <c r="J23" s="281" t="s">
        <v>182</v>
      </c>
      <c r="K23" s="281" t="s">
        <v>692</v>
      </c>
      <c r="L23" s="274"/>
      <c r="M23" s="274"/>
    </row>
    <row r="24" spans="1:13" x14ac:dyDescent="0.25">
      <c r="A24" s="287">
        <v>68</v>
      </c>
      <c r="B24" s="288">
        <v>41765</v>
      </c>
      <c r="C24" s="289" t="s">
        <v>1179</v>
      </c>
      <c r="D24" s="290">
        <v>6486</v>
      </c>
      <c r="E24" s="289" t="s">
        <v>11</v>
      </c>
      <c r="F24" s="291">
        <v>715</v>
      </c>
      <c r="G24" s="292"/>
      <c r="H24" s="281" t="s">
        <v>76</v>
      </c>
      <c r="I24" s="281" t="s">
        <v>1118</v>
      </c>
      <c r="J24" s="281" t="s">
        <v>262</v>
      </c>
      <c r="K24" s="281" t="s">
        <v>305</v>
      </c>
      <c r="L24" s="297" t="s">
        <v>1180</v>
      </c>
      <c r="M24" s="281" t="s">
        <v>1181</v>
      </c>
    </row>
    <row r="25" spans="1:13" x14ac:dyDescent="0.25">
      <c r="A25" s="287">
        <v>192</v>
      </c>
      <c r="B25" s="288">
        <v>41774</v>
      </c>
      <c r="C25" s="289" t="s">
        <v>1182</v>
      </c>
      <c r="D25" s="299">
        <v>800</v>
      </c>
      <c r="E25" s="289" t="s">
        <v>11</v>
      </c>
      <c r="F25" s="291">
        <v>715</v>
      </c>
      <c r="G25" s="294" t="s">
        <v>8</v>
      </c>
      <c r="H25" s="281" t="s">
        <v>616</v>
      </c>
      <c r="I25" s="281" t="s">
        <v>645</v>
      </c>
      <c r="J25" s="281" t="s">
        <v>1086</v>
      </c>
      <c r="K25" s="281" t="s">
        <v>272</v>
      </c>
      <c r="L25" s="274"/>
      <c r="M25" s="274"/>
    </row>
    <row r="26" spans="1:13" x14ac:dyDescent="0.25">
      <c r="A26" s="287">
        <v>150</v>
      </c>
      <c r="B26" s="288">
        <v>41772</v>
      </c>
      <c r="C26" s="289" t="s">
        <v>1183</v>
      </c>
      <c r="D26" s="299">
        <v>800</v>
      </c>
      <c r="E26" s="289" t="s">
        <v>11</v>
      </c>
      <c r="F26" s="291">
        <v>715</v>
      </c>
      <c r="G26" s="294" t="s">
        <v>8</v>
      </c>
      <c r="H26" s="281" t="s">
        <v>616</v>
      </c>
      <c r="I26" s="281" t="s">
        <v>771</v>
      </c>
      <c r="J26" s="281" t="s">
        <v>244</v>
      </c>
      <c r="K26" s="281" t="s">
        <v>772</v>
      </c>
      <c r="L26" s="274"/>
      <c r="M26" s="274"/>
    </row>
    <row r="27" spans="1:13" x14ac:dyDescent="0.25">
      <c r="A27" s="287">
        <v>165</v>
      </c>
      <c r="B27" s="288">
        <v>41772</v>
      </c>
      <c r="C27" s="289" t="s">
        <v>1184</v>
      </c>
      <c r="D27" s="299">
        <v>800</v>
      </c>
      <c r="E27" s="289" t="s">
        <v>11</v>
      </c>
      <c r="F27" s="291">
        <v>715</v>
      </c>
      <c r="G27" s="294" t="s">
        <v>8</v>
      </c>
      <c r="H27" s="281" t="s">
        <v>616</v>
      </c>
      <c r="I27" s="281" t="s">
        <v>744</v>
      </c>
      <c r="J27" s="281" t="s">
        <v>608</v>
      </c>
      <c r="K27" s="281" t="s">
        <v>609</v>
      </c>
      <c r="L27" s="274"/>
      <c r="M27" s="274"/>
    </row>
    <row r="28" spans="1:13" x14ac:dyDescent="0.25">
      <c r="A28" s="287">
        <v>135</v>
      </c>
      <c r="B28" s="288">
        <v>41771</v>
      </c>
      <c r="C28" s="289" t="s">
        <v>1185</v>
      </c>
      <c r="D28" s="299">
        <v>800</v>
      </c>
      <c r="E28" s="289" t="s">
        <v>11</v>
      </c>
      <c r="F28" s="291">
        <v>715</v>
      </c>
      <c r="G28" s="294" t="s">
        <v>8</v>
      </c>
      <c r="H28" s="281" t="s">
        <v>616</v>
      </c>
      <c r="I28" s="281" t="s">
        <v>234</v>
      </c>
      <c r="J28" s="281" t="s">
        <v>193</v>
      </c>
      <c r="K28" s="281" t="s">
        <v>71</v>
      </c>
      <c r="L28" s="274"/>
      <c r="M28" s="274"/>
    </row>
    <row r="29" spans="1:13" x14ac:dyDescent="0.25">
      <c r="A29" s="287">
        <v>177</v>
      </c>
      <c r="B29" s="288">
        <v>41773</v>
      </c>
      <c r="C29" s="289" t="s">
        <v>1186</v>
      </c>
      <c r="D29" s="299">
        <v>800</v>
      </c>
      <c r="E29" s="289" t="s">
        <v>11</v>
      </c>
      <c r="F29" s="291">
        <v>715</v>
      </c>
      <c r="G29" s="294" t="s">
        <v>8</v>
      </c>
      <c r="H29" s="281" t="s">
        <v>616</v>
      </c>
      <c r="I29" s="281" t="s">
        <v>703</v>
      </c>
      <c r="J29" s="281" t="s">
        <v>704</v>
      </c>
      <c r="K29" s="281" t="s">
        <v>705</v>
      </c>
      <c r="L29" s="274"/>
      <c r="M29" s="274"/>
    </row>
    <row r="30" spans="1:13" x14ac:dyDescent="0.25">
      <c r="A30" s="287">
        <v>176</v>
      </c>
      <c r="B30" s="288">
        <v>41773</v>
      </c>
      <c r="C30" s="289" t="s">
        <v>1187</v>
      </c>
      <c r="D30" s="290">
        <v>7200</v>
      </c>
      <c r="E30" s="289" t="s">
        <v>11</v>
      </c>
      <c r="F30" s="291">
        <v>715</v>
      </c>
      <c r="G30" s="292"/>
      <c r="H30" s="281" t="s">
        <v>616</v>
      </c>
      <c r="I30" s="281" t="s">
        <v>427</v>
      </c>
      <c r="J30" s="281" t="s">
        <v>428</v>
      </c>
      <c r="K30" s="281" t="s">
        <v>429</v>
      </c>
      <c r="L30" s="274"/>
      <c r="M30" s="274"/>
    </row>
    <row r="31" spans="1:13" x14ac:dyDescent="0.25">
      <c r="A31" s="287">
        <v>110</v>
      </c>
      <c r="B31" s="288">
        <v>41768</v>
      </c>
      <c r="C31" s="289" t="s">
        <v>1188</v>
      </c>
      <c r="D31" s="290">
        <v>7222.5</v>
      </c>
      <c r="E31" s="289" t="s">
        <v>11</v>
      </c>
      <c r="F31" s="291">
        <v>715</v>
      </c>
      <c r="G31" s="292"/>
      <c r="H31" s="281" t="s">
        <v>72</v>
      </c>
      <c r="I31" s="281" t="s">
        <v>182</v>
      </c>
      <c r="J31" s="281" t="s">
        <v>208</v>
      </c>
      <c r="K31" s="281" t="s">
        <v>273</v>
      </c>
      <c r="L31" s="274"/>
      <c r="M31" s="274"/>
    </row>
    <row r="32" spans="1:13" x14ac:dyDescent="0.25">
      <c r="A32" s="287">
        <v>159</v>
      </c>
      <c r="B32" s="288">
        <v>41772</v>
      </c>
      <c r="C32" s="289" t="s">
        <v>1189</v>
      </c>
      <c r="D32" s="299">
        <v>800</v>
      </c>
      <c r="E32" s="289" t="s">
        <v>11</v>
      </c>
      <c r="F32" s="291">
        <v>715</v>
      </c>
      <c r="G32" s="294" t="s">
        <v>8</v>
      </c>
      <c r="H32" s="281" t="s">
        <v>616</v>
      </c>
      <c r="I32" s="281" t="s">
        <v>613</v>
      </c>
      <c r="J32" s="281" t="s">
        <v>244</v>
      </c>
      <c r="K32" s="281" t="s">
        <v>300</v>
      </c>
      <c r="L32" s="274"/>
      <c r="M32" s="274"/>
    </row>
    <row r="33" spans="1:11" x14ac:dyDescent="0.25">
      <c r="A33" s="287">
        <v>181</v>
      </c>
      <c r="B33" s="288">
        <v>41773</v>
      </c>
      <c r="C33" s="289" t="s">
        <v>1190</v>
      </c>
      <c r="D33" s="299">
        <v>800</v>
      </c>
      <c r="E33" s="289" t="s">
        <v>11</v>
      </c>
      <c r="F33" s="291">
        <v>715</v>
      </c>
      <c r="G33" s="294" t="s">
        <v>8</v>
      </c>
      <c r="H33" s="281" t="s">
        <v>616</v>
      </c>
      <c r="I33" s="281" t="s">
        <v>847</v>
      </c>
      <c r="J33" s="281" t="s">
        <v>237</v>
      </c>
      <c r="K33" s="281" t="s">
        <v>848</v>
      </c>
    </row>
    <row r="34" spans="1:11" x14ac:dyDescent="0.25">
      <c r="A34" s="287">
        <v>180</v>
      </c>
      <c r="B34" s="288">
        <v>41773</v>
      </c>
      <c r="C34" s="289" t="s">
        <v>1191</v>
      </c>
      <c r="D34" s="290">
        <v>7395</v>
      </c>
      <c r="E34" s="289" t="s">
        <v>11</v>
      </c>
      <c r="F34" s="291">
        <v>715</v>
      </c>
      <c r="G34" s="292"/>
      <c r="H34" s="281" t="s">
        <v>616</v>
      </c>
      <c r="I34" s="281" t="s">
        <v>847</v>
      </c>
      <c r="J34" s="281" t="s">
        <v>237</v>
      </c>
      <c r="K34" s="281" t="s">
        <v>848</v>
      </c>
    </row>
    <row r="35" spans="1:11" x14ac:dyDescent="0.25">
      <c r="A35" s="287">
        <v>146</v>
      </c>
      <c r="B35" s="288">
        <v>41772</v>
      </c>
      <c r="C35" s="289" t="s">
        <v>1192</v>
      </c>
      <c r="D35" s="299">
        <v>800</v>
      </c>
      <c r="E35" s="289" t="s">
        <v>11</v>
      </c>
      <c r="F35" s="291">
        <v>715</v>
      </c>
      <c r="G35" s="294" t="s">
        <v>8</v>
      </c>
      <c r="H35" s="281" t="s">
        <v>616</v>
      </c>
      <c r="I35" s="281" t="s">
        <v>208</v>
      </c>
      <c r="J35" s="281" t="s">
        <v>593</v>
      </c>
      <c r="K35" s="281" t="s">
        <v>594</v>
      </c>
    </row>
    <row r="36" spans="1:11" x14ac:dyDescent="0.25">
      <c r="A36" s="287">
        <v>164</v>
      </c>
      <c r="B36" s="288">
        <v>41772</v>
      </c>
      <c r="C36" s="289" t="s">
        <v>1193</v>
      </c>
      <c r="D36" s="299">
        <v>800</v>
      </c>
      <c r="E36" s="289" t="s">
        <v>11</v>
      </c>
      <c r="F36" s="291">
        <v>715</v>
      </c>
      <c r="G36" s="294" t="s">
        <v>8</v>
      </c>
      <c r="H36" s="281" t="s">
        <v>616</v>
      </c>
      <c r="I36" s="281" t="s">
        <v>600</v>
      </c>
      <c r="J36" s="281" t="s">
        <v>601</v>
      </c>
      <c r="K36" s="281" t="s">
        <v>602</v>
      </c>
    </row>
    <row r="37" spans="1:11" x14ac:dyDescent="0.25">
      <c r="A37" s="287">
        <v>242</v>
      </c>
      <c r="B37" s="288">
        <v>41775</v>
      </c>
      <c r="C37" s="289" t="s">
        <v>1194</v>
      </c>
      <c r="D37" s="299">
        <v>800</v>
      </c>
      <c r="E37" s="289" t="s">
        <v>11</v>
      </c>
      <c r="F37" s="291">
        <v>715</v>
      </c>
      <c r="G37" s="294" t="s">
        <v>8</v>
      </c>
      <c r="H37" s="281" t="s">
        <v>616</v>
      </c>
      <c r="I37" s="281" t="s">
        <v>234</v>
      </c>
      <c r="J37" s="281" t="s">
        <v>208</v>
      </c>
      <c r="K37" s="281" t="s">
        <v>570</v>
      </c>
    </row>
    <row r="38" spans="1:11" x14ac:dyDescent="0.25">
      <c r="A38" s="287">
        <v>226</v>
      </c>
      <c r="B38" s="288">
        <v>41775</v>
      </c>
      <c r="C38" s="289" t="s">
        <v>1195</v>
      </c>
      <c r="D38" s="299">
        <v>800</v>
      </c>
      <c r="E38" s="289" t="s">
        <v>11</v>
      </c>
      <c r="F38" s="291">
        <v>715</v>
      </c>
      <c r="G38" s="294" t="s">
        <v>8</v>
      </c>
      <c r="H38" s="281" t="s">
        <v>76</v>
      </c>
      <c r="I38" s="281" t="s">
        <v>638</v>
      </c>
      <c r="J38" s="281" t="s">
        <v>222</v>
      </c>
      <c r="K38" s="281" t="s">
        <v>639</v>
      </c>
    </row>
    <row r="39" spans="1:11" x14ac:dyDescent="0.25">
      <c r="A39" s="287">
        <v>190</v>
      </c>
      <c r="B39" s="288">
        <v>41774</v>
      </c>
      <c r="C39" s="289" t="s">
        <v>1196</v>
      </c>
      <c r="D39" s="299">
        <v>800</v>
      </c>
      <c r="E39" s="289" t="s">
        <v>11</v>
      </c>
      <c r="F39" s="291">
        <v>715</v>
      </c>
      <c r="G39" s="294" t="s">
        <v>8</v>
      </c>
      <c r="H39" s="281" t="s">
        <v>616</v>
      </c>
      <c r="I39" s="281" t="s">
        <v>427</v>
      </c>
      <c r="J39" s="281" t="s">
        <v>428</v>
      </c>
      <c r="K39" s="281" t="s">
        <v>429</v>
      </c>
    </row>
    <row r="40" spans="1:11" x14ac:dyDescent="0.25">
      <c r="A40" s="287">
        <v>206</v>
      </c>
      <c r="B40" s="288">
        <v>41774</v>
      </c>
      <c r="C40" s="289" t="s">
        <v>1197</v>
      </c>
      <c r="D40" s="290">
        <v>3450</v>
      </c>
      <c r="E40" s="289" t="s">
        <v>11</v>
      </c>
      <c r="F40" s="291">
        <v>715</v>
      </c>
      <c r="G40" s="292"/>
      <c r="H40" s="281" t="s">
        <v>76</v>
      </c>
      <c r="I40" s="281" t="s">
        <v>208</v>
      </c>
      <c r="J40" s="281" t="s">
        <v>210</v>
      </c>
      <c r="K40" s="281" t="s">
        <v>209</v>
      </c>
    </row>
    <row r="41" spans="1:11" x14ac:dyDescent="0.25">
      <c r="A41" s="287">
        <v>270</v>
      </c>
      <c r="B41" s="288">
        <v>41778</v>
      </c>
      <c r="C41" s="289" t="s">
        <v>1198</v>
      </c>
      <c r="D41" s="299">
        <v>800</v>
      </c>
      <c r="E41" s="289" t="s">
        <v>11</v>
      </c>
      <c r="F41" s="291">
        <v>715</v>
      </c>
      <c r="G41" s="294" t="s">
        <v>8</v>
      </c>
      <c r="H41" s="281" t="s">
        <v>76</v>
      </c>
      <c r="I41" s="281" t="s">
        <v>1165</v>
      </c>
      <c r="J41" s="281" t="s">
        <v>234</v>
      </c>
      <c r="K41" s="281" t="s">
        <v>272</v>
      </c>
    </row>
    <row r="42" spans="1:11" x14ac:dyDescent="0.25">
      <c r="A42" s="287">
        <v>328</v>
      </c>
      <c r="B42" s="288">
        <v>41780</v>
      </c>
      <c r="C42" s="289" t="s">
        <v>1199</v>
      </c>
      <c r="D42" s="290">
        <v>5000</v>
      </c>
      <c r="E42" s="289" t="s">
        <v>11</v>
      </c>
      <c r="F42" s="291">
        <v>715</v>
      </c>
      <c r="G42" s="292"/>
      <c r="H42" s="281" t="s">
        <v>625</v>
      </c>
      <c r="I42" s="281" t="s">
        <v>1200</v>
      </c>
      <c r="J42" s="281" t="s">
        <v>911</v>
      </c>
      <c r="K42" s="281" t="s">
        <v>198</v>
      </c>
    </row>
    <row r="43" spans="1:11" x14ac:dyDescent="0.25">
      <c r="A43" s="287">
        <v>186</v>
      </c>
      <c r="B43" s="288">
        <v>41773</v>
      </c>
      <c r="C43" s="289" t="s">
        <v>1201</v>
      </c>
      <c r="D43" s="290">
        <v>4305</v>
      </c>
      <c r="E43" s="289" t="s">
        <v>11</v>
      </c>
      <c r="F43" s="291">
        <v>715</v>
      </c>
      <c r="G43" s="292"/>
      <c r="H43" s="281" t="s">
        <v>68</v>
      </c>
      <c r="I43" s="281" t="s">
        <v>252</v>
      </c>
      <c r="J43" s="281" t="s">
        <v>253</v>
      </c>
      <c r="K43" s="281" t="s">
        <v>254</v>
      </c>
    </row>
    <row r="44" spans="1:11" x14ac:dyDescent="0.25">
      <c r="A44" s="287">
        <v>273</v>
      </c>
      <c r="B44" s="288">
        <v>41778</v>
      </c>
      <c r="C44" s="289" t="s">
        <v>1202</v>
      </c>
      <c r="D44" s="290">
        <v>1980</v>
      </c>
      <c r="E44" s="289" t="s">
        <v>11</v>
      </c>
      <c r="F44" s="291">
        <v>715</v>
      </c>
      <c r="G44" s="292"/>
      <c r="H44" s="281" t="s">
        <v>616</v>
      </c>
      <c r="I44" s="281" t="s">
        <v>691</v>
      </c>
      <c r="J44" s="281" t="s">
        <v>182</v>
      </c>
      <c r="K44" s="281" t="s">
        <v>692</v>
      </c>
    </row>
    <row r="45" spans="1:11" x14ac:dyDescent="0.25">
      <c r="A45" s="287">
        <v>340</v>
      </c>
      <c r="B45" s="288">
        <v>41781</v>
      </c>
      <c r="C45" s="289" t="s">
        <v>1203</v>
      </c>
      <c r="D45" s="290">
        <v>3615</v>
      </c>
      <c r="E45" s="289" t="s">
        <v>11</v>
      </c>
      <c r="F45" s="291">
        <v>715</v>
      </c>
      <c r="G45" s="292"/>
      <c r="H45" s="281" t="s">
        <v>616</v>
      </c>
      <c r="I45" s="281" t="s">
        <v>699</v>
      </c>
      <c r="J45" s="281" t="s">
        <v>700</v>
      </c>
      <c r="K45" s="281" t="s">
        <v>701</v>
      </c>
    </row>
    <row r="46" spans="1:11" x14ac:dyDescent="0.25">
      <c r="A46" s="287">
        <v>350</v>
      </c>
      <c r="B46" s="288">
        <v>41781</v>
      </c>
      <c r="C46" s="289" t="s">
        <v>1204</v>
      </c>
      <c r="D46" s="290">
        <v>3615</v>
      </c>
      <c r="E46" s="289" t="s">
        <v>11</v>
      </c>
      <c r="F46" s="291">
        <v>715</v>
      </c>
      <c r="G46" s="292"/>
      <c r="H46" s="281" t="s">
        <v>616</v>
      </c>
      <c r="I46" s="281" t="s">
        <v>330</v>
      </c>
      <c r="J46" s="281" t="s">
        <v>208</v>
      </c>
      <c r="K46" s="281" t="s">
        <v>1111</v>
      </c>
    </row>
    <row r="47" spans="1:11" x14ac:dyDescent="0.25">
      <c r="A47" s="287">
        <v>376</v>
      </c>
      <c r="B47" s="288">
        <v>41782</v>
      </c>
      <c r="C47" s="289" t="s">
        <v>1205</v>
      </c>
      <c r="D47" s="290">
        <v>3250</v>
      </c>
      <c r="E47" s="289" t="s">
        <v>11</v>
      </c>
      <c r="F47" s="291">
        <v>715</v>
      </c>
      <c r="G47" s="292"/>
      <c r="H47" s="281" t="s">
        <v>76</v>
      </c>
      <c r="I47" s="281" t="s">
        <v>78</v>
      </c>
      <c r="J47" s="281" t="s">
        <v>269</v>
      </c>
      <c r="K47" s="281" t="s">
        <v>270</v>
      </c>
    </row>
    <row r="48" spans="1:11" x14ac:dyDescent="0.25">
      <c r="A48" s="287">
        <v>375</v>
      </c>
      <c r="B48" s="288">
        <v>41782</v>
      </c>
      <c r="C48" s="289" t="s">
        <v>1206</v>
      </c>
      <c r="D48" s="290">
        <v>3500</v>
      </c>
      <c r="E48" s="289" t="s">
        <v>11</v>
      </c>
      <c r="F48" s="291">
        <v>715</v>
      </c>
      <c r="G48" s="292"/>
      <c r="H48" s="281" t="s">
        <v>616</v>
      </c>
      <c r="I48" s="281" t="s">
        <v>427</v>
      </c>
      <c r="J48" s="281" t="s">
        <v>428</v>
      </c>
      <c r="K48" s="281" t="s">
        <v>429</v>
      </c>
    </row>
    <row r="49" spans="1:11" x14ac:dyDescent="0.25">
      <c r="A49" s="287">
        <v>2</v>
      </c>
      <c r="B49" s="288">
        <v>41761</v>
      </c>
      <c r="C49" s="289" t="s">
        <v>1207</v>
      </c>
      <c r="D49" s="290">
        <v>3950</v>
      </c>
      <c r="E49" s="289" t="s">
        <v>11</v>
      </c>
      <c r="F49" s="291">
        <v>715</v>
      </c>
      <c r="G49" s="292"/>
      <c r="H49" s="281" t="s">
        <v>68</v>
      </c>
      <c r="I49" s="281" t="s">
        <v>191</v>
      </c>
      <c r="J49" s="281" t="s">
        <v>715</v>
      </c>
      <c r="K49" s="281" t="s">
        <v>1129</v>
      </c>
    </row>
    <row r="50" spans="1:11" x14ac:dyDescent="0.25">
      <c r="A50" s="287">
        <v>5</v>
      </c>
      <c r="B50" s="288">
        <v>41761</v>
      </c>
      <c r="C50" s="289" t="s">
        <v>1208</v>
      </c>
      <c r="D50" s="290">
        <v>3243</v>
      </c>
      <c r="E50" s="289" t="s">
        <v>11</v>
      </c>
      <c r="F50" s="291">
        <v>715</v>
      </c>
      <c r="G50" s="292"/>
      <c r="H50" s="281" t="s">
        <v>76</v>
      </c>
      <c r="I50" s="281" t="s">
        <v>575</v>
      </c>
      <c r="J50" s="281" t="s">
        <v>202</v>
      </c>
      <c r="K50" s="281" t="s">
        <v>203</v>
      </c>
    </row>
    <row r="51" spans="1:11" x14ac:dyDescent="0.25">
      <c r="A51" s="287">
        <v>32</v>
      </c>
      <c r="B51" s="288">
        <v>41764</v>
      </c>
      <c r="C51" s="289" t="s">
        <v>1209</v>
      </c>
      <c r="D51" s="290">
        <v>3760</v>
      </c>
      <c r="E51" s="289" t="s">
        <v>11</v>
      </c>
      <c r="F51" s="291">
        <v>715</v>
      </c>
      <c r="G51" s="292"/>
      <c r="H51" s="281" t="s">
        <v>76</v>
      </c>
      <c r="I51" s="281" t="s">
        <v>645</v>
      </c>
      <c r="J51" s="281" t="s">
        <v>646</v>
      </c>
      <c r="K51" s="281" t="s">
        <v>220</v>
      </c>
    </row>
    <row r="52" spans="1:11" x14ac:dyDescent="0.25">
      <c r="A52" s="287">
        <v>40</v>
      </c>
      <c r="B52" s="288">
        <v>41764</v>
      </c>
      <c r="C52" s="289" t="s">
        <v>1210</v>
      </c>
      <c r="D52" s="290">
        <v>3243</v>
      </c>
      <c r="E52" s="289" t="s">
        <v>11</v>
      </c>
      <c r="F52" s="291">
        <v>715</v>
      </c>
      <c r="G52" s="292"/>
      <c r="H52" s="281" t="s">
        <v>76</v>
      </c>
      <c r="I52" s="281" t="s">
        <v>573</v>
      </c>
      <c r="J52" s="281" t="s">
        <v>448</v>
      </c>
      <c r="K52" s="281" t="s">
        <v>278</v>
      </c>
    </row>
    <row r="53" spans="1:11" x14ac:dyDescent="0.25">
      <c r="A53" s="287">
        <v>51</v>
      </c>
      <c r="B53" s="288">
        <v>41764</v>
      </c>
      <c r="C53" s="289" t="s">
        <v>1211</v>
      </c>
      <c r="D53" s="290">
        <v>3240</v>
      </c>
      <c r="E53" s="289" t="s">
        <v>11</v>
      </c>
      <c r="F53" s="291">
        <v>715</v>
      </c>
      <c r="G53" s="292"/>
      <c r="H53" s="281" t="s">
        <v>76</v>
      </c>
      <c r="I53" s="281" t="s">
        <v>309</v>
      </c>
      <c r="J53" s="281" t="s">
        <v>194</v>
      </c>
      <c r="K53" s="281" t="s">
        <v>195</v>
      </c>
    </row>
    <row r="54" spans="1:11" x14ac:dyDescent="0.25">
      <c r="A54" s="287">
        <v>52</v>
      </c>
      <c r="B54" s="288">
        <v>41764</v>
      </c>
      <c r="C54" s="289" t="s">
        <v>1212</v>
      </c>
      <c r="D54" s="290">
        <v>3240</v>
      </c>
      <c r="E54" s="289" t="s">
        <v>11</v>
      </c>
      <c r="F54" s="291">
        <v>715</v>
      </c>
      <c r="G54" s="292"/>
      <c r="H54" s="281" t="s">
        <v>76</v>
      </c>
      <c r="I54" s="281" t="s">
        <v>435</v>
      </c>
      <c r="J54" s="281" t="s">
        <v>436</v>
      </c>
      <c r="K54" s="281" t="s">
        <v>207</v>
      </c>
    </row>
    <row r="55" spans="1:11" x14ac:dyDescent="0.25">
      <c r="A55" s="287">
        <v>54</v>
      </c>
      <c r="B55" s="288">
        <v>41764</v>
      </c>
      <c r="C55" s="289" t="s">
        <v>1213</v>
      </c>
      <c r="D55" s="290">
        <v>3250</v>
      </c>
      <c r="E55" s="289" t="s">
        <v>11</v>
      </c>
      <c r="F55" s="291">
        <v>715</v>
      </c>
      <c r="G55" s="292"/>
      <c r="H55" s="281" t="s">
        <v>76</v>
      </c>
      <c r="I55" s="281" t="s">
        <v>432</v>
      </c>
      <c r="J55" s="281" t="s">
        <v>81</v>
      </c>
      <c r="K55" s="281" t="s">
        <v>431</v>
      </c>
    </row>
    <row r="56" spans="1:11" x14ac:dyDescent="0.25">
      <c r="A56" s="287">
        <v>64</v>
      </c>
      <c r="B56" s="288">
        <v>41765</v>
      </c>
      <c r="C56" s="289" t="s">
        <v>1214</v>
      </c>
      <c r="D56" s="290">
        <v>3240</v>
      </c>
      <c r="E56" s="289" t="s">
        <v>11</v>
      </c>
      <c r="F56" s="291">
        <v>715</v>
      </c>
      <c r="G56" s="292"/>
      <c r="H56" s="281" t="s">
        <v>68</v>
      </c>
      <c r="I56" s="281" t="s">
        <v>258</v>
      </c>
      <c r="J56" s="281" t="s">
        <v>259</v>
      </c>
      <c r="K56" s="281" t="s">
        <v>260</v>
      </c>
    </row>
    <row r="57" spans="1:11" x14ac:dyDescent="0.25">
      <c r="A57" s="287">
        <v>66</v>
      </c>
      <c r="B57" s="288">
        <v>41765</v>
      </c>
      <c r="C57" s="289" t="s">
        <v>1215</v>
      </c>
      <c r="D57" s="290">
        <v>3243</v>
      </c>
      <c r="E57" s="289" t="s">
        <v>11</v>
      </c>
      <c r="F57" s="291">
        <v>715</v>
      </c>
      <c r="G57" s="292"/>
      <c r="H57" s="281" t="s">
        <v>72</v>
      </c>
      <c r="I57" s="281" t="s">
        <v>259</v>
      </c>
      <c r="J57" s="281" t="s">
        <v>301</v>
      </c>
      <c r="K57" s="281" t="s">
        <v>1216</v>
      </c>
    </row>
    <row r="58" spans="1:11" x14ac:dyDescent="0.25">
      <c r="A58" s="287">
        <v>149</v>
      </c>
      <c r="B58" s="288">
        <v>41772</v>
      </c>
      <c r="C58" s="289" t="s">
        <v>1217</v>
      </c>
      <c r="D58" s="299">
        <v>800</v>
      </c>
      <c r="E58" s="289" t="s">
        <v>11</v>
      </c>
      <c r="F58" s="291">
        <v>715</v>
      </c>
      <c r="G58" s="294" t="s">
        <v>8</v>
      </c>
      <c r="H58" s="281" t="s">
        <v>616</v>
      </c>
      <c r="I58" s="281" t="s">
        <v>582</v>
      </c>
      <c r="J58" s="281" t="s">
        <v>583</v>
      </c>
      <c r="K58" s="281" t="s">
        <v>584</v>
      </c>
    </row>
    <row r="59" spans="1:11" x14ac:dyDescent="0.25">
      <c r="A59" s="287">
        <v>175</v>
      </c>
      <c r="B59" s="288">
        <v>41773</v>
      </c>
      <c r="C59" s="289" t="s">
        <v>1218</v>
      </c>
      <c r="D59" s="290">
        <v>3450</v>
      </c>
      <c r="E59" s="289" t="s">
        <v>11</v>
      </c>
      <c r="F59" s="291">
        <v>715</v>
      </c>
      <c r="G59" s="292"/>
      <c r="H59" s="281" t="s">
        <v>76</v>
      </c>
      <c r="I59" s="281" t="s">
        <v>571</v>
      </c>
      <c r="J59" s="281" t="s">
        <v>250</v>
      </c>
      <c r="K59" s="281" t="s">
        <v>572</v>
      </c>
    </row>
    <row r="60" spans="1:11" x14ac:dyDescent="0.25">
      <c r="A60" s="287">
        <v>178</v>
      </c>
      <c r="B60" s="288">
        <v>41773</v>
      </c>
      <c r="C60" s="289" t="s">
        <v>1219</v>
      </c>
      <c r="D60" s="290">
        <v>4200</v>
      </c>
      <c r="E60" s="289" t="s">
        <v>11</v>
      </c>
      <c r="F60" s="291">
        <v>715</v>
      </c>
      <c r="G60" s="292"/>
      <c r="H60" s="281" t="s">
        <v>72</v>
      </c>
      <c r="I60" s="281" t="s">
        <v>234</v>
      </c>
      <c r="J60" s="281" t="s">
        <v>235</v>
      </c>
      <c r="K60" s="281" t="s">
        <v>236</v>
      </c>
    </row>
    <row r="61" spans="1:11" x14ac:dyDescent="0.25">
      <c r="A61" s="287">
        <v>378</v>
      </c>
      <c r="B61" s="288">
        <v>41782</v>
      </c>
      <c r="C61" s="289" t="s">
        <v>1220</v>
      </c>
      <c r="D61" s="299">
        <v>800</v>
      </c>
      <c r="E61" s="289" t="s">
        <v>11</v>
      </c>
      <c r="F61" s="291">
        <v>715</v>
      </c>
      <c r="G61" s="294" t="s">
        <v>8</v>
      </c>
      <c r="H61" s="281" t="s">
        <v>616</v>
      </c>
      <c r="I61" s="281" t="s">
        <v>752</v>
      </c>
      <c r="J61" s="281" t="s">
        <v>753</v>
      </c>
      <c r="K61" s="281" t="s">
        <v>754</v>
      </c>
    </row>
    <row r="62" spans="1:11" x14ac:dyDescent="0.25">
      <c r="A62" s="287">
        <v>418</v>
      </c>
      <c r="B62" s="288">
        <v>41785</v>
      </c>
      <c r="C62" s="289" t="s">
        <v>1221</v>
      </c>
      <c r="D62" s="290">
        <v>3600</v>
      </c>
      <c r="E62" s="289" t="s">
        <v>11</v>
      </c>
      <c r="F62" s="291">
        <v>715</v>
      </c>
      <c r="G62" s="292"/>
      <c r="H62" s="281" t="s">
        <v>76</v>
      </c>
      <c r="I62" s="281" t="s">
        <v>77</v>
      </c>
      <c r="J62" s="281" t="s">
        <v>192</v>
      </c>
      <c r="K62" s="281" t="s">
        <v>79</v>
      </c>
    </row>
    <row r="63" spans="1:11" x14ac:dyDescent="0.25">
      <c r="A63" s="287">
        <v>419</v>
      </c>
      <c r="B63" s="288">
        <v>41785</v>
      </c>
      <c r="C63" s="289" t="s">
        <v>1222</v>
      </c>
      <c r="D63" s="290">
        <v>3600</v>
      </c>
      <c r="E63" s="289" t="s">
        <v>11</v>
      </c>
      <c r="F63" s="291">
        <v>715</v>
      </c>
      <c r="G63" s="292"/>
      <c r="H63" s="281" t="s">
        <v>76</v>
      </c>
      <c r="I63" s="281" t="s">
        <v>77</v>
      </c>
      <c r="J63" s="281" t="s">
        <v>192</v>
      </c>
      <c r="K63" s="281" t="s">
        <v>79</v>
      </c>
    </row>
    <row r="64" spans="1:11" x14ac:dyDescent="0.25">
      <c r="A64" s="287">
        <v>423</v>
      </c>
      <c r="B64" s="288">
        <v>41785</v>
      </c>
      <c r="C64" s="289" t="s">
        <v>1223</v>
      </c>
      <c r="D64" s="299">
        <v>800</v>
      </c>
      <c r="E64" s="289" t="s">
        <v>11</v>
      </c>
      <c r="F64" s="291">
        <v>715</v>
      </c>
      <c r="G64" s="294" t="s">
        <v>8</v>
      </c>
      <c r="H64" s="281" t="s">
        <v>616</v>
      </c>
      <c r="I64" s="281" t="s">
        <v>826</v>
      </c>
      <c r="J64" s="281" t="s">
        <v>827</v>
      </c>
      <c r="K64" s="281" t="s">
        <v>828</v>
      </c>
    </row>
    <row r="65" spans="1:11" x14ac:dyDescent="0.25">
      <c r="A65" s="287">
        <v>429</v>
      </c>
      <c r="B65" s="288">
        <v>41786</v>
      </c>
      <c r="C65" s="289" t="s">
        <v>1224</v>
      </c>
      <c r="D65" s="299">
        <v>800</v>
      </c>
      <c r="E65" s="289" t="s">
        <v>11</v>
      </c>
      <c r="F65" s="291">
        <v>715</v>
      </c>
      <c r="G65" s="294" t="s">
        <v>8</v>
      </c>
      <c r="H65" s="281" t="s">
        <v>616</v>
      </c>
      <c r="I65" s="281" t="s">
        <v>246</v>
      </c>
      <c r="J65" s="281" t="s">
        <v>596</v>
      </c>
      <c r="K65" s="281" t="s">
        <v>597</v>
      </c>
    </row>
    <row r="66" spans="1:11" x14ac:dyDescent="0.25">
      <c r="A66" s="287">
        <v>430</v>
      </c>
      <c r="B66" s="288">
        <v>41786</v>
      </c>
      <c r="C66" s="289" t="s">
        <v>1225</v>
      </c>
      <c r="D66" s="299">
        <v>800</v>
      </c>
      <c r="E66" s="289" t="s">
        <v>11</v>
      </c>
      <c r="F66" s="291">
        <v>715</v>
      </c>
      <c r="G66" s="294" t="s">
        <v>8</v>
      </c>
      <c r="H66" s="281" t="s">
        <v>616</v>
      </c>
      <c r="I66" s="281" t="s">
        <v>598</v>
      </c>
      <c r="J66" s="281" t="s">
        <v>617</v>
      </c>
      <c r="K66" s="281" t="s">
        <v>599</v>
      </c>
    </row>
    <row r="67" spans="1:11" x14ac:dyDescent="0.25">
      <c r="A67" s="287">
        <v>460</v>
      </c>
      <c r="B67" s="288">
        <v>41786</v>
      </c>
      <c r="C67" s="289" t="s">
        <v>1226</v>
      </c>
      <c r="D67" s="290">
        <v>4350</v>
      </c>
      <c r="E67" s="289" t="s">
        <v>11</v>
      </c>
      <c r="F67" s="291">
        <v>715</v>
      </c>
      <c r="G67" s="292"/>
      <c r="H67" s="281" t="s">
        <v>76</v>
      </c>
      <c r="I67" s="281" t="s">
        <v>580</v>
      </c>
      <c r="J67" s="281" t="s">
        <v>216</v>
      </c>
      <c r="K67" s="281" t="s">
        <v>581</v>
      </c>
    </row>
    <row r="68" spans="1:11" x14ac:dyDescent="0.25">
      <c r="A68" s="287">
        <v>468</v>
      </c>
      <c r="B68" s="288">
        <v>41787</v>
      </c>
      <c r="C68" s="289" t="s">
        <v>1227</v>
      </c>
      <c r="D68" s="290">
        <v>3777.5</v>
      </c>
      <c r="E68" s="289" t="s">
        <v>11</v>
      </c>
      <c r="F68" s="291">
        <v>715</v>
      </c>
      <c r="G68" s="292"/>
      <c r="H68" s="281" t="s">
        <v>76</v>
      </c>
      <c r="I68" s="281" t="s">
        <v>638</v>
      </c>
      <c r="J68" s="281" t="s">
        <v>222</v>
      </c>
      <c r="K68" s="281" t="s">
        <v>639</v>
      </c>
    </row>
    <row r="69" spans="1:11" x14ac:dyDescent="0.25">
      <c r="A69" s="287">
        <v>472</v>
      </c>
      <c r="B69" s="288">
        <v>41787</v>
      </c>
      <c r="C69" s="289" t="s">
        <v>1228</v>
      </c>
      <c r="D69" s="290">
        <v>13530</v>
      </c>
      <c r="E69" s="289" t="s">
        <v>11</v>
      </c>
      <c r="F69" s="291">
        <v>715</v>
      </c>
      <c r="G69" s="292"/>
      <c r="H69" s="281" t="s">
        <v>72</v>
      </c>
      <c r="I69" s="281" t="s">
        <v>1229</v>
      </c>
      <c r="J69" s="281" t="s">
        <v>213</v>
      </c>
      <c r="K69" s="281" t="s">
        <v>878</v>
      </c>
    </row>
    <row r="70" spans="1:11" x14ac:dyDescent="0.25">
      <c r="A70" s="287">
        <v>477</v>
      </c>
      <c r="B70" s="288">
        <v>41787</v>
      </c>
      <c r="C70" s="289" t="s">
        <v>1230</v>
      </c>
      <c r="D70" s="290">
        <v>2765</v>
      </c>
      <c r="E70" s="289" t="s">
        <v>11</v>
      </c>
      <c r="F70" s="291">
        <v>715</v>
      </c>
      <c r="G70" s="292"/>
      <c r="H70" s="281" t="s">
        <v>72</v>
      </c>
      <c r="I70" s="281" t="s">
        <v>248</v>
      </c>
      <c r="J70" s="281" t="s">
        <v>208</v>
      </c>
      <c r="K70" s="281" t="s">
        <v>249</v>
      </c>
    </row>
    <row r="71" spans="1:11" x14ac:dyDescent="0.25">
      <c r="A71" s="287">
        <v>478</v>
      </c>
      <c r="B71" s="288">
        <v>41787</v>
      </c>
      <c r="C71" s="289" t="s">
        <v>1231</v>
      </c>
      <c r="D71" s="290">
        <v>2765</v>
      </c>
      <c r="E71" s="289" t="s">
        <v>11</v>
      </c>
      <c r="F71" s="291">
        <v>715</v>
      </c>
      <c r="G71" s="292"/>
      <c r="H71" s="281" t="s">
        <v>72</v>
      </c>
      <c r="I71" s="281" t="s">
        <v>191</v>
      </c>
      <c r="J71" s="281" t="s">
        <v>233</v>
      </c>
      <c r="K71" s="281" t="s">
        <v>232</v>
      </c>
    </row>
    <row r="72" spans="1:11" x14ac:dyDescent="0.25">
      <c r="A72" s="287">
        <v>561</v>
      </c>
      <c r="B72" s="288">
        <v>41789</v>
      </c>
      <c r="C72" s="289" t="s">
        <v>1232</v>
      </c>
      <c r="D72" s="290">
        <v>3945</v>
      </c>
      <c r="E72" s="289" t="s">
        <v>11</v>
      </c>
      <c r="F72" s="291">
        <v>715</v>
      </c>
      <c r="G72" s="292"/>
      <c r="H72" s="281" t="s">
        <v>68</v>
      </c>
      <c r="I72" s="281" t="s">
        <v>238</v>
      </c>
      <c r="J72" s="281" t="s">
        <v>287</v>
      </c>
      <c r="K72" s="281" t="s">
        <v>288</v>
      </c>
    </row>
    <row r="73" spans="1:11" x14ac:dyDescent="0.25">
      <c r="A73" s="287">
        <v>563</v>
      </c>
      <c r="B73" s="288">
        <v>41789</v>
      </c>
      <c r="C73" s="289" t="s">
        <v>1233</v>
      </c>
      <c r="D73" s="290">
        <v>3945</v>
      </c>
      <c r="E73" s="289" t="s">
        <v>11</v>
      </c>
      <c r="F73" s="291">
        <v>715</v>
      </c>
      <c r="G73" s="292"/>
      <c r="H73" s="281" t="s">
        <v>68</v>
      </c>
      <c r="I73" s="281" t="s">
        <v>776</v>
      </c>
      <c r="J73" s="281" t="s">
        <v>292</v>
      </c>
      <c r="K73" s="281" t="s">
        <v>293</v>
      </c>
    </row>
    <row r="74" spans="1:11" x14ac:dyDescent="0.25">
      <c r="A74" s="287">
        <v>564</v>
      </c>
      <c r="B74" s="288">
        <v>41789</v>
      </c>
      <c r="C74" s="289" t="s">
        <v>1234</v>
      </c>
      <c r="D74" s="290">
        <v>3945</v>
      </c>
      <c r="E74" s="289" t="s">
        <v>11</v>
      </c>
      <c r="F74" s="291">
        <v>715</v>
      </c>
      <c r="G74" s="292"/>
      <c r="H74" s="281" t="s">
        <v>68</v>
      </c>
      <c r="I74" s="281" t="s">
        <v>244</v>
      </c>
      <c r="J74" s="281" t="s">
        <v>289</v>
      </c>
      <c r="K74" s="281" t="s">
        <v>290</v>
      </c>
    </row>
    <row r="75" spans="1:11" x14ac:dyDescent="0.25">
      <c r="A75" s="287">
        <v>525</v>
      </c>
      <c r="B75" s="288">
        <v>41789</v>
      </c>
      <c r="C75" s="289" t="s">
        <v>1235</v>
      </c>
      <c r="D75" s="299">
        <v>800</v>
      </c>
      <c r="E75" s="289" t="s">
        <v>11</v>
      </c>
      <c r="F75" s="291">
        <v>715</v>
      </c>
      <c r="G75" s="294" t="s">
        <v>8</v>
      </c>
      <c r="H75" s="281" t="s">
        <v>616</v>
      </c>
      <c r="I75" s="281" t="s">
        <v>208</v>
      </c>
      <c r="J75" s="281" t="s">
        <v>747</v>
      </c>
      <c r="K75" s="281" t="s">
        <v>604</v>
      </c>
    </row>
    <row r="76" spans="1:11" x14ac:dyDescent="0.25">
      <c r="A76" s="287">
        <v>549</v>
      </c>
      <c r="B76" s="288">
        <v>41789</v>
      </c>
      <c r="C76" s="289" t="s">
        <v>1236</v>
      </c>
      <c r="D76" s="290">
        <v>2895</v>
      </c>
      <c r="E76" s="289" t="s">
        <v>11</v>
      </c>
      <c r="F76" s="291">
        <v>715</v>
      </c>
      <c r="G76" s="292"/>
      <c r="H76" s="281" t="s">
        <v>72</v>
      </c>
      <c r="I76" s="281" t="s">
        <v>191</v>
      </c>
      <c r="J76" s="281" t="s">
        <v>228</v>
      </c>
      <c r="K76" s="281" t="s">
        <v>229</v>
      </c>
    </row>
    <row r="77" spans="1:11" x14ac:dyDescent="0.25">
      <c r="A77" s="287"/>
      <c r="B77" s="288"/>
      <c r="C77" s="295" t="s">
        <v>9</v>
      </c>
      <c r="D77" s="296">
        <v>222988.5</v>
      </c>
      <c r="E77" s="289"/>
      <c r="F77" s="291"/>
      <c r="G77" s="292"/>
      <c r="H77" s="274"/>
      <c r="I77" s="274"/>
      <c r="J77" s="274"/>
      <c r="K77" s="274"/>
    </row>
    <row r="78" spans="1:11" x14ac:dyDescent="0.25">
      <c r="A78" s="287"/>
      <c r="B78" s="288"/>
      <c r="C78" s="295"/>
      <c r="D78" s="296"/>
      <c r="E78" s="289"/>
      <c r="F78" s="291"/>
      <c r="G78" s="292"/>
      <c r="H78" s="274"/>
      <c r="I78" s="274"/>
      <c r="J78" s="274"/>
      <c r="K78" s="274"/>
    </row>
    <row r="79" spans="1:11" x14ac:dyDescent="0.25">
      <c r="A79" s="287"/>
      <c r="B79" s="288">
        <v>41781</v>
      </c>
      <c r="C79" s="303" t="s">
        <v>1237</v>
      </c>
      <c r="D79" s="304">
        <v>3450</v>
      </c>
      <c r="E79" s="289"/>
      <c r="F79" s="291"/>
      <c r="G79" s="292"/>
      <c r="H79" s="274"/>
      <c r="I79" s="274"/>
      <c r="J79" s="274"/>
      <c r="K79" s="274"/>
    </row>
    <row r="80" spans="1:11" x14ac:dyDescent="0.25">
      <c r="A80" s="287"/>
      <c r="B80" s="288">
        <v>41789</v>
      </c>
      <c r="C80" s="303" t="s">
        <v>1237</v>
      </c>
      <c r="D80" s="304">
        <v>3450</v>
      </c>
      <c r="E80" s="289"/>
      <c r="F80" s="291"/>
      <c r="G80" s="292"/>
      <c r="H80" s="274"/>
      <c r="I80" s="274"/>
      <c r="J80" s="274"/>
      <c r="K80" s="274"/>
    </row>
    <row r="81" spans="1:7" x14ac:dyDescent="0.25">
      <c r="A81" s="287"/>
      <c r="B81" s="288"/>
      <c r="C81" s="298" t="s">
        <v>934</v>
      </c>
      <c r="D81" s="296">
        <v>6900</v>
      </c>
      <c r="E81" s="289"/>
      <c r="F81" s="291"/>
      <c r="G81" s="292"/>
    </row>
    <row r="82" spans="1:7" x14ac:dyDescent="0.25">
      <c r="A82" s="274"/>
      <c r="B82" s="274"/>
      <c r="C82" s="298" t="s">
        <v>1151</v>
      </c>
      <c r="D82" s="305">
        <v>16800</v>
      </c>
      <c r="E82" s="274"/>
      <c r="F82" s="274"/>
      <c r="G82" s="274"/>
    </row>
    <row r="83" spans="1:7" x14ac:dyDescent="0.25">
      <c r="A83" s="274"/>
      <c r="B83" s="274"/>
      <c r="C83" s="298"/>
      <c r="D83" s="300"/>
      <c r="E83" s="274"/>
      <c r="F83" s="274"/>
      <c r="G83" s="274"/>
    </row>
    <row r="84" spans="1:7" x14ac:dyDescent="0.25">
      <c r="A84" s="274"/>
      <c r="B84" s="274"/>
      <c r="C84" s="301" t="s">
        <v>1238</v>
      </c>
      <c r="D84" s="302">
        <v>213088.5</v>
      </c>
      <c r="E84" s="274"/>
      <c r="F84" s="274"/>
      <c r="G84" s="274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ENERO</vt:lpstr>
      <vt:lpstr>RESUMEN ENE</vt:lpstr>
      <vt:lpstr>FEBRERO</vt:lpstr>
      <vt:lpstr>RESUMEN FEB</vt:lpstr>
      <vt:lpstr>MARZO</vt:lpstr>
      <vt:lpstr>RESUMEN MZO</vt:lpstr>
      <vt:lpstr>ABRIL</vt:lpstr>
      <vt:lpstr>RESUMEN ABR</vt:lpstr>
      <vt:lpstr>MAYO</vt:lpstr>
      <vt:lpstr>RESUMEN MAY</vt:lpstr>
      <vt:lpstr>JUNIO</vt:lpstr>
      <vt:lpstr>RESUMEN JUN</vt:lpstr>
      <vt:lpstr>JULIO</vt:lpstr>
      <vt:lpstr>AGOSTO</vt:lpstr>
      <vt:lpstr>SEPTIEMBRE</vt:lpstr>
      <vt:lpstr>RESUMEN SEP</vt:lpstr>
      <vt:lpstr>OCTUBRE</vt:lpstr>
      <vt:lpstr>RESUMEN OCT</vt:lpstr>
      <vt:lpstr>NOVIEMBRE</vt:lpstr>
      <vt:lpstr>RESUMEN NOV</vt:lpstr>
      <vt:lpstr>DICIEMBRE</vt:lpstr>
      <vt:lpstr>RESUMEN 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gteadmin</cp:lastModifiedBy>
  <cp:lastPrinted>2014-11-25T19:35:01Z</cp:lastPrinted>
  <dcterms:created xsi:type="dcterms:W3CDTF">2014-08-13T21:49:16Z</dcterms:created>
  <dcterms:modified xsi:type="dcterms:W3CDTF">2015-03-23T23:47:11Z</dcterms:modified>
</cp:coreProperties>
</file>